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06" windowWidth="15570" windowHeight="5865" tabRatio="763" activeTab="0"/>
  </bookViews>
  <sheets>
    <sheet name="INHOUD" sheetId="1" r:id="rId1"/>
    <sheet name="07budg01" sheetId="2" r:id="rId2"/>
    <sheet name="07budg02" sheetId="3" r:id="rId3"/>
    <sheet name="07budg03" sheetId="4" r:id="rId4"/>
    <sheet name="07budg04" sheetId="5" r:id="rId5"/>
    <sheet name="07budg05" sheetId="6" r:id="rId6"/>
    <sheet name="07budg06" sheetId="7" r:id="rId7"/>
    <sheet name="." sheetId="8" r:id="rId8"/>
  </sheets>
  <externalReferences>
    <externalReference r:id="rId11"/>
    <externalReference r:id="rId12"/>
  </externalReferences>
  <definedNames>
    <definedName name="_xlnm.Print_Area" localSheetId="7">'.'!$A$1:$J$13</definedName>
    <definedName name="_xlnm.Print_Area" localSheetId="3">'07budg03'!$A$1:$G$123</definedName>
    <definedName name="_xlnm.Print_Area" localSheetId="4">'07budg04'!$A$1:$F$131</definedName>
    <definedName name="_xlnm.Print_Area" localSheetId="5">'07budg05'!$A$1:$G$68</definedName>
  </definedNames>
  <calcPr fullCalcOnLoad="1"/>
</workbook>
</file>

<file path=xl/sharedStrings.xml><?xml version="1.0" encoding="utf-8"?>
<sst xmlns="http://schemas.openxmlformats.org/spreadsheetml/2006/main" count="313" uniqueCount="165">
  <si>
    <t>LIJST DER AFKORTINGEN</t>
  </si>
  <si>
    <t>EN DEFINITIES</t>
  </si>
  <si>
    <t>1. Definities.</t>
  </si>
  <si>
    <t>De onderwijskredieten.</t>
  </si>
  <si>
    <t>2. Afkortingen.</t>
  </si>
  <si>
    <t>VERHOUDING ONDERWIJSBUDGET</t>
  </si>
  <si>
    <t>t.o.v.</t>
  </si>
  <si>
    <t>Algemene evolutiecijfers</t>
  </si>
  <si>
    <t>(in lopende prijzen)</t>
  </si>
  <si>
    <t xml:space="preserve">Budget Vlaamse Gemeenschap </t>
  </si>
  <si>
    <t>niet gekend</t>
  </si>
  <si>
    <t>Onderwijsbudget</t>
  </si>
  <si>
    <t>Budget Vlaamse Gemeenschap</t>
  </si>
  <si>
    <t>Onderlinge verhouding</t>
  </si>
  <si>
    <t>(in %)</t>
  </si>
  <si>
    <t>Onderw.budg./Budg. Vl. Gem.</t>
  </si>
  <si>
    <t>Deeltijds kunstonderwijs</t>
  </si>
  <si>
    <t>Studietoelagen</t>
  </si>
  <si>
    <t>Leerlingenvervoer</t>
  </si>
  <si>
    <t>Totaal</t>
  </si>
  <si>
    <t>Andere</t>
  </si>
  <si>
    <t>Controle</t>
  </si>
  <si>
    <t>Salarissen</t>
  </si>
  <si>
    <t>Werking</t>
  </si>
  <si>
    <t>Hoger onderwijs</t>
  </si>
  <si>
    <t>Investeringen</t>
  </si>
  <si>
    <t>AMVD-personeel gemeenschapsonderwijs</t>
  </si>
  <si>
    <t>Onderwijsinspectie</t>
  </si>
  <si>
    <t>Personeel pedagogische begeleiding</t>
  </si>
  <si>
    <t>Personeel deeltijds kunstonderwijs</t>
  </si>
  <si>
    <t>Personeel zeevaartonderwijs</t>
  </si>
  <si>
    <t>Nascholing</t>
  </si>
  <si>
    <t>Pedagogische begeleiding</t>
  </si>
  <si>
    <t>Algemeen</t>
  </si>
  <si>
    <t>Allerhande werkingskosten</t>
  </si>
  <si>
    <t>ONDERWIJSBEGROTING PER UITGAVENCATEGORIE</t>
  </si>
  <si>
    <t>DE ONDERWIJSBEGROTING</t>
  </si>
  <si>
    <t>OPGESPLITST NAAR ONDERWIJSNIVEAU EN ONDERWIJSNET</t>
  </si>
  <si>
    <t>NIVEAU</t>
  </si>
  <si>
    <t>NET</t>
  </si>
  <si>
    <t>GO</t>
  </si>
  <si>
    <t>GEWOON BASISONDERWIJS</t>
  </si>
  <si>
    <t>OGO</t>
  </si>
  <si>
    <t>VGO</t>
  </si>
  <si>
    <t>Andere (1)</t>
  </si>
  <si>
    <t>BUITENGEWOON BASISONDERWIJS</t>
  </si>
  <si>
    <t>GEWOON SECUNDAIR ONDERWIJS</t>
  </si>
  <si>
    <t>BUITENGEWOON SECUNDAIR ONDERWIJS</t>
  </si>
  <si>
    <t>ANDERE (2)</t>
  </si>
  <si>
    <t>Algemeen totaal</t>
  </si>
  <si>
    <t>(2) : niet-onderwijsniveau gebonden uitgaven</t>
  </si>
  <si>
    <t>KOSTPRIJS PER LEERLING/STUDENT</t>
  </si>
  <si>
    <t>Onderwijsniveau</t>
  </si>
  <si>
    <t>Kost per leerling</t>
  </si>
  <si>
    <t>Beschikbare beleidskredieten</t>
  </si>
  <si>
    <t>lln</t>
  </si>
  <si>
    <t>Gewoon basis</t>
  </si>
  <si>
    <t>Buitengewoon basis</t>
  </si>
  <si>
    <t>Gewoon secundair</t>
  </si>
  <si>
    <t>Buitengewoon secundair</t>
  </si>
  <si>
    <r>
      <t>Onderwijsbudget</t>
    </r>
    <r>
      <rPr>
        <sz val="10"/>
        <rFont val="Arial"/>
        <family val="2"/>
      </rPr>
      <t xml:space="preserve"> </t>
    </r>
  </si>
  <si>
    <t>HET BUDGET VAN DE VLAAMSE GEMEENSCHAP EN</t>
  </si>
  <si>
    <t>HET BRUTO REGIONAAL PRODUKT</t>
  </si>
  <si>
    <t>Onderw.budg./Bruto Reg. Prod.</t>
  </si>
  <si>
    <t>KOSTPRIJS PER LEERLING/STUDENT PER ONDERWIJSNIVEAU (in EUR)</t>
  </si>
  <si>
    <t>EUR: euro</t>
  </si>
  <si>
    <t>DE EVOLUTIE VAN HET ONDERWIJSBUDGET (in duizend EUR)</t>
  </si>
  <si>
    <t>ONDERWIJSBEGROTING PER UITGAVENCATEGORIE (in duizend EUR)</t>
  </si>
  <si>
    <t>-</t>
  </si>
  <si>
    <t>Budg. Vl. Gem./Bruto Reg. Prod.</t>
  </si>
  <si>
    <t>DEELTIJDS KUNSTONDERWIJS</t>
  </si>
  <si>
    <t>(1) : Aan marktprijzen in werkelijke prijzen</t>
  </si>
  <si>
    <t>Basisonderwijs</t>
  </si>
  <si>
    <t>Secundair onderwijs</t>
  </si>
  <si>
    <t>Jaarlijkse procentuele evolutie</t>
  </si>
  <si>
    <t>(inflatievrij)</t>
  </si>
  <si>
    <t>DKO : deeltijds kunstonderwijs</t>
  </si>
  <si>
    <t>GO : gemeenschapsonderwijs</t>
  </si>
  <si>
    <t>OGO : gesubsidieerd officieel onderwijs</t>
  </si>
  <si>
    <t>VGO : gesubsidieerd vrij onderwijs</t>
  </si>
  <si>
    <t>beleidskredieten (1)</t>
  </si>
  <si>
    <t>( in EUR)</t>
  </si>
  <si>
    <t>(in duizend EUR)</t>
  </si>
  <si>
    <t>(1) : netoverschrijdende uitgaven</t>
  </si>
  <si>
    <t>Apparaatskredieten</t>
  </si>
  <si>
    <t>Provisies</t>
  </si>
  <si>
    <t>Basisonderwijs - gewoon</t>
  </si>
  <si>
    <t>Basisonderwijs - buitengewoon</t>
  </si>
  <si>
    <t>Basisonderwijs - algemeen</t>
  </si>
  <si>
    <t>Secundair onderwijs - gewoon</t>
  </si>
  <si>
    <t>Secundair onderwijs - buitengewoon</t>
  </si>
  <si>
    <t>Secundair onderwijs - algemeen</t>
  </si>
  <si>
    <t>Systeem ondersteuning</t>
  </si>
  <si>
    <t>Leerling ondersteuning</t>
  </si>
  <si>
    <t>Infrastructuur</t>
  </si>
  <si>
    <t>Onderwijscommunicatie</t>
  </si>
  <si>
    <t>A</t>
  </si>
  <si>
    <t>B</t>
  </si>
  <si>
    <t>C</t>
  </si>
  <si>
    <t>Dg</t>
  </si>
  <si>
    <t>Db</t>
  </si>
  <si>
    <t>Da</t>
  </si>
  <si>
    <t>Eg</t>
  </si>
  <si>
    <t>Eb</t>
  </si>
  <si>
    <t>Ea</t>
  </si>
  <si>
    <t>F</t>
  </si>
  <si>
    <t>G</t>
  </si>
  <si>
    <t>H</t>
  </si>
  <si>
    <t>I</t>
  </si>
  <si>
    <t>J</t>
  </si>
  <si>
    <t>K</t>
  </si>
  <si>
    <t>L</t>
  </si>
  <si>
    <t>PR</t>
  </si>
  <si>
    <t>D</t>
  </si>
  <si>
    <t>E</t>
  </si>
  <si>
    <t>HOGER ONDERWIJS</t>
  </si>
  <si>
    <t>VOLWASSENENONDERWIJS</t>
  </si>
  <si>
    <t>BASISONDERWIJS ALGEMEEN (1)</t>
  </si>
  <si>
    <t>SECUNDAIR ONDERWIJS ALGEMEEN (1)</t>
  </si>
  <si>
    <t>Rood = gelinkt met G:/cel begroting/../zakboek/zb0708_budget2008.xls/Leerlingen</t>
  </si>
  <si>
    <t>Gewoon basisonderwijs</t>
  </si>
  <si>
    <t>Buitengewoon basisonderwijs</t>
  </si>
  <si>
    <t>Gewoon secundair onderwijs</t>
  </si>
  <si>
    <t>Buitengewoon secundair onderwijs</t>
  </si>
  <si>
    <r>
      <t>PER ONDERWIJSNIVEAU</t>
    </r>
    <r>
      <rPr>
        <sz val="10"/>
        <rFont val="Arial"/>
        <family val="2"/>
      </rPr>
      <t xml:space="preserve"> (1)</t>
    </r>
  </si>
  <si>
    <t>Ondersteuning (gesco's, peutertuinen, ped. centra,…)</t>
  </si>
  <si>
    <t>Personeel CLB-centra</t>
  </si>
  <si>
    <t>Leerplichtonderwijs</t>
  </si>
  <si>
    <t>Volwassenenonderwijs</t>
  </si>
  <si>
    <t>Internationaal</t>
  </si>
  <si>
    <t>ICT</t>
  </si>
  <si>
    <t>Bestaansmiddelen</t>
  </si>
  <si>
    <t>Provisionele kredieten</t>
  </si>
  <si>
    <t>De kostprijs per leerling.</t>
  </si>
  <si>
    <t xml:space="preserve">ONDERWIJSBEGROTING PER PROGRAMMA </t>
  </si>
  <si>
    <t>ONDERWIJSBEGROTING PER PROGRAMMA</t>
  </si>
  <si>
    <t>niveaugebonden beleidskredieten (1)</t>
  </si>
  <si>
    <t>Basisonderwijs - algemeen (2)</t>
  </si>
  <si>
    <t>Secundair onderwijs - algemeen (2)</t>
  </si>
  <si>
    <t>Secundair onderwijs - gewoon (3)</t>
  </si>
  <si>
    <t>Allerhande</t>
  </si>
  <si>
    <t>(in vaste prijzen van 2003) (2)</t>
  </si>
  <si>
    <t>(2) : Bron inflatiepercentage : Federaal Planbureau</t>
  </si>
  <si>
    <t>2006</t>
  </si>
  <si>
    <t>2007</t>
  </si>
  <si>
    <t>2008</t>
  </si>
  <si>
    <t>Personeel volwassenenonderwijs</t>
  </si>
  <si>
    <t>Personeel leerplichtonderwijs</t>
  </si>
  <si>
    <t>CLB-centra</t>
  </si>
  <si>
    <t>Het Bruto Regionaal Product.</t>
  </si>
  <si>
    <r>
      <t xml:space="preserve">Bruto Regionaal Product </t>
    </r>
    <r>
      <rPr>
        <sz val="10"/>
        <rFont val="Arial"/>
        <family val="2"/>
      </rPr>
      <t xml:space="preserve">(1) </t>
    </r>
  </si>
  <si>
    <t>Bruto Regionaal Product</t>
  </si>
  <si>
    <t>ONDERWIJSBUDGET</t>
  </si>
  <si>
    <t>Lijst van definities en afkortingen</t>
  </si>
  <si>
    <t>Verhouding onderwijsbudget t.o.v. het budget van de Vlaamse Gemeenschap enhet Bruto Regionaal Product</t>
  </si>
  <si>
    <t>Onderwijsbegroting per programma</t>
  </si>
  <si>
    <t>Onderwijsbegroting per uitgavencategorie</t>
  </si>
  <si>
    <t>Onderwijsbegroting opgesplitst naar onderwijsniveau en onderwijsnet</t>
  </si>
  <si>
    <t>Kostprijs per leerling per onderwijsniveau</t>
  </si>
  <si>
    <t>07budg01</t>
  </si>
  <si>
    <t>07budg02</t>
  </si>
  <si>
    <t>07budg03</t>
  </si>
  <si>
    <t>07budg04</t>
  </si>
  <si>
    <t>07budg05</t>
  </si>
  <si>
    <t>07budg06</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</si>
</sst>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quot;BF&quot;_-;\-* #,##0\ &quot;BF&quot;_-;_-* &quot;-&quot;\ &quot;BF&quot;_-;_-@_-"/>
    <numFmt numFmtId="181" formatCode="_-* #,##0\ _B_F_-;\-* #,##0\ _B_F_-;_-* &quot;-&quot;\ _B_F_-;_-@_-"/>
    <numFmt numFmtId="182" formatCode="_-* #,##0.00\ &quot;BF&quot;_-;\-* #,##0.00\ &quot;BF&quot;_-;_-* &quot;-&quot;??\ &quot;BF&quot;_-;_-@_-"/>
    <numFmt numFmtId="183" formatCode="_-* #,##0.00\ _B_F_-;\-* #,##0.00\ _B_F_-;_-* &quot;-&quot;??\ _B_F_-;_-@_-"/>
    <numFmt numFmtId="184" formatCode="0.0"/>
    <numFmt numFmtId="185" formatCode="0.0%"/>
    <numFmt numFmtId="186" formatCode="0.0000"/>
    <numFmt numFmtId="187" formatCode="#,##0;0;&quot;-&quot;"/>
    <numFmt numFmtId="188" formatCode="#,##0.0;0;&quot;-&quot;"/>
    <numFmt numFmtId="189" formatCode="#,##0.00;0.0;&quot;-&quot;"/>
    <numFmt numFmtId="190" formatCode="#,##0.0;0.0;&quot;-&quot;"/>
    <numFmt numFmtId="191" formatCode="#,###"/>
    <numFmt numFmtId="192" formatCode="#,##0.000;0.00;&quot;-&quot;"/>
    <numFmt numFmtId="193" formatCode="#,##0.00;0.00;&quot;-&quot;"/>
    <numFmt numFmtId="194" formatCode="\+0.0%"/>
    <numFmt numFmtId="195" formatCode="\+0.0%;\-0.0%"/>
    <numFmt numFmtId="196" formatCode="#,##0.0"/>
  </numFmts>
  <fonts count="92">
    <font>
      <sz val="10"/>
      <name val="Optimum"/>
      <family val="0"/>
    </font>
    <font>
      <b/>
      <sz val="10"/>
      <name val="Optimum"/>
      <family val="0"/>
    </font>
    <font>
      <i/>
      <sz val="10"/>
      <name val="Optimum"/>
      <family val="0"/>
    </font>
    <font>
      <b/>
      <i/>
      <sz val="10"/>
      <name val="Optimum"/>
      <family val="0"/>
    </font>
    <font>
      <sz val="10"/>
      <name val="Arial"/>
      <family val="2"/>
    </font>
    <font>
      <sz val="14"/>
      <name val="Arial"/>
      <family val="2"/>
    </font>
    <font>
      <sz val="11"/>
      <name val="Arial"/>
      <family val="2"/>
    </font>
    <font>
      <b/>
      <sz val="12"/>
      <name val="Arial"/>
      <family val="2"/>
    </font>
    <font>
      <sz val="12"/>
      <name val="Arial"/>
      <family val="2"/>
    </font>
    <font>
      <b/>
      <sz val="16"/>
      <name val="Arial"/>
      <family val="2"/>
    </font>
    <font>
      <b/>
      <sz val="14"/>
      <name val="Arial"/>
      <family val="2"/>
    </font>
    <font>
      <i/>
      <sz val="14"/>
      <name val="Arial"/>
      <family val="2"/>
    </font>
    <font>
      <b/>
      <sz val="10"/>
      <name val="Arial"/>
      <family val="2"/>
    </font>
    <font>
      <b/>
      <sz val="11"/>
      <name val="Arial"/>
      <family val="2"/>
    </font>
    <font>
      <i/>
      <sz val="8"/>
      <name val="Arial"/>
      <family val="2"/>
    </font>
    <font>
      <i/>
      <sz val="12"/>
      <name val="Arial"/>
      <family val="2"/>
    </font>
    <font>
      <sz val="12"/>
      <color indexed="8"/>
      <name val="Arial"/>
      <family val="2"/>
    </font>
    <font>
      <sz val="8"/>
      <name val="Optimum"/>
      <family val="0"/>
    </font>
    <font>
      <i/>
      <sz val="13"/>
      <name val="Arial"/>
      <family val="2"/>
    </font>
    <font>
      <b/>
      <sz val="13"/>
      <name val="Arial"/>
      <family val="2"/>
    </font>
    <font>
      <sz val="13"/>
      <name val="Arial"/>
      <family val="2"/>
    </font>
    <font>
      <sz val="9"/>
      <name val="Arial"/>
      <family val="2"/>
    </font>
    <font>
      <b/>
      <sz val="8"/>
      <color indexed="56"/>
      <name val="Arial"/>
      <family val="2"/>
    </font>
    <font>
      <sz val="10"/>
      <color indexed="12"/>
      <name val="Arial"/>
      <family val="2"/>
    </font>
    <font>
      <b/>
      <sz val="10"/>
      <color indexed="12"/>
      <name val="Arial"/>
      <family val="2"/>
    </font>
    <font>
      <sz val="11"/>
      <color indexed="12"/>
      <name val="Arial"/>
      <family val="2"/>
    </font>
    <font>
      <b/>
      <sz val="9"/>
      <name val="Arial"/>
      <family val="2"/>
    </font>
    <font>
      <sz val="8"/>
      <name val="Arial"/>
      <family val="2"/>
    </font>
    <font>
      <b/>
      <sz val="8"/>
      <name val="Arial"/>
      <family val="2"/>
    </font>
    <font>
      <b/>
      <i/>
      <sz val="8"/>
      <name val="Arial"/>
      <family val="2"/>
    </font>
    <font>
      <i/>
      <sz val="10"/>
      <name val="Arial"/>
      <family val="2"/>
    </font>
    <font>
      <b/>
      <u val="single"/>
      <sz val="11"/>
      <name val="Arial"/>
      <family val="2"/>
    </font>
    <font>
      <u val="single"/>
      <sz val="11"/>
      <name val="Arial"/>
      <family val="2"/>
    </font>
    <font>
      <i/>
      <sz val="11"/>
      <name val="Arial"/>
      <family val="2"/>
    </font>
    <font>
      <sz val="10"/>
      <color indexed="14"/>
      <name val="Arial"/>
      <family val="2"/>
    </font>
    <font>
      <u val="single"/>
      <sz val="9"/>
      <color indexed="12"/>
      <name val="Optimum"/>
      <family val="0"/>
    </font>
    <font>
      <u val="single"/>
      <sz val="9"/>
      <color indexed="36"/>
      <name val="Optimum"/>
      <family val="0"/>
    </font>
    <font>
      <b/>
      <sz val="14"/>
      <color indexed="9"/>
      <name val="Arial"/>
      <family val="2"/>
    </font>
    <font>
      <sz val="10"/>
      <color indexed="9"/>
      <name val="Arial"/>
      <family val="2"/>
    </font>
    <font>
      <b/>
      <sz val="12"/>
      <color indexed="9"/>
      <name val="Arial"/>
      <family val="2"/>
    </font>
    <font>
      <sz val="12"/>
      <color indexed="9"/>
      <name val="Arial"/>
      <family val="2"/>
    </font>
    <font>
      <i/>
      <sz val="12"/>
      <color indexed="9"/>
      <name val="Arial"/>
      <family val="2"/>
    </font>
    <font>
      <b/>
      <sz val="11"/>
      <color indexed="9"/>
      <name val="Arial"/>
      <family val="2"/>
    </font>
    <font>
      <sz val="11"/>
      <color indexed="9"/>
      <name val="Arial"/>
      <family val="2"/>
    </font>
    <font>
      <i/>
      <sz val="11"/>
      <color indexed="9"/>
      <name val="Arial"/>
      <family val="2"/>
    </font>
    <font>
      <b/>
      <sz val="10"/>
      <color indexed="9"/>
      <name val="Arial"/>
      <family val="2"/>
    </font>
    <font>
      <b/>
      <sz val="12"/>
      <name val="Optimum"/>
      <family val="0"/>
    </font>
    <font>
      <sz val="11"/>
      <color indexed="8"/>
      <name val="Calibri"/>
      <family val="2"/>
    </font>
    <font>
      <sz val="11"/>
      <color indexed="9"/>
      <name val="Calibri"/>
      <family val="2"/>
    </font>
    <font>
      <b/>
      <sz val="11"/>
      <color indexed="10"/>
      <name val="Calibri"/>
      <family val="2"/>
    </font>
    <font>
      <b/>
      <sz val="11"/>
      <color indexed="9"/>
      <name val="Calibri"/>
      <family val="2"/>
    </font>
    <font>
      <sz val="11"/>
      <color indexed="10"/>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11"/>
      <color indexed="8"/>
      <name val="Arial"/>
      <family val="0"/>
    </font>
    <font>
      <sz val="10.25"/>
      <color indexed="8"/>
      <name val="Arial"/>
      <family val="0"/>
    </font>
    <font>
      <b/>
      <sz val="10.25"/>
      <color indexed="8"/>
      <name val="Arial"/>
      <family val="0"/>
    </font>
    <font>
      <sz val="8"/>
      <color indexed="8"/>
      <name val="Arial"/>
      <family val="0"/>
    </font>
    <font>
      <b/>
      <sz val="10"/>
      <color indexed="8"/>
      <name val="Arial"/>
      <family val="0"/>
    </font>
    <font>
      <sz val="6.2"/>
      <color indexed="8"/>
      <name val="Arial"/>
      <family val="0"/>
    </font>
    <font>
      <sz val="10"/>
      <color indexed="8"/>
      <name val="Arial"/>
      <family val="0"/>
    </font>
    <font>
      <sz val="9.25"/>
      <color indexed="8"/>
      <name val="Arial"/>
      <family val="0"/>
    </font>
    <font>
      <sz val="7.75"/>
      <color indexed="8"/>
      <name val="Arial"/>
      <family val="0"/>
    </font>
    <font>
      <sz val="8.25"/>
      <color indexed="8"/>
      <name val="Arial"/>
      <family val="0"/>
    </font>
    <font>
      <b/>
      <sz val="8"/>
      <color indexed="8"/>
      <name val="Arial"/>
      <family val="0"/>
    </font>
    <font>
      <sz val="10"/>
      <color indexed="8"/>
      <name val="Times New Roman"/>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style="thin"/>
      <top style="medium"/>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1" applyNumberFormat="0" applyAlignment="0" applyProtection="0"/>
    <xf numFmtId="0" fontId="78" fillId="27" borderId="2" applyNumberFormat="0" applyAlignment="0" applyProtection="0"/>
    <xf numFmtId="0" fontId="79" fillId="0" borderId="3" applyNumberFormat="0" applyFill="0" applyAlignment="0" applyProtection="0"/>
    <xf numFmtId="0" fontId="36" fillId="0" borderId="0" applyNumberFormat="0" applyFill="0" applyBorder="0" applyAlignment="0" applyProtection="0"/>
    <xf numFmtId="0" fontId="80" fillId="28" borderId="0" applyNumberFormat="0" applyBorder="0" applyAlignment="0" applyProtection="0"/>
    <xf numFmtId="0" fontId="35" fillId="0" borderId="0" applyNumberFormat="0" applyFill="0" applyBorder="0" applyAlignment="0" applyProtection="0"/>
    <xf numFmtId="0" fontId="81" fillId="29" borderId="1"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82" fillId="0" borderId="4" applyNumberFormat="0" applyFill="0" applyAlignment="0" applyProtection="0"/>
    <xf numFmtId="0" fontId="83" fillId="0" borderId="5" applyNumberFormat="0" applyFill="0" applyAlignment="0" applyProtection="0"/>
    <xf numFmtId="0" fontId="84" fillId="0" borderId="6" applyNumberFormat="0" applyFill="0" applyAlignment="0" applyProtection="0"/>
    <xf numFmtId="0" fontId="84" fillId="0" borderId="0" applyNumberFormat="0" applyFill="0" applyBorder="0" applyAlignment="0" applyProtection="0"/>
    <xf numFmtId="0" fontId="85" fillId="30" borderId="0" applyNumberFormat="0" applyBorder="0" applyAlignment="0" applyProtection="0"/>
    <xf numFmtId="0" fontId="0" fillId="31" borderId="7" applyNumberFormat="0" applyFont="0" applyAlignment="0" applyProtection="0"/>
    <xf numFmtId="0" fontId="86" fillId="32" borderId="0" applyNumberFormat="0" applyBorder="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cellStyleXfs>
  <cellXfs count="323">
    <xf numFmtId="0" fontId="0" fillId="0" borderId="0" xfId="0" applyAlignment="1">
      <alignment/>
    </xf>
    <xf numFmtId="0" fontId="4" fillId="0" borderId="0" xfId="0" applyFont="1" applyAlignment="1">
      <alignment/>
    </xf>
    <xf numFmtId="0" fontId="5" fillId="0" borderId="0" xfId="0" applyFont="1" applyAlignment="1" applyProtection="1">
      <alignment horizontal="center"/>
      <protection locked="0"/>
    </xf>
    <xf numFmtId="0" fontId="5" fillId="0" borderId="0" xfId="0" applyFont="1" applyAlignment="1" applyProtection="1">
      <alignment/>
      <protection locked="0"/>
    </xf>
    <xf numFmtId="2" fontId="5" fillId="0" borderId="0" xfId="0" applyNumberFormat="1" applyFont="1" applyAlignment="1" applyProtection="1">
      <alignment horizontal="center"/>
      <protection locked="0"/>
    </xf>
    <xf numFmtId="0" fontId="11" fillId="0" borderId="0" xfId="0" applyFont="1" applyAlignment="1" applyProtection="1">
      <alignment/>
      <protection locked="0"/>
    </xf>
    <xf numFmtId="0" fontId="10" fillId="0" borderId="0" xfId="0" applyFont="1" applyAlignment="1" applyProtection="1">
      <alignment wrapText="1"/>
      <protection locked="0"/>
    </xf>
    <xf numFmtId="0" fontId="10" fillId="0" borderId="0" xfId="0" applyFont="1" applyAlignment="1" applyProtection="1">
      <alignment horizontal="left"/>
      <protection locked="0"/>
    </xf>
    <xf numFmtId="0" fontId="8" fillId="0" borderId="0" xfId="0" applyFont="1" applyBorder="1" applyAlignment="1" applyProtection="1">
      <alignment/>
      <protection locked="0"/>
    </xf>
    <xf numFmtId="0" fontId="7" fillId="0" borderId="0" xfId="0" applyFont="1" applyAlignment="1" applyProtection="1">
      <alignment/>
      <protection locked="0"/>
    </xf>
    <xf numFmtId="0" fontId="12" fillId="0" borderId="0" xfId="0" applyFont="1" applyBorder="1" applyAlignment="1">
      <alignment horizontal="left"/>
    </xf>
    <xf numFmtId="0" fontId="4" fillId="0" borderId="0" xfId="0" applyFont="1" applyAlignment="1">
      <alignment/>
    </xf>
    <xf numFmtId="0" fontId="4" fillId="0" borderId="0" xfId="0" applyFont="1" applyBorder="1" applyAlignment="1">
      <alignment/>
    </xf>
    <xf numFmtId="0" fontId="5" fillId="0" borderId="0" xfId="0" applyFont="1" applyAlignment="1">
      <alignment horizontal="centerContinuous"/>
    </xf>
    <xf numFmtId="0" fontId="5" fillId="0" borderId="0" xfId="0" applyFont="1" applyBorder="1" applyAlignment="1">
      <alignment horizontal="centerContinuous"/>
    </xf>
    <xf numFmtId="0" fontId="12" fillId="0" borderId="0" xfId="0" applyFont="1" applyBorder="1" applyAlignment="1">
      <alignment horizontal="center"/>
    </xf>
    <xf numFmtId="0" fontId="4" fillId="0" borderId="0" xfId="0" applyFont="1" applyAlignment="1">
      <alignment horizontal="center"/>
    </xf>
    <xf numFmtId="0" fontId="13" fillId="0" borderId="0" xfId="0" applyFont="1" applyAlignment="1">
      <alignment/>
    </xf>
    <xf numFmtId="0" fontId="14" fillId="0" borderId="0" xfId="0" applyFont="1" applyBorder="1" applyAlignment="1">
      <alignment/>
    </xf>
    <xf numFmtId="0" fontId="4" fillId="0" borderId="0" xfId="0" applyFont="1" applyBorder="1" applyAlignment="1">
      <alignment horizontal="left"/>
    </xf>
    <xf numFmtId="0" fontId="4" fillId="0" borderId="0" xfId="0" applyFont="1" applyAlignment="1">
      <alignment horizontal="centerContinuous"/>
    </xf>
    <xf numFmtId="0" fontId="4" fillId="0" borderId="0" xfId="0" applyFont="1" applyBorder="1" applyAlignment="1">
      <alignment horizontal="centerContinuous"/>
    </xf>
    <xf numFmtId="0" fontId="7" fillId="0" borderId="0" xfId="0" applyFont="1" applyAlignment="1" applyProtection="1">
      <alignment wrapText="1"/>
      <protection locked="0"/>
    </xf>
    <xf numFmtId="0" fontId="7" fillId="0" borderId="0" xfId="0" applyFont="1" applyAlignment="1" applyProtection="1">
      <alignment horizontal="left"/>
      <protection locked="0"/>
    </xf>
    <xf numFmtId="2" fontId="8" fillId="0" borderId="0" xfId="0" applyNumberFormat="1" applyFont="1" applyAlignment="1" applyProtection="1">
      <alignment horizontal="center"/>
      <protection locked="0"/>
    </xf>
    <xf numFmtId="0" fontId="8" fillId="0" borderId="0" xfId="0" applyFont="1" applyAlignment="1" applyProtection="1">
      <alignment/>
      <protection locked="0"/>
    </xf>
    <xf numFmtId="0" fontId="8" fillId="0" borderId="0" xfId="0" applyFont="1" applyBorder="1" applyAlignment="1" applyProtection="1">
      <alignment horizontal="center"/>
      <protection locked="0"/>
    </xf>
    <xf numFmtId="0" fontId="12" fillId="0" borderId="0" xfId="0" applyFont="1" applyBorder="1" applyAlignment="1" applyProtection="1">
      <alignment/>
      <protection locked="0"/>
    </xf>
    <xf numFmtId="0" fontId="15" fillId="0" borderId="0" xfId="0" applyFont="1" applyBorder="1" applyAlignment="1" applyProtection="1">
      <alignment/>
      <protection locked="0"/>
    </xf>
    <xf numFmtId="0" fontId="7" fillId="0" borderId="0" xfId="0" applyFont="1" applyAlignment="1" applyProtection="1">
      <alignment horizontal="center" vertical="center" wrapText="1"/>
      <protection locked="0"/>
    </xf>
    <xf numFmtId="188" fontId="8" fillId="0" borderId="0" xfId="0" applyNumberFormat="1" applyFont="1" applyAlignment="1" applyProtection="1">
      <alignment/>
      <protection locked="0"/>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12" fillId="0" borderId="0" xfId="0" applyFont="1" applyBorder="1" applyAlignment="1">
      <alignment vertical="top"/>
    </xf>
    <xf numFmtId="3" fontId="4" fillId="0" borderId="0" xfId="0" applyNumberFormat="1" applyFont="1" applyAlignment="1">
      <alignment vertical="top"/>
    </xf>
    <xf numFmtId="3" fontId="4" fillId="0" borderId="0" xfId="0" applyNumberFormat="1" applyFont="1" applyBorder="1" applyAlignment="1">
      <alignment vertical="top"/>
    </xf>
    <xf numFmtId="0" fontId="5" fillId="0" borderId="0" xfId="0" applyFont="1" applyAlignment="1" applyProtection="1">
      <alignment vertical="top"/>
      <protection locked="0"/>
    </xf>
    <xf numFmtId="0" fontId="4" fillId="0" borderId="0" xfId="0" applyFont="1" applyAlignment="1">
      <alignment vertical="top"/>
    </xf>
    <xf numFmtId="0" fontId="4" fillId="0" borderId="0" xfId="0" applyFont="1" applyBorder="1" applyAlignment="1">
      <alignment vertical="top"/>
    </xf>
    <xf numFmtId="0" fontId="5" fillId="0" borderId="0" xfId="0" applyFont="1" applyAlignment="1" applyProtection="1">
      <alignment vertical="top"/>
      <protection locked="0"/>
    </xf>
    <xf numFmtId="0" fontId="5" fillId="0" borderId="0" xfId="0" applyFont="1" applyBorder="1" applyAlignment="1" applyProtection="1">
      <alignment vertical="top"/>
      <protection locked="0"/>
    </xf>
    <xf numFmtId="3" fontId="5" fillId="0" borderId="0" xfId="0" applyNumberFormat="1" applyFont="1" applyAlignment="1" applyProtection="1">
      <alignment vertical="top"/>
      <protection locked="0"/>
    </xf>
    <xf numFmtId="3" fontId="5" fillId="0" borderId="0" xfId="0" applyNumberFormat="1" applyFont="1" applyBorder="1" applyAlignment="1" applyProtection="1">
      <alignment vertical="top"/>
      <protection locked="0"/>
    </xf>
    <xf numFmtId="0" fontId="16" fillId="0" borderId="0" xfId="0" applyFont="1" applyBorder="1" applyAlignment="1" applyProtection="1">
      <alignment vertical="top"/>
      <protection locked="0"/>
    </xf>
    <xf numFmtId="0" fontId="8" fillId="0" borderId="0" xfId="0" applyFont="1" applyBorder="1" applyAlignment="1" applyProtection="1">
      <alignment vertical="top"/>
      <protection locked="0"/>
    </xf>
    <xf numFmtId="0" fontId="10" fillId="0" borderId="0" xfId="0" applyFont="1" applyBorder="1" applyAlignment="1" applyProtection="1">
      <alignment vertical="top"/>
      <protection locked="0"/>
    </xf>
    <xf numFmtId="0" fontId="18" fillId="0" borderId="0" xfId="0" applyFont="1" applyAlignment="1" applyProtection="1">
      <alignment/>
      <protection locked="0"/>
    </xf>
    <xf numFmtId="0" fontId="19" fillId="0" borderId="0" xfId="0" applyFont="1" applyAlignment="1" applyProtection="1">
      <alignment wrapText="1"/>
      <protection locked="0"/>
    </xf>
    <xf numFmtId="0" fontId="19" fillId="0" borderId="0" xfId="0" applyFont="1" applyAlignment="1" applyProtection="1">
      <alignment horizontal="left"/>
      <protection locked="0"/>
    </xf>
    <xf numFmtId="2" fontId="20" fillId="0" borderId="0" xfId="0" applyNumberFormat="1" applyFont="1" applyAlignment="1" applyProtection="1">
      <alignment horizontal="center"/>
      <protection locked="0"/>
    </xf>
    <xf numFmtId="0" fontId="20" fillId="0" borderId="0" xfId="0" applyFont="1" applyAlignment="1" applyProtection="1">
      <alignment horizontal="center"/>
      <protection locked="0"/>
    </xf>
    <xf numFmtId="0" fontId="20" fillId="0" borderId="0" xfId="0" applyFont="1" applyAlignment="1" applyProtection="1">
      <alignment/>
      <protection locked="0"/>
    </xf>
    <xf numFmtId="0" fontId="0" fillId="0" borderId="0" xfId="0" applyFont="1" applyAlignment="1">
      <alignment/>
    </xf>
    <xf numFmtId="0" fontId="12" fillId="0" borderId="0" xfId="0" applyFont="1" applyAlignment="1">
      <alignment/>
    </xf>
    <xf numFmtId="0" fontId="12" fillId="0" borderId="0" xfId="0" applyFont="1" applyBorder="1" applyAlignment="1">
      <alignment/>
    </xf>
    <xf numFmtId="184" fontId="4" fillId="0" borderId="0" xfId="0" applyNumberFormat="1" applyFont="1" applyAlignment="1">
      <alignment/>
    </xf>
    <xf numFmtId="184" fontId="4" fillId="0" borderId="0" xfId="0" applyNumberFormat="1" applyFont="1" applyBorder="1" applyAlignment="1">
      <alignment/>
    </xf>
    <xf numFmtId="0" fontId="0" fillId="0" borderId="13" xfId="0" applyFont="1" applyBorder="1" applyAlignment="1">
      <alignment/>
    </xf>
    <xf numFmtId="2" fontId="4" fillId="0" borderId="0" xfId="0" applyNumberFormat="1" applyFont="1" applyAlignment="1" applyProtection="1">
      <alignment horizontal="center"/>
      <protection locked="0"/>
    </xf>
    <xf numFmtId="0" fontId="4" fillId="0" borderId="0" xfId="0" applyFont="1" applyBorder="1" applyAlignment="1" applyProtection="1">
      <alignment horizontal="center"/>
      <protection locked="0"/>
    </xf>
    <xf numFmtId="0" fontId="4" fillId="0" borderId="0" xfId="0" applyFont="1" applyAlignment="1" applyProtection="1">
      <alignment/>
      <protection locked="0"/>
    </xf>
    <xf numFmtId="0" fontId="12" fillId="0" borderId="14" xfId="0" applyFont="1" applyBorder="1" applyAlignment="1">
      <alignment horizontal="center"/>
    </xf>
    <xf numFmtId="49" fontId="12" fillId="0" borderId="15" xfId="0" applyNumberFormat="1"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12" fillId="0" borderId="0" xfId="0" applyFont="1" applyAlignment="1" applyProtection="1">
      <alignment horizontal="center"/>
      <protection locked="0"/>
    </xf>
    <xf numFmtId="0" fontId="12" fillId="0" borderId="0" xfId="0" applyFont="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horizontal="left"/>
      <protection hidden="1"/>
    </xf>
    <xf numFmtId="0" fontId="12" fillId="0" borderId="15" xfId="0" applyFont="1" applyBorder="1" applyAlignment="1">
      <alignment horizontal="center"/>
    </xf>
    <xf numFmtId="0" fontId="12" fillId="0" borderId="18" xfId="0" applyFont="1" applyBorder="1" applyAlignment="1">
      <alignment/>
    </xf>
    <xf numFmtId="0" fontId="4" fillId="0" borderId="0" xfId="0" applyFont="1" applyBorder="1" applyAlignment="1">
      <alignment horizontal="center"/>
    </xf>
    <xf numFmtId="184" fontId="4" fillId="0" borderId="19" xfId="0" applyNumberFormat="1" applyFont="1" applyBorder="1" applyAlignment="1">
      <alignment horizontal="center"/>
    </xf>
    <xf numFmtId="184" fontId="4" fillId="0" borderId="13" xfId="0" applyNumberFormat="1" applyFont="1" applyBorder="1" applyAlignment="1">
      <alignment horizontal="center"/>
    </xf>
    <xf numFmtId="0" fontId="21" fillId="0" borderId="0" xfId="0" applyFont="1" applyAlignment="1">
      <alignment/>
    </xf>
    <xf numFmtId="0" fontId="26" fillId="0" borderId="0" xfId="0" applyFont="1" applyBorder="1" applyAlignment="1">
      <alignment horizontal="centerContinuous"/>
    </xf>
    <xf numFmtId="184" fontId="21" fillId="0" borderId="0" xfId="0" applyNumberFormat="1" applyFont="1" applyAlignment="1">
      <alignment horizontal="centerContinuous"/>
    </xf>
    <xf numFmtId="0" fontId="21" fillId="0" borderId="0" xfId="0" applyFont="1" applyAlignment="1">
      <alignment horizontal="centerContinuous"/>
    </xf>
    <xf numFmtId="0" fontId="21" fillId="0" borderId="0" xfId="0" applyFont="1" applyBorder="1" applyAlignment="1">
      <alignment horizontal="centerContinuous"/>
    </xf>
    <xf numFmtId="0" fontId="27" fillId="0" borderId="0" xfId="0" applyFont="1" applyAlignment="1">
      <alignment/>
    </xf>
    <xf numFmtId="0" fontId="27" fillId="0" borderId="0" xfId="0" applyFont="1" applyBorder="1" applyAlignment="1">
      <alignment/>
    </xf>
    <xf numFmtId="10" fontId="27" fillId="0" borderId="0" xfId="0" applyNumberFormat="1" applyFont="1" applyAlignment="1">
      <alignment/>
    </xf>
    <xf numFmtId="0" fontId="27" fillId="0" borderId="0" xfId="0" applyFont="1" applyAlignment="1">
      <alignment horizontal="center"/>
    </xf>
    <xf numFmtId="0" fontId="28" fillId="0" borderId="0" xfId="0" applyFont="1" applyAlignment="1">
      <alignment/>
    </xf>
    <xf numFmtId="184" fontId="28" fillId="0" borderId="0" xfId="0" applyNumberFormat="1" applyFont="1" applyFill="1" applyBorder="1" applyAlignment="1">
      <alignment horizontal="right"/>
    </xf>
    <xf numFmtId="188" fontId="28" fillId="0" borderId="0" xfId="0" applyNumberFormat="1" applyFont="1" applyFill="1" applyBorder="1" applyAlignment="1">
      <alignment/>
    </xf>
    <xf numFmtId="184" fontId="29" fillId="0" borderId="0" xfId="0" applyNumberFormat="1" applyFont="1" applyFill="1" applyBorder="1" applyAlignment="1">
      <alignment/>
    </xf>
    <xf numFmtId="0" fontId="27" fillId="0" borderId="0" xfId="0" applyFont="1" applyFill="1" applyBorder="1" applyAlignment="1">
      <alignment horizontal="left"/>
    </xf>
    <xf numFmtId="0" fontId="6" fillId="0" borderId="0" xfId="0" applyFont="1" applyAlignment="1">
      <alignment/>
    </xf>
    <xf numFmtId="0" fontId="8" fillId="0" borderId="0" xfId="0" applyFont="1" applyAlignment="1" applyProtection="1">
      <alignment horizontal="center"/>
      <protection locked="0"/>
    </xf>
    <xf numFmtId="0" fontId="15" fillId="0" borderId="0" xfId="0" applyFont="1" applyAlignment="1" applyProtection="1">
      <alignment/>
      <protection locked="0"/>
    </xf>
    <xf numFmtId="0" fontId="21" fillId="0" borderId="17" xfId="0" applyFont="1" applyBorder="1" applyAlignment="1">
      <alignment horizontal="center"/>
    </xf>
    <xf numFmtId="0" fontId="21" fillId="0" borderId="13" xfId="0" applyFont="1" applyBorder="1" applyAlignment="1">
      <alignment horizontal="center"/>
    </xf>
    <xf numFmtId="49" fontId="4" fillId="0" borderId="17" xfId="0" applyNumberFormat="1" applyFont="1" applyBorder="1" applyAlignment="1">
      <alignment horizontal="center"/>
    </xf>
    <xf numFmtId="192" fontId="4" fillId="0" borderId="0" xfId="0" applyNumberFormat="1" applyFont="1" applyAlignment="1">
      <alignment/>
    </xf>
    <xf numFmtId="192" fontId="4" fillId="0" borderId="0" xfId="0" applyNumberFormat="1" applyFont="1" applyAlignment="1">
      <alignment horizontal="right"/>
    </xf>
    <xf numFmtId="192" fontId="6" fillId="0" borderId="0" xfId="0" applyNumberFormat="1" applyFont="1" applyAlignment="1">
      <alignment horizontal="right"/>
    </xf>
    <xf numFmtId="0" fontId="4" fillId="0" borderId="0" xfId="0" applyFont="1" applyBorder="1" applyAlignment="1">
      <alignment horizontal="right"/>
    </xf>
    <xf numFmtId="189" fontId="23" fillId="0" borderId="0" xfId="0" applyNumberFormat="1" applyFont="1" applyBorder="1" applyAlignment="1" applyProtection="1">
      <alignment horizontal="right"/>
      <protection locked="0"/>
    </xf>
    <xf numFmtId="188" fontId="24" fillId="0" borderId="0" xfId="0" applyNumberFormat="1" applyFont="1" applyBorder="1" applyAlignment="1" applyProtection="1">
      <alignment horizontal="right"/>
      <protection locked="0"/>
    </xf>
    <xf numFmtId="188" fontId="23" fillId="0" borderId="0" xfId="0" applyNumberFormat="1" applyFont="1" applyBorder="1" applyAlignment="1">
      <alignment horizontal="right"/>
    </xf>
    <xf numFmtId="0" fontId="24" fillId="0" borderId="0" xfId="0" applyFont="1" applyBorder="1" applyAlignment="1" applyProtection="1">
      <alignment horizontal="right"/>
      <protection locked="0"/>
    </xf>
    <xf numFmtId="190" fontId="23" fillId="0" borderId="0" xfId="0" applyNumberFormat="1" applyFont="1" applyBorder="1" applyAlignment="1">
      <alignment horizontal="right"/>
    </xf>
    <xf numFmtId="0" fontId="4" fillId="0" borderId="0" xfId="0" applyFont="1" applyAlignment="1" applyProtection="1">
      <alignment horizontal="center"/>
      <protection locked="0"/>
    </xf>
    <xf numFmtId="0" fontId="30" fillId="0" borderId="0" xfId="0" applyFont="1" applyAlignment="1" applyProtection="1">
      <alignment/>
      <protection locked="0"/>
    </xf>
    <xf numFmtId="0" fontId="12" fillId="0" borderId="0" xfId="0" applyFont="1" applyAlignment="1" applyProtection="1">
      <alignment horizontal="left"/>
      <protection locked="0"/>
    </xf>
    <xf numFmtId="0" fontId="12" fillId="0" borderId="0" xfId="0" applyFont="1" applyAlignment="1" applyProtection="1">
      <alignment wrapText="1"/>
      <protection locked="0"/>
    </xf>
    <xf numFmtId="0" fontId="31" fillId="0" borderId="0" xfId="0" applyFont="1" applyAlignment="1">
      <alignment/>
    </xf>
    <xf numFmtId="0" fontId="6" fillId="0" borderId="0" xfId="0" applyFont="1" applyAlignment="1" applyProtection="1">
      <alignment/>
      <protection locked="0"/>
    </xf>
    <xf numFmtId="0" fontId="32" fillId="0" borderId="0" xfId="0" applyFont="1" applyAlignment="1">
      <alignment/>
    </xf>
    <xf numFmtId="0" fontId="6" fillId="0" borderId="0" xfId="0" applyFont="1" applyAlignment="1" quotePrefix="1">
      <alignment/>
    </xf>
    <xf numFmtId="2" fontId="6" fillId="0" borderId="0" xfId="0" applyNumberFormat="1" applyFont="1" applyAlignment="1" applyProtection="1">
      <alignment horizontal="center"/>
      <protection locked="0"/>
    </xf>
    <xf numFmtId="0" fontId="6" fillId="0" borderId="0" xfId="0" applyFont="1" applyAlignment="1" applyProtection="1">
      <alignment horizontal="center"/>
      <protection locked="0"/>
    </xf>
    <xf numFmtId="0" fontId="33" fillId="0" borderId="0" xfId="0" applyFont="1" applyAlignment="1" applyProtection="1">
      <alignment/>
      <protection locked="0"/>
    </xf>
    <xf numFmtId="0" fontId="6" fillId="0" borderId="0" xfId="0" applyFont="1" applyAlignment="1" applyProtection="1">
      <alignment wrapText="1"/>
      <protection locked="0"/>
    </xf>
    <xf numFmtId="0" fontId="13" fillId="0" borderId="0" xfId="0" applyFont="1" applyAlignment="1" applyProtection="1">
      <alignment horizontal="left"/>
      <protection locked="0"/>
    </xf>
    <xf numFmtId="0" fontId="13" fillId="0" borderId="0" xfId="0" applyFont="1" applyAlignment="1" applyProtection="1">
      <alignment wrapText="1"/>
      <protection locked="0"/>
    </xf>
    <xf numFmtId="188" fontId="23" fillId="0" borderId="0" xfId="0" applyNumberFormat="1" applyFont="1" applyBorder="1" applyAlignment="1" applyProtection="1">
      <alignment horizontal="right"/>
      <protection locked="0"/>
    </xf>
    <xf numFmtId="49" fontId="4" fillId="0" borderId="0" xfId="0" applyNumberFormat="1" applyFont="1" applyAlignment="1">
      <alignment horizontal="center"/>
    </xf>
    <xf numFmtId="187" fontId="6" fillId="0" borderId="10" xfId="0" applyNumberFormat="1" applyFont="1" applyBorder="1" applyAlignment="1">
      <alignment/>
    </xf>
    <xf numFmtId="187" fontId="6" fillId="0" borderId="11" xfId="0" applyNumberFormat="1" applyFont="1" applyBorder="1" applyAlignment="1">
      <alignment/>
    </xf>
    <xf numFmtId="187" fontId="12" fillId="0" borderId="0" xfId="0" applyNumberFormat="1" applyFont="1" applyAlignment="1">
      <alignment/>
    </xf>
    <xf numFmtId="187" fontId="4" fillId="0" borderId="0" xfId="0" applyNumberFormat="1" applyFont="1" applyAlignment="1">
      <alignment/>
    </xf>
    <xf numFmtId="49" fontId="12" fillId="0" borderId="0" xfId="0" applyNumberFormat="1" applyFont="1" applyBorder="1" applyAlignment="1" applyProtection="1">
      <alignment horizontal="center"/>
      <protection locked="0"/>
    </xf>
    <xf numFmtId="0" fontId="21" fillId="0" borderId="0" xfId="0" applyFont="1" applyBorder="1" applyAlignment="1">
      <alignment horizontal="center"/>
    </xf>
    <xf numFmtId="0" fontId="12" fillId="0" borderId="0" xfId="0" applyFont="1" applyBorder="1" applyAlignment="1" applyProtection="1">
      <alignment horizontal="center"/>
      <protection locked="0"/>
    </xf>
    <xf numFmtId="184" fontId="4" fillId="0" borderId="0" xfId="0" applyNumberFormat="1" applyFont="1" applyBorder="1" applyAlignment="1" applyProtection="1">
      <alignment/>
      <protection locked="0"/>
    </xf>
    <xf numFmtId="185" fontId="4" fillId="0" borderId="0" xfId="55" applyNumberFormat="1" applyFont="1" applyAlignment="1" applyProtection="1">
      <alignment horizontal="center"/>
      <protection locked="0"/>
    </xf>
    <xf numFmtId="185" fontId="4" fillId="0" borderId="0" xfId="55" applyNumberFormat="1" applyFont="1" applyBorder="1" applyAlignment="1" applyProtection="1">
      <alignment horizontal="center"/>
      <protection locked="0"/>
    </xf>
    <xf numFmtId="185" fontId="4" fillId="0" borderId="0" xfId="55" applyNumberFormat="1" applyFont="1" applyAlignment="1" applyProtection="1">
      <alignment/>
      <protection locked="0"/>
    </xf>
    <xf numFmtId="3" fontId="4" fillId="0" borderId="0" xfId="0" applyNumberFormat="1" applyFont="1" applyBorder="1" applyAlignment="1">
      <alignment/>
    </xf>
    <xf numFmtId="3" fontId="4" fillId="0" borderId="0" xfId="0" applyNumberFormat="1" applyFont="1" applyAlignment="1">
      <alignment/>
    </xf>
    <xf numFmtId="187" fontId="6" fillId="0" borderId="11" xfId="0" applyNumberFormat="1" applyFont="1" applyFill="1" applyBorder="1" applyAlignment="1">
      <alignment/>
    </xf>
    <xf numFmtId="187" fontId="6" fillId="0" borderId="12" xfId="0" applyNumberFormat="1" applyFont="1" applyFill="1" applyBorder="1" applyAlignment="1">
      <alignment/>
    </xf>
    <xf numFmtId="186" fontId="22" fillId="0" borderId="0" xfId="0" applyNumberFormat="1" applyFont="1" applyFill="1" applyBorder="1" applyAlignment="1">
      <alignment/>
    </xf>
    <xf numFmtId="0" fontId="6" fillId="0" borderId="0" xfId="0" applyFont="1" applyBorder="1" applyAlignment="1">
      <alignment/>
    </xf>
    <xf numFmtId="0" fontId="6" fillId="0" borderId="20" xfId="0" applyFont="1" applyBorder="1" applyAlignment="1">
      <alignment/>
    </xf>
    <xf numFmtId="49" fontId="13" fillId="0" borderId="0" xfId="0" applyNumberFormat="1" applyFont="1" applyBorder="1" applyAlignment="1">
      <alignment horizontal="center"/>
    </xf>
    <xf numFmtId="49" fontId="4" fillId="0" borderId="0" xfId="0" applyNumberFormat="1" applyFont="1" applyBorder="1" applyAlignment="1" applyProtection="1" quotePrefix="1">
      <alignment horizontal="center"/>
      <protection locked="0"/>
    </xf>
    <xf numFmtId="3" fontId="6" fillId="0" borderId="0" xfId="0" applyNumberFormat="1" applyFont="1" applyBorder="1" applyAlignment="1">
      <alignment horizontal="right"/>
    </xf>
    <xf numFmtId="3" fontId="13" fillId="0" borderId="0" xfId="0" applyNumberFormat="1" applyFont="1" applyBorder="1" applyAlignment="1">
      <alignment horizontal="right"/>
    </xf>
    <xf numFmtId="49" fontId="4" fillId="0" borderId="0" xfId="0" applyNumberFormat="1" applyFont="1" applyBorder="1" applyAlignment="1" applyProtection="1">
      <alignment horizontal="center"/>
      <protection locked="0"/>
    </xf>
    <xf numFmtId="190" fontId="6" fillId="0" borderId="13" xfId="0" applyNumberFormat="1" applyFont="1" applyBorder="1" applyAlignment="1">
      <alignment/>
    </xf>
    <xf numFmtId="190" fontId="25" fillId="0" borderId="13" xfId="0" applyNumberFormat="1" applyFont="1" applyBorder="1" applyAlignment="1">
      <alignment/>
    </xf>
    <xf numFmtId="0" fontId="7" fillId="0" borderId="0" xfId="0" applyFont="1" applyBorder="1" applyAlignment="1" applyProtection="1">
      <alignment/>
      <protection locked="0"/>
    </xf>
    <xf numFmtId="0" fontId="8" fillId="0" borderId="0" xfId="0" applyFont="1" applyBorder="1" applyAlignment="1" applyProtection="1">
      <alignment/>
      <protection locked="0"/>
    </xf>
    <xf numFmtId="0" fontId="12" fillId="0" borderId="15" xfId="0" applyNumberFormat="1" applyFont="1" applyBorder="1" applyAlignment="1">
      <alignment horizontal="center"/>
    </xf>
    <xf numFmtId="0" fontId="4" fillId="0" borderId="13" xfId="0" applyNumberFormat="1" applyFont="1" applyBorder="1" applyAlignment="1">
      <alignment horizontal="right"/>
    </xf>
    <xf numFmtId="3" fontId="4" fillId="0" borderId="13" xfId="0" applyNumberFormat="1" applyFont="1" applyBorder="1" applyAlignment="1">
      <alignment horizontal="right"/>
    </xf>
    <xf numFmtId="3" fontId="4" fillId="0" borderId="19" xfId="0" applyNumberFormat="1" applyFont="1" applyBorder="1" applyAlignment="1">
      <alignment horizontal="right"/>
    </xf>
    <xf numFmtId="187" fontId="4" fillId="0" borderId="19" xfId="0" applyNumberFormat="1" applyFont="1" applyBorder="1" applyAlignment="1" quotePrefix="1">
      <alignment horizontal="center"/>
    </xf>
    <xf numFmtId="195" fontId="4" fillId="0" borderId="19" xfId="55" applyNumberFormat="1" applyFont="1" applyBorder="1" applyAlignment="1">
      <alignment horizontal="center"/>
    </xf>
    <xf numFmtId="187" fontId="4" fillId="0" borderId="13" xfId="0" applyNumberFormat="1" applyFont="1" applyBorder="1" applyAlignment="1">
      <alignment horizontal="center"/>
    </xf>
    <xf numFmtId="195" fontId="4" fillId="0" borderId="13" xfId="0" applyNumberFormat="1" applyFont="1" applyBorder="1" applyAlignment="1">
      <alignment horizontal="center"/>
    </xf>
    <xf numFmtId="195" fontId="4" fillId="0" borderId="11" xfId="55" applyNumberFormat="1" applyFont="1" applyBorder="1" applyAlignment="1">
      <alignment horizontal="center"/>
    </xf>
    <xf numFmtId="195" fontId="4" fillId="0" borderId="13" xfId="55" applyNumberFormat="1" applyFont="1" applyBorder="1" applyAlignment="1">
      <alignment horizontal="center"/>
    </xf>
    <xf numFmtId="188" fontId="4" fillId="0" borderId="13" xfId="0" applyNumberFormat="1" applyFont="1" applyBorder="1" applyAlignment="1">
      <alignment horizontal="center"/>
    </xf>
    <xf numFmtId="194" fontId="4" fillId="0" borderId="13" xfId="55" applyNumberFormat="1" applyFont="1" applyBorder="1" applyAlignment="1">
      <alignment horizontal="center"/>
    </xf>
    <xf numFmtId="0" fontId="12" fillId="0" borderId="0" xfId="0" applyFont="1" applyBorder="1" applyAlignment="1">
      <alignment horizontal="centerContinuous"/>
    </xf>
    <xf numFmtId="0" fontId="12" fillId="0" borderId="16" xfId="0" applyFont="1" applyBorder="1" applyAlignment="1">
      <alignment horizontal="center"/>
    </xf>
    <xf numFmtId="0" fontId="4" fillId="0" borderId="17" xfId="0" applyFont="1" applyBorder="1" applyAlignment="1">
      <alignment/>
    </xf>
    <xf numFmtId="184" fontId="12" fillId="0" borderId="0" xfId="0" applyNumberFormat="1" applyFont="1" applyBorder="1" applyAlignment="1">
      <alignment horizontal="center"/>
    </xf>
    <xf numFmtId="0" fontId="4" fillId="0" borderId="13" xfId="0" applyFont="1" applyBorder="1" applyAlignment="1">
      <alignment/>
    </xf>
    <xf numFmtId="3" fontId="12" fillId="0" borderId="19" xfId="0" applyNumberFormat="1" applyFont="1" applyBorder="1" applyAlignment="1">
      <alignment horizontal="right"/>
    </xf>
    <xf numFmtId="49" fontId="12" fillId="0" borderId="15" xfId="0" applyNumberFormat="1" applyFont="1" applyBorder="1" applyAlignment="1" applyProtection="1">
      <alignment horizontal="center"/>
      <protection locked="0"/>
    </xf>
    <xf numFmtId="0" fontId="4" fillId="0" borderId="14" xfId="0" applyFont="1" applyBorder="1" applyAlignment="1">
      <alignment horizontal="center"/>
    </xf>
    <xf numFmtId="49" fontId="4" fillId="0" borderId="17" xfId="0" applyNumberFormat="1" applyFont="1" applyBorder="1" applyAlignment="1">
      <alignment horizontal="center" vertical="center"/>
    </xf>
    <xf numFmtId="187" fontId="4" fillId="0" borderId="13" xfId="0" applyNumberFormat="1" applyFont="1" applyBorder="1" applyAlignment="1">
      <alignment/>
    </xf>
    <xf numFmtId="187" fontId="4" fillId="0" borderId="13" xfId="0" applyNumberFormat="1" applyFont="1" applyBorder="1" applyAlignment="1">
      <alignment/>
    </xf>
    <xf numFmtId="0" fontId="12" fillId="0" borderId="0" xfId="0" applyFont="1" applyBorder="1" applyAlignment="1">
      <alignment horizontal="right"/>
    </xf>
    <xf numFmtId="187" fontId="12" fillId="0" borderId="19" xfId="0" applyNumberFormat="1" applyFont="1" applyBorder="1" applyAlignment="1">
      <alignment/>
    </xf>
    <xf numFmtId="187" fontId="12" fillId="0" borderId="10" xfId="0" applyNumberFormat="1" applyFont="1" applyBorder="1" applyAlignment="1">
      <alignment/>
    </xf>
    <xf numFmtId="1" fontId="4" fillId="0" borderId="0" xfId="0" applyNumberFormat="1" applyFont="1" applyBorder="1" applyAlignment="1">
      <alignment/>
    </xf>
    <xf numFmtId="0" fontId="4" fillId="0" borderId="18" xfId="0" applyFont="1" applyBorder="1" applyAlignment="1">
      <alignment/>
    </xf>
    <xf numFmtId="187" fontId="4" fillId="0" borderId="10" xfId="0" applyNumberFormat="1" applyFont="1" applyBorder="1" applyAlignment="1">
      <alignment/>
    </xf>
    <xf numFmtId="187" fontId="4" fillId="0" borderId="0" xfId="0" applyNumberFormat="1" applyFont="1" applyAlignment="1">
      <alignment horizontal="right"/>
    </xf>
    <xf numFmtId="187" fontId="4" fillId="0" borderId="13" xfId="0" applyNumberFormat="1" applyFont="1" applyBorder="1" applyAlignment="1">
      <alignment horizontal="right"/>
    </xf>
    <xf numFmtId="187" fontId="4" fillId="0" borderId="11" xfId="0" applyNumberFormat="1" applyFont="1" applyBorder="1" applyAlignment="1">
      <alignment/>
    </xf>
    <xf numFmtId="187" fontId="4" fillId="0" borderId="12" xfId="0" applyNumberFormat="1" applyFont="1" applyBorder="1" applyAlignment="1">
      <alignment horizontal="right"/>
    </xf>
    <xf numFmtId="187" fontId="4" fillId="0" borderId="17" xfId="0" applyNumberFormat="1" applyFont="1" applyBorder="1" applyAlignment="1">
      <alignment horizontal="right"/>
    </xf>
    <xf numFmtId="0" fontId="12" fillId="0" borderId="0" xfId="0" applyFont="1" applyFill="1" applyBorder="1" applyAlignment="1">
      <alignment horizontal="right"/>
    </xf>
    <xf numFmtId="187" fontId="12" fillId="0" borderId="13" xfId="0" applyNumberFormat="1" applyFont="1" applyFill="1" applyBorder="1" applyAlignment="1">
      <alignment horizontal="right"/>
    </xf>
    <xf numFmtId="187" fontId="4" fillId="0" borderId="11" xfId="0" applyNumberFormat="1" applyFont="1" applyBorder="1" applyAlignment="1">
      <alignment horizontal="right"/>
    </xf>
    <xf numFmtId="187" fontId="4" fillId="0" borderId="0" xfId="0" applyNumberFormat="1" applyFont="1" applyBorder="1" applyAlignment="1">
      <alignment horizontal="right"/>
    </xf>
    <xf numFmtId="0" fontId="12" fillId="0" borderId="18" xfId="0" applyFont="1" applyFill="1" applyBorder="1" applyAlignment="1">
      <alignment horizontal="right"/>
    </xf>
    <xf numFmtId="187" fontId="12" fillId="0" borderId="19" xfId="0" applyNumberFormat="1" applyFont="1" applyFill="1" applyBorder="1" applyAlignment="1">
      <alignment/>
    </xf>
    <xf numFmtId="187" fontId="12" fillId="0" borderId="19" xfId="0" applyNumberFormat="1" applyFont="1" applyFill="1" applyBorder="1" applyAlignment="1">
      <alignment horizontal="right"/>
    </xf>
    <xf numFmtId="187" fontId="4" fillId="0" borderId="12" xfId="0" applyNumberFormat="1" applyFont="1" applyBorder="1" applyAlignment="1">
      <alignment/>
    </xf>
    <xf numFmtId="184" fontId="12" fillId="0" borderId="18" xfId="0" applyNumberFormat="1" applyFont="1" applyFill="1" applyBorder="1" applyAlignment="1">
      <alignment horizontal="right"/>
    </xf>
    <xf numFmtId="184" fontId="12" fillId="0" borderId="0" xfId="0" applyNumberFormat="1" applyFont="1" applyFill="1" applyBorder="1" applyAlignment="1">
      <alignment horizontal="right"/>
    </xf>
    <xf numFmtId="188" fontId="12" fillId="0" borderId="0" xfId="0" applyNumberFormat="1" applyFont="1" applyFill="1" applyBorder="1" applyAlignment="1">
      <alignment/>
    </xf>
    <xf numFmtId="0" fontId="4" fillId="0" borderId="21" xfId="0" applyFont="1" applyBorder="1" applyAlignment="1">
      <alignment/>
    </xf>
    <xf numFmtId="0" fontId="12" fillId="0" borderId="14"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22" xfId="0" applyFont="1" applyBorder="1" applyAlignment="1">
      <alignment horizontal="center" vertical="center"/>
    </xf>
    <xf numFmtId="0" fontId="12" fillId="0" borderId="0"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pplyProtection="1">
      <alignment horizontal="center"/>
      <protection locked="0"/>
    </xf>
    <xf numFmtId="0" fontId="12" fillId="0" borderId="19" xfId="0" applyFont="1" applyBorder="1" applyAlignment="1" applyProtection="1">
      <alignment wrapText="1"/>
      <protection locked="0"/>
    </xf>
    <xf numFmtId="0" fontId="4" fillId="0" borderId="10" xfId="0" applyFont="1" applyBorder="1" applyAlignment="1">
      <alignment horizontal="left"/>
    </xf>
    <xf numFmtId="187" fontId="4" fillId="0" borderId="10" xfId="0" applyNumberFormat="1" applyFont="1" applyBorder="1" applyAlignment="1">
      <alignment horizontal="right"/>
    </xf>
    <xf numFmtId="0" fontId="4" fillId="0" borderId="0" xfId="0" applyFont="1" applyBorder="1" applyAlignment="1" applyProtection="1">
      <alignment horizontal="center"/>
      <protection locked="0"/>
    </xf>
    <xf numFmtId="0" fontId="12" fillId="0" borderId="13" xfId="0" applyFont="1" applyBorder="1" applyAlignment="1" applyProtection="1">
      <alignment wrapText="1"/>
      <protection locked="0"/>
    </xf>
    <xf numFmtId="0" fontId="4" fillId="0" borderId="11" xfId="0" applyFont="1" applyBorder="1" applyAlignment="1">
      <alignment horizontal="left"/>
    </xf>
    <xf numFmtId="0" fontId="12" fillId="0" borderId="0" xfId="0" applyFont="1" applyBorder="1" applyAlignment="1" applyProtection="1">
      <alignment horizontal="center"/>
      <protection locked="0"/>
    </xf>
    <xf numFmtId="0" fontId="12" fillId="0" borderId="13" xfId="0" applyFont="1" applyBorder="1" applyAlignment="1" applyProtection="1">
      <alignment wrapText="1"/>
      <protection locked="0"/>
    </xf>
    <xf numFmtId="0" fontId="12" fillId="0" borderId="11" xfId="0" applyFont="1" applyBorder="1" applyAlignment="1">
      <alignment horizontal="right"/>
    </xf>
    <xf numFmtId="187" fontId="12" fillId="0" borderId="19" xfId="0" applyNumberFormat="1" applyFont="1" applyBorder="1" applyAlignment="1">
      <alignment horizontal="right"/>
    </xf>
    <xf numFmtId="187" fontId="12" fillId="0" borderId="10" xfId="0" applyNumberFormat="1" applyFont="1" applyBorder="1" applyAlignment="1">
      <alignment horizontal="right"/>
    </xf>
    <xf numFmtId="0" fontId="4" fillId="0" borderId="16" xfId="0" applyFont="1" applyBorder="1" applyAlignment="1" applyProtection="1">
      <alignment horizontal="center"/>
      <protection locked="0"/>
    </xf>
    <xf numFmtId="0" fontId="12" fillId="0" borderId="17" xfId="0" applyFont="1" applyBorder="1" applyAlignment="1" applyProtection="1">
      <alignment wrapText="1"/>
      <protection locked="0"/>
    </xf>
    <xf numFmtId="0" fontId="4" fillId="0" borderId="12" xfId="0" applyFont="1" applyBorder="1" applyAlignment="1">
      <alignment horizontal="left"/>
    </xf>
    <xf numFmtId="188" fontId="34" fillId="0" borderId="17" xfId="0" applyNumberFormat="1" applyFont="1" applyBorder="1" applyAlignment="1">
      <alignment horizontal="right"/>
    </xf>
    <xf numFmtId="188" fontId="34" fillId="0" borderId="12" xfId="0" applyNumberFormat="1" applyFont="1" applyBorder="1" applyAlignment="1">
      <alignment horizontal="right"/>
    </xf>
    <xf numFmtId="187" fontId="4" fillId="0" borderId="19" xfId="0" applyNumberFormat="1" applyFont="1" applyBorder="1" applyAlignment="1">
      <alignment horizontal="right"/>
    </xf>
    <xf numFmtId="188" fontId="34" fillId="0" borderId="13" xfId="0" applyNumberFormat="1" applyFont="1" applyBorder="1" applyAlignment="1">
      <alignment horizontal="right"/>
    </xf>
    <xf numFmtId="188" fontId="34" fillId="0" borderId="11" xfId="0" applyNumberFormat="1" applyFont="1" applyBorder="1" applyAlignment="1">
      <alignment horizontal="right"/>
    </xf>
    <xf numFmtId="188" fontId="4" fillId="0" borderId="19" xfId="0" applyNumberFormat="1" applyFont="1" applyBorder="1" applyAlignment="1">
      <alignment horizontal="right"/>
    </xf>
    <xf numFmtId="188" fontId="4" fillId="0" borderId="10" xfId="0" applyNumberFormat="1" applyFont="1" applyBorder="1" applyAlignment="1">
      <alignment horizontal="right"/>
    </xf>
    <xf numFmtId="188" fontId="4" fillId="0" borderId="13" xfId="0" applyNumberFormat="1" applyFont="1" applyBorder="1" applyAlignment="1">
      <alignment horizontal="right"/>
    </xf>
    <xf numFmtId="188" fontId="4" fillId="0" borderId="11" xfId="0" applyNumberFormat="1" applyFont="1" applyBorder="1" applyAlignment="1">
      <alignment horizontal="right"/>
    </xf>
    <xf numFmtId="187" fontId="12" fillId="0" borderId="13" xfId="0" applyNumberFormat="1" applyFont="1" applyBorder="1" applyAlignment="1">
      <alignment horizontal="right"/>
    </xf>
    <xf numFmtId="188" fontId="12" fillId="0" borderId="13" xfId="0" applyNumberFormat="1" applyFont="1" applyBorder="1" applyAlignment="1">
      <alignment horizontal="right"/>
    </xf>
    <xf numFmtId="188" fontId="12" fillId="0" borderId="11" xfId="0" applyNumberFormat="1" applyFont="1" applyBorder="1" applyAlignment="1">
      <alignment horizontal="right"/>
    </xf>
    <xf numFmtId="187" fontId="12" fillId="0" borderId="11" xfId="0" applyNumberFormat="1" applyFont="1" applyBorder="1" applyAlignment="1">
      <alignment horizontal="right"/>
    </xf>
    <xf numFmtId="0" fontId="12" fillId="0" borderId="23" xfId="0" applyFont="1" applyBorder="1" applyAlignment="1" applyProtection="1">
      <alignment horizontal="center"/>
      <protection locked="0"/>
    </xf>
    <xf numFmtId="0" fontId="12" fillId="0" borderId="24" xfId="0" applyFont="1" applyBorder="1" applyAlignment="1" applyProtection="1">
      <alignment wrapText="1"/>
      <protection locked="0"/>
    </xf>
    <xf numFmtId="0" fontId="12" fillId="0" borderId="25" xfId="0" applyFont="1" applyBorder="1" applyAlignment="1">
      <alignment horizontal="right"/>
    </xf>
    <xf numFmtId="187" fontId="12" fillId="0" borderId="24" xfId="0" applyNumberFormat="1" applyFont="1" applyBorder="1" applyAlignment="1">
      <alignment horizontal="right"/>
    </xf>
    <xf numFmtId="0" fontId="4" fillId="0" borderId="18" xfId="0" applyFont="1" applyFill="1" applyBorder="1" applyAlignment="1" applyProtection="1">
      <alignment horizontal="center"/>
      <protection locked="0"/>
    </xf>
    <xf numFmtId="0" fontId="12" fillId="0" borderId="18" xfId="0" applyFont="1" applyFill="1" applyBorder="1" applyAlignment="1" applyProtection="1">
      <alignment wrapText="1"/>
      <protection locked="0"/>
    </xf>
    <xf numFmtId="0" fontId="12" fillId="0" borderId="26" xfId="0" applyFont="1" applyFill="1" applyBorder="1" applyAlignment="1">
      <alignment horizontal="right"/>
    </xf>
    <xf numFmtId="187" fontId="12" fillId="0" borderId="10" xfId="0" applyNumberFormat="1" applyFont="1" applyFill="1" applyBorder="1" applyAlignment="1">
      <alignment horizontal="right"/>
    </xf>
    <xf numFmtId="0" fontId="21" fillId="0" borderId="0" xfId="0" applyFont="1" applyBorder="1" applyAlignment="1" applyProtection="1">
      <alignment/>
      <protection locked="0"/>
    </xf>
    <xf numFmtId="0" fontId="4" fillId="0" borderId="0" xfId="0" applyFont="1" applyAlignment="1" applyProtection="1">
      <alignment vertical="top"/>
      <protection locked="0"/>
    </xf>
    <xf numFmtId="0" fontId="12" fillId="0" borderId="27" xfId="0" applyFont="1" applyBorder="1" applyAlignment="1">
      <alignment vertical="top"/>
    </xf>
    <xf numFmtId="49" fontId="12" fillId="0" borderId="15" xfId="0" applyNumberFormat="1" applyFont="1" applyBorder="1" applyAlignment="1">
      <alignment horizontal="center" vertical="center"/>
    </xf>
    <xf numFmtId="49" fontId="12" fillId="0" borderId="15" xfId="0" applyNumberFormat="1" applyFont="1" applyBorder="1" applyAlignment="1" applyProtection="1">
      <alignment horizontal="center" vertical="center"/>
      <protection locked="0"/>
    </xf>
    <xf numFmtId="0" fontId="12" fillId="0" borderId="21" xfId="0" applyFont="1" applyBorder="1" applyAlignment="1">
      <alignment vertical="top"/>
    </xf>
    <xf numFmtId="49" fontId="4" fillId="0" borderId="13" xfId="0" applyNumberFormat="1" applyFont="1" applyBorder="1" applyAlignment="1">
      <alignment horizontal="center" vertical="center"/>
    </xf>
    <xf numFmtId="0" fontId="4" fillId="0" borderId="26" xfId="0" applyFont="1" applyBorder="1" applyAlignment="1">
      <alignment vertical="top"/>
    </xf>
    <xf numFmtId="193" fontId="4" fillId="0" borderId="10" xfId="0" applyNumberFormat="1" applyFont="1" applyBorder="1" applyAlignment="1">
      <alignment vertical="top"/>
    </xf>
    <xf numFmtId="193" fontId="4" fillId="0" borderId="19" xfId="0" applyNumberFormat="1" applyFont="1" applyBorder="1" applyAlignment="1">
      <alignment vertical="top"/>
    </xf>
    <xf numFmtId="0" fontId="4" fillId="0" borderId="21" xfId="0" applyFont="1" applyBorder="1" applyAlignment="1">
      <alignment vertical="top"/>
    </xf>
    <xf numFmtId="193" fontId="4" fillId="0" borderId="11" xfId="0" applyNumberFormat="1" applyFont="1" applyBorder="1" applyAlignment="1">
      <alignment vertical="top"/>
    </xf>
    <xf numFmtId="193" fontId="4" fillId="0" borderId="13" xfId="0" applyNumberFormat="1" applyFont="1" applyBorder="1" applyAlignment="1">
      <alignment vertical="top"/>
    </xf>
    <xf numFmtId="187" fontId="4" fillId="0" borderId="0" xfId="0" applyNumberFormat="1" applyFont="1" applyBorder="1" applyAlignment="1">
      <alignment vertical="top"/>
    </xf>
    <xf numFmtId="189" fontId="23" fillId="0" borderId="0" xfId="0" applyNumberFormat="1" applyFont="1" applyBorder="1" applyAlignment="1">
      <alignment vertical="top"/>
    </xf>
    <xf numFmtId="187" fontId="4" fillId="0" borderId="16" xfId="0" applyNumberFormat="1" applyFont="1" applyBorder="1" applyAlignment="1">
      <alignment horizontal="right"/>
    </xf>
    <xf numFmtId="187" fontId="4" fillId="0" borderId="13" xfId="0" applyNumberFormat="1" applyFont="1" applyBorder="1" applyAlignment="1" quotePrefix="1">
      <alignment horizontal="center"/>
    </xf>
    <xf numFmtId="2" fontId="4" fillId="0" borderId="0" xfId="0" applyNumberFormat="1" applyFont="1" applyAlignment="1" applyProtection="1">
      <alignment/>
      <protection locked="0"/>
    </xf>
    <xf numFmtId="10" fontId="4" fillId="0" borderId="0" xfId="0" applyNumberFormat="1" applyFont="1" applyAlignment="1" applyProtection="1">
      <alignment/>
      <protection locked="0"/>
    </xf>
    <xf numFmtId="0" fontId="12" fillId="0" borderId="21" xfId="0" applyFont="1" applyBorder="1" applyAlignment="1">
      <alignment horizontal="right"/>
    </xf>
    <xf numFmtId="187" fontId="27" fillId="0" borderId="0" xfId="0" applyNumberFormat="1" applyFont="1" applyAlignment="1">
      <alignment/>
    </xf>
    <xf numFmtId="0" fontId="4" fillId="0" borderId="26" xfId="0" applyFont="1" applyBorder="1" applyAlignment="1" applyProtection="1">
      <alignment horizontal="center"/>
      <protection locked="0"/>
    </xf>
    <xf numFmtId="0" fontId="0" fillId="0" borderId="10" xfId="0" applyFont="1" applyBorder="1" applyAlignment="1">
      <alignment/>
    </xf>
    <xf numFmtId="0" fontId="8" fillId="0" borderId="21" xfId="0" applyFont="1" applyBorder="1" applyAlignment="1" applyProtection="1">
      <alignment/>
      <protection locked="0"/>
    </xf>
    <xf numFmtId="0" fontId="8" fillId="0" borderId="11" xfId="0" applyFont="1" applyBorder="1" applyAlignment="1" applyProtection="1">
      <alignment/>
      <protection locked="0"/>
    </xf>
    <xf numFmtId="0" fontId="4" fillId="0" borderId="21" xfId="0" applyFont="1" applyBorder="1" applyAlignment="1" applyProtection="1">
      <alignment horizontal="center"/>
      <protection locked="0"/>
    </xf>
    <xf numFmtId="0" fontId="12" fillId="0" borderId="11" xfId="0" applyFont="1" applyBorder="1" applyAlignment="1" applyProtection="1">
      <alignment wrapText="1"/>
      <protection locked="0"/>
    </xf>
    <xf numFmtId="0" fontId="12" fillId="0" borderId="21" xfId="0" applyFont="1" applyBorder="1" applyAlignment="1" applyProtection="1">
      <alignment horizontal="center"/>
      <protection locked="0"/>
    </xf>
    <xf numFmtId="0" fontId="12" fillId="0" borderId="11" xfId="0" applyFont="1" applyBorder="1" applyAlignment="1" applyProtection="1">
      <alignment wrapText="1"/>
      <protection locked="0"/>
    </xf>
    <xf numFmtId="0" fontId="7" fillId="0" borderId="0" xfId="0" applyFont="1" applyBorder="1" applyAlignment="1" applyProtection="1">
      <alignment horizontal="center" vertical="center" wrapText="1"/>
      <protection locked="0"/>
    </xf>
    <xf numFmtId="188" fontId="8" fillId="0" borderId="0" xfId="0" applyNumberFormat="1" applyFont="1" applyBorder="1" applyAlignment="1" applyProtection="1">
      <alignment/>
      <protection locked="0"/>
    </xf>
    <xf numFmtId="0" fontId="4" fillId="0" borderId="0" xfId="0" applyFont="1" applyBorder="1" applyAlignment="1" applyProtection="1">
      <alignment vertical="top"/>
      <protection locked="0"/>
    </xf>
    <xf numFmtId="0" fontId="6" fillId="0" borderId="0" xfId="0" applyNumberFormat="1" applyFont="1" applyAlignment="1">
      <alignment/>
    </xf>
    <xf numFmtId="0" fontId="4" fillId="0" borderId="28" xfId="0" applyFont="1" applyBorder="1" applyAlignment="1">
      <alignment/>
    </xf>
    <xf numFmtId="0" fontId="4" fillId="0" borderId="28" xfId="0" applyFont="1" applyBorder="1" applyAlignment="1">
      <alignment horizontal="center"/>
    </xf>
    <xf numFmtId="0" fontId="4" fillId="0" borderId="26" xfId="0" applyFont="1" applyBorder="1" applyAlignment="1">
      <alignment/>
    </xf>
    <xf numFmtId="49" fontId="13" fillId="0" borderId="0" xfId="0" applyNumberFormat="1" applyFont="1" applyBorder="1" applyAlignment="1">
      <alignment horizontal="center"/>
    </xf>
    <xf numFmtId="3" fontId="13" fillId="0" borderId="0" xfId="0" applyNumberFormat="1" applyFont="1" applyBorder="1" applyAlignment="1">
      <alignment horizontal="right"/>
    </xf>
    <xf numFmtId="0" fontId="12" fillId="0" borderId="0" xfId="0" applyFont="1" applyBorder="1" applyAlignment="1">
      <alignment horizontal="right"/>
    </xf>
    <xf numFmtId="3" fontId="12" fillId="0" borderId="0" xfId="0" applyNumberFormat="1" applyFont="1" applyBorder="1" applyAlignment="1">
      <alignment horizontal="right"/>
    </xf>
    <xf numFmtId="0" fontId="0" fillId="0" borderId="0" xfId="0" applyAlignment="1">
      <alignment/>
    </xf>
    <xf numFmtId="49" fontId="27" fillId="0" borderId="0" xfId="0" applyNumberFormat="1" applyFont="1" applyAlignment="1">
      <alignment/>
    </xf>
    <xf numFmtId="0" fontId="0" fillId="0" borderId="13" xfId="0" applyFont="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37" fillId="0" borderId="0" xfId="0" applyFont="1" applyBorder="1" applyAlignment="1">
      <alignment/>
    </xf>
    <xf numFmtId="0" fontId="38" fillId="0" borderId="0" xfId="0" applyFont="1" applyBorder="1" applyAlignment="1">
      <alignment/>
    </xf>
    <xf numFmtId="0" fontId="39" fillId="0" borderId="0" xfId="0" applyFont="1" applyBorder="1" applyAlignment="1" applyProtection="1">
      <alignment horizontal="left"/>
      <protection locked="0"/>
    </xf>
    <xf numFmtId="2" fontId="40" fillId="0" borderId="0" xfId="0" applyNumberFormat="1" applyFont="1" applyBorder="1" applyAlignment="1" applyProtection="1">
      <alignment horizontal="center"/>
      <protection locked="0"/>
    </xf>
    <xf numFmtId="0" fontId="40" fillId="0" borderId="0" xfId="0" applyFont="1" applyBorder="1" applyAlignment="1" applyProtection="1">
      <alignment horizontal="center"/>
      <protection locked="0"/>
    </xf>
    <xf numFmtId="0" fontId="41" fillId="0" borderId="0" xfId="0" applyFont="1" applyBorder="1" applyAlignment="1" applyProtection="1">
      <alignment/>
      <protection locked="0"/>
    </xf>
    <xf numFmtId="0" fontId="38" fillId="0" borderId="0" xfId="0" applyFont="1" applyBorder="1" applyAlignment="1" applyProtection="1">
      <alignment wrapText="1"/>
      <protection locked="0"/>
    </xf>
    <xf numFmtId="0" fontId="40" fillId="0" borderId="0" xfId="0" applyFont="1" applyBorder="1" applyAlignment="1" applyProtection="1">
      <alignment/>
      <protection locked="0"/>
    </xf>
    <xf numFmtId="0" fontId="42" fillId="0" borderId="0" xfId="0" applyFont="1" applyBorder="1" applyAlignment="1">
      <alignment/>
    </xf>
    <xf numFmtId="0" fontId="43" fillId="0" borderId="0" xfId="0" applyFont="1" applyBorder="1" applyAlignment="1">
      <alignment/>
    </xf>
    <xf numFmtId="0" fontId="42" fillId="0" borderId="0" xfId="0" applyFont="1" applyBorder="1" applyAlignment="1" applyProtection="1">
      <alignment horizontal="left"/>
      <protection locked="0"/>
    </xf>
    <xf numFmtId="2" fontId="43" fillId="0" borderId="0" xfId="0" applyNumberFormat="1" applyFont="1" applyBorder="1" applyAlignment="1" applyProtection="1">
      <alignment horizontal="center"/>
      <protection locked="0"/>
    </xf>
    <xf numFmtId="0" fontId="43" fillId="0" borderId="0" xfId="0" applyFont="1" applyBorder="1" applyAlignment="1" applyProtection="1">
      <alignment horizontal="center"/>
      <protection locked="0"/>
    </xf>
    <xf numFmtId="0" fontId="44" fillId="0" borderId="0" xfId="0" applyFont="1" applyBorder="1" applyAlignment="1" applyProtection="1">
      <alignment/>
      <protection locked="0"/>
    </xf>
    <xf numFmtId="0" fontId="43" fillId="0" borderId="0" xfId="0" applyFont="1" applyBorder="1" applyAlignment="1" applyProtection="1">
      <alignment wrapText="1"/>
      <protection locked="0"/>
    </xf>
    <xf numFmtId="0" fontId="43" fillId="0" borderId="0" xfId="0" applyFont="1" applyBorder="1" applyAlignment="1" applyProtection="1">
      <alignment/>
      <protection locked="0"/>
    </xf>
    <xf numFmtId="2" fontId="42" fillId="0" borderId="0" xfId="0" applyNumberFormat="1" applyFont="1" applyBorder="1" applyAlignment="1" applyProtection="1">
      <alignment horizontal="center"/>
      <protection locked="0"/>
    </xf>
    <xf numFmtId="2" fontId="43" fillId="0" borderId="0" xfId="55" applyNumberFormat="1" applyFont="1" applyBorder="1" applyAlignment="1" applyProtection="1">
      <alignment horizontal="center" wrapText="1"/>
      <protection locked="0"/>
    </xf>
    <xf numFmtId="10" fontId="43" fillId="0" borderId="0" xfId="55" applyNumberFormat="1" applyFont="1" applyBorder="1" applyAlignment="1" applyProtection="1">
      <alignment/>
      <protection locked="0"/>
    </xf>
    <xf numFmtId="0" fontId="45" fillId="0" borderId="0" xfId="0" applyFont="1" applyBorder="1" applyAlignment="1">
      <alignment/>
    </xf>
    <xf numFmtId="2" fontId="43" fillId="0" borderId="0" xfId="55" applyNumberFormat="1" applyFont="1" applyBorder="1" applyAlignment="1" applyProtection="1">
      <alignment wrapText="1"/>
      <protection locked="0"/>
    </xf>
    <xf numFmtId="0" fontId="42" fillId="0" borderId="0" xfId="0" applyFont="1" applyBorder="1" applyAlignment="1" applyProtection="1">
      <alignment wrapText="1"/>
      <protection locked="0"/>
    </xf>
    <xf numFmtId="0" fontId="39" fillId="0" borderId="0" xfId="0" applyFont="1" applyBorder="1" applyAlignment="1" applyProtection="1">
      <alignment wrapText="1"/>
      <protection locked="0"/>
    </xf>
    <xf numFmtId="2" fontId="38" fillId="0" borderId="0" xfId="55" applyNumberFormat="1" applyFont="1" applyBorder="1" applyAlignment="1" applyProtection="1">
      <alignment wrapText="1"/>
      <protection locked="0"/>
    </xf>
    <xf numFmtId="2" fontId="38" fillId="0" borderId="0" xfId="55" applyNumberFormat="1" applyFont="1" applyBorder="1" applyAlignment="1" applyProtection="1">
      <alignment horizontal="center" wrapText="1"/>
      <protection locked="0"/>
    </xf>
    <xf numFmtId="10" fontId="38" fillId="0" borderId="0" xfId="55" applyNumberFormat="1" applyFont="1" applyBorder="1" applyAlignment="1" applyProtection="1">
      <alignment/>
      <protection locked="0"/>
    </xf>
    <xf numFmtId="0" fontId="38" fillId="0" borderId="0" xfId="0" applyFont="1" applyBorder="1" applyAlignment="1" applyProtection="1">
      <alignment horizontal="center"/>
      <protection locked="0"/>
    </xf>
    <xf numFmtId="2" fontId="40" fillId="0" borderId="0" xfId="0" applyNumberFormat="1" applyFont="1" applyBorder="1" applyAlignment="1" applyProtection="1">
      <alignment horizontal="right"/>
      <protection locked="0"/>
    </xf>
    <xf numFmtId="191" fontId="40" fillId="0" borderId="0" xfId="0" applyNumberFormat="1" applyFont="1" applyBorder="1" applyAlignment="1" applyProtection="1">
      <alignment horizontal="center"/>
      <protection locked="0"/>
    </xf>
    <xf numFmtId="49" fontId="42" fillId="0" borderId="0" xfId="0" applyNumberFormat="1" applyFont="1" applyBorder="1" applyAlignment="1">
      <alignment horizontal="center"/>
    </xf>
    <xf numFmtId="187" fontId="43" fillId="0" borderId="0" xfId="0" applyNumberFormat="1" applyFont="1" applyBorder="1" applyAlignment="1">
      <alignment/>
    </xf>
    <xf numFmtId="191" fontId="43" fillId="0" borderId="0" xfId="0" applyNumberFormat="1" applyFont="1" applyBorder="1" applyAlignment="1" applyProtection="1">
      <alignment horizontal="right"/>
      <protection locked="0"/>
    </xf>
    <xf numFmtId="193" fontId="43" fillId="0" borderId="0" xfId="0" applyNumberFormat="1" applyFont="1" applyBorder="1" applyAlignment="1">
      <alignment/>
    </xf>
    <xf numFmtId="0" fontId="43" fillId="0" borderId="0" xfId="0" applyFont="1" applyBorder="1" applyAlignment="1" applyProtection="1">
      <alignment horizontal="left"/>
      <protection locked="0"/>
    </xf>
    <xf numFmtId="0" fontId="46" fillId="0" borderId="0" xfId="0" applyFont="1" applyAlignment="1">
      <alignment/>
    </xf>
    <xf numFmtId="0" fontId="9" fillId="0" borderId="0" xfId="0" applyFont="1" applyAlignment="1" applyProtection="1">
      <alignment horizontal="center"/>
      <protection locked="0"/>
    </xf>
    <xf numFmtId="0" fontId="12" fillId="0" borderId="0" xfId="0" applyFont="1" applyBorder="1" applyAlignment="1" applyProtection="1">
      <alignment horizontal="center"/>
      <protection locked="0"/>
    </xf>
    <xf numFmtId="0" fontId="12" fillId="0" borderId="0" xfId="0" applyFont="1" applyBorder="1" applyAlignment="1">
      <alignment horizontal="center"/>
    </xf>
    <xf numFmtId="0" fontId="0" fillId="0" borderId="0" xfId="0" applyAlignment="1">
      <alignment horizontal="center"/>
    </xf>
    <xf numFmtId="184" fontId="12" fillId="0" borderId="0" xfId="0" applyNumberFormat="1" applyFont="1" applyBorder="1" applyAlignment="1">
      <alignment horizontal="center"/>
    </xf>
    <xf numFmtId="0" fontId="12" fillId="0" borderId="0" xfId="0" applyFont="1" applyBorder="1" applyAlignment="1" applyProtection="1">
      <alignment horizontal="center" vertical="top"/>
      <protection locked="0"/>
    </xf>
    <xf numFmtId="0" fontId="12" fillId="0" borderId="0" xfId="0" applyFont="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825"/>
          <c:w val="0.976"/>
          <c:h val="0.9645"/>
        </c:manualLayout>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1" i="0" u="none" baseline="0">
                    <a:solidFill>
                      <a:srgbClr val="000000"/>
                    </a:solidFill>
                  </a:defRPr>
                </a:pPr>
              </a:p>
            </c:txPr>
            <c:showLegendKey val="0"/>
            <c:showVal val="1"/>
            <c:showBubbleSize val="0"/>
            <c:showCatName val="0"/>
            <c:showSerName val="0"/>
            <c:showPercent val="0"/>
          </c:dLbls>
          <c:cat>
            <c:numRef>
              <c:f>'07budg02'!$B$9:$G$9</c:f>
              <c:numCache/>
            </c:numRef>
          </c:cat>
          <c:val>
            <c:numRef>
              <c:f>'07budg02'!$B$11:$G$11</c:f>
              <c:numCache/>
            </c:numRef>
          </c:val>
        </c:ser>
        <c:axId val="11704945"/>
        <c:axId val="38235642"/>
      </c:barChart>
      <c:catAx>
        <c:axId val="11704945"/>
        <c:scaling>
          <c:orientation val="minMax"/>
        </c:scaling>
        <c:axPos val="b"/>
        <c:delete val="0"/>
        <c:numFmt formatCode="General" sourceLinked="1"/>
        <c:majorTickMark val="in"/>
        <c:minorTickMark val="none"/>
        <c:tickLblPos val="nextTo"/>
        <c:spPr>
          <a:ln w="3175">
            <a:solidFill>
              <a:srgbClr val="000000"/>
            </a:solidFill>
          </a:ln>
        </c:spPr>
        <c:crossAx val="38235642"/>
        <c:crosses val="autoZero"/>
        <c:auto val="1"/>
        <c:lblOffset val="100"/>
        <c:tickLblSkip val="1"/>
        <c:noMultiLvlLbl val="0"/>
      </c:catAx>
      <c:valAx>
        <c:axId val="38235642"/>
        <c:scaling>
          <c:orientation val="minMax"/>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11704945"/>
        <c:crossesAt val="1"/>
        <c:crossBetween val="between"/>
        <c:dispUnits/>
      </c:valAx>
      <c:spPr>
        <a:solidFill>
          <a:srgbClr val="FFFFFF"/>
        </a:solidFill>
        <a:ln w="12700">
          <a:solidFill>
            <a:srgbClr val="E3E3E3"/>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003"/>
        </c:manualLayout>
      </c:layout>
      <c:spPr>
        <a:noFill/>
        <a:ln>
          <a:noFill/>
        </a:ln>
      </c:spPr>
      <c:txPr>
        <a:bodyPr vert="horz" rot="0"/>
        <a:lstStyle/>
        <a:p>
          <a:pPr>
            <a:defRPr lang="en-US" cap="none" sz="1025" b="1" i="0" u="none" baseline="0">
              <a:solidFill>
                <a:srgbClr val="000000"/>
              </a:solidFill>
            </a:defRPr>
          </a:pPr>
        </a:p>
      </c:txPr>
    </c:title>
    <c:plotArea>
      <c:layout>
        <c:manualLayout>
          <c:xMode val="edge"/>
          <c:yMode val="edge"/>
          <c:x val="0.211"/>
          <c:y val="0.1995"/>
          <c:w val="0.58075"/>
          <c:h val="0.63175"/>
        </c:manualLayout>
      </c:layout>
      <c:pieChart>
        <c:varyColors val="1"/>
        <c:ser>
          <c:idx val="0"/>
          <c:order val="0"/>
          <c:tx>
            <c:strRef>
              <c:f>'[1]08FIN04'!$B$7</c:f>
              <c:strCache>
                <c:ptCount val="1"/>
                <c:pt idx="0">
                  <c:v>2006</c:v>
                </c:pt>
              </c:strCache>
            </c:strRef>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Lbls>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0"/>
              <c:showSerName val="0"/>
              <c:showPercent val="1"/>
            </c:dLbl>
            <c:numFmt formatCode="0.00%" sourceLinked="0"/>
            <c:txPr>
              <a:bodyPr vert="horz" rot="0" anchor="ctr"/>
              <a:lstStyle/>
              <a:p>
                <a:pPr algn="ctr">
                  <a:defRPr lang="en-US" cap="none" sz="800" b="0" i="0" u="none" baseline="0">
                    <a:solidFill>
                      <a:srgbClr val="000000"/>
                    </a:solidFill>
                  </a:defRPr>
                </a:pPr>
              </a:p>
            </c:txPr>
            <c:showLegendKey val="0"/>
            <c:showVal val="0"/>
            <c:showBubbleSize val="0"/>
            <c:showCatName val="0"/>
            <c:showSerName val="0"/>
            <c:showLeaderLines val="0"/>
            <c:showPercent val="1"/>
          </c:dLbls>
          <c:cat>
            <c:strRef>
              <c:f>'[1]08FIN04'!$A$9:$A$12</c:f>
              <c:strCache>
                <c:ptCount val="4"/>
                <c:pt idx="0">
                  <c:v>Salarissen</c:v>
                </c:pt>
                <c:pt idx="1">
                  <c:v>Werking</c:v>
                </c:pt>
                <c:pt idx="2">
                  <c:v>Investeringen</c:v>
                </c:pt>
                <c:pt idx="3">
                  <c:v>Andere</c:v>
                </c:pt>
              </c:strCache>
            </c:strRef>
          </c:cat>
          <c:val>
            <c:numRef>
              <c:f>'[1]08FIN04'!$B$9:$B$12</c:f>
              <c:numCache>
                <c:ptCount val="4"/>
                <c:pt idx="0">
                  <c:v>5823791</c:v>
                </c:pt>
                <c:pt idx="1">
                  <c:v>2209781</c:v>
                </c:pt>
                <c:pt idx="2">
                  <c:v>244083</c:v>
                </c:pt>
                <c:pt idx="3">
                  <c:v>192290</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003"/>
        </c:manualLayout>
      </c:layout>
      <c:spPr>
        <a:noFill/>
        <a:ln>
          <a:noFill/>
        </a:ln>
      </c:spPr>
      <c:txPr>
        <a:bodyPr vert="horz" rot="0"/>
        <a:lstStyle/>
        <a:p>
          <a:pPr>
            <a:defRPr lang="en-US" cap="none" sz="1025" b="1" i="0" u="none" baseline="0">
              <a:solidFill>
                <a:srgbClr val="000000"/>
              </a:solidFill>
            </a:defRPr>
          </a:pPr>
        </a:p>
      </c:txPr>
    </c:title>
    <c:plotArea>
      <c:layout>
        <c:manualLayout>
          <c:xMode val="edge"/>
          <c:yMode val="edge"/>
          <c:x val="0.193"/>
          <c:y val="0.202"/>
          <c:w val="0.56975"/>
          <c:h val="0.62025"/>
        </c:manualLayout>
      </c:layout>
      <c:pieChart>
        <c:varyColors val="1"/>
        <c:ser>
          <c:idx val="0"/>
          <c:order val="0"/>
          <c:tx>
            <c:strRef>
              <c:f>'[1]08FIN04'!$C$7</c:f>
              <c:strCache>
                <c:ptCount val="1"/>
                <c:pt idx="0">
                  <c:v>2007</c:v>
                </c:pt>
              </c:strCache>
            </c:strRef>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Lbls>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0"/>
              <c:showSerName val="0"/>
              <c:showPercent val="1"/>
            </c:dLbl>
            <c:numFmt formatCode="0.00%" sourceLinked="0"/>
            <c:txPr>
              <a:bodyPr vert="horz" rot="0" anchor="ctr"/>
              <a:lstStyle/>
              <a:p>
                <a:pPr algn="ctr">
                  <a:defRPr lang="en-US" cap="none" sz="800" b="0" i="0" u="none" baseline="0">
                    <a:solidFill>
                      <a:srgbClr val="000000"/>
                    </a:solidFill>
                  </a:defRPr>
                </a:pPr>
              </a:p>
            </c:txPr>
            <c:showLegendKey val="0"/>
            <c:showVal val="0"/>
            <c:showBubbleSize val="0"/>
            <c:showCatName val="0"/>
            <c:showSerName val="0"/>
            <c:showLeaderLines val="0"/>
            <c:showPercent val="1"/>
          </c:dLbls>
          <c:cat>
            <c:strRef>
              <c:f>'[1]08FIN04'!$A$9:$A$12</c:f>
              <c:strCache>
                <c:ptCount val="4"/>
                <c:pt idx="0">
                  <c:v>Salarissen</c:v>
                </c:pt>
                <c:pt idx="1">
                  <c:v>Werking</c:v>
                </c:pt>
                <c:pt idx="2">
                  <c:v>Investeringen</c:v>
                </c:pt>
                <c:pt idx="3">
                  <c:v>Andere</c:v>
                </c:pt>
              </c:strCache>
            </c:strRef>
          </c:cat>
          <c:val>
            <c:numRef>
              <c:f>'[1]08FIN04'!$C$9:$C$12</c:f>
              <c:numCache>
                <c:ptCount val="4"/>
                <c:pt idx="0">
                  <c:v>6006540</c:v>
                </c:pt>
                <c:pt idx="1">
                  <c:v>2334414</c:v>
                </c:pt>
                <c:pt idx="2">
                  <c:v>251466</c:v>
                </c:pt>
                <c:pt idx="3">
                  <c:v>267076</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
        </c:manualLayout>
      </c:layout>
      <c:spPr>
        <a:noFill/>
        <a:ln>
          <a:noFill/>
        </a:ln>
      </c:spPr>
      <c:txPr>
        <a:bodyPr vert="horz" rot="0"/>
        <a:lstStyle/>
        <a:p>
          <a:pPr>
            <a:defRPr lang="en-US" cap="none" sz="1025" b="1" i="0" u="none" baseline="0">
              <a:solidFill>
                <a:srgbClr val="000000"/>
              </a:solidFill>
            </a:defRPr>
          </a:pPr>
        </a:p>
      </c:txPr>
    </c:title>
    <c:plotArea>
      <c:layout>
        <c:manualLayout>
          <c:xMode val="edge"/>
          <c:yMode val="edge"/>
          <c:x val="0.29425"/>
          <c:y val="0.1765"/>
          <c:w val="0.39425"/>
          <c:h val="0.625"/>
        </c:manualLayout>
      </c:layout>
      <c:pieChart>
        <c:varyColors val="1"/>
        <c:ser>
          <c:idx val="0"/>
          <c:order val="0"/>
          <c:tx>
            <c:strRef>
              <c:f>'[1]08FIN04'!$D$7</c:f>
              <c:strCache>
                <c:ptCount val="1"/>
                <c:pt idx="0">
                  <c:v>2008</c:v>
                </c:pt>
              </c:strCache>
            </c:strRef>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Lbls>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0"/>
              <c:showSerName val="0"/>
              <c:showPercent val="1"/>
            </c:dLbl>
            <c:numFmt formatCode="0.00%" sourceLinked="0"/>
            <c:txPr>
              <a:bodyPr vert="horz" rot="0" anchor="ctr"/>
              <a:lstStyle/>
              <a:p>
                <a:pPr algn="ctr">
                  <a:defRPr lang="en-US" cap="none" sz="1000" b="0" i="0" u="none" baseline="0">
                    <a:solidFill>
                      <a:srgbClr val="000000"/>
                    </a:solidFill>
                  </a:defRPr>
                </a:pPr>
              </a:p>
            </c:txPr>
            <c:showLegendKey val="0"/>
            <c:showVal val="0"/>
            <c:showBubbleSize val="0"/>
            <c:showCatName val="0"/>
            <c:showSerName val="0"/>
            <c:showLeaderLines val="1"/>
            <c:showPercent val="1"/>
          </c:dLbls>
          <c:cat>
            <c:strRef>
              <c:f>'[1]08FIN04'!$A$9:$A$12</c:f>
              <c:strCache>
                <c:ptCount val="4"/>
                <c:pt idx="0">
                  <c:v>Salarissen</c:v>
                </c:pt>
                <c:pt idx="1">
                  <c:v>Werking</c:v>
                </c:pt>
                <c:pt idx="2">
                  <c:v>Investeringen</c:v>
                </c:pt>
                <c:pt idx="3">
                  <c:v>Andere</c:v>
                </c:pt>
              </c:strCache>
            </c:strRef>
          </c:cat>
          <c:val>
            <c:numRef>
              <c:f>'[1]08FIN04'!$D$9:$D$12</c:f>
              <c:numCache>
                <c:ptCount val="4"/>
                <c:pt idx="0">
                  <c:v>6006350</c:v>
                </c:pt>
                <c:pt idx="1">
                  <c:v>2402442</c:v>
                </c:pt>
                <c:pt idx="2">
                  <c:v>475208</c:v>
                </c:pt>
                <c:pt idx="3">
                  <c:v>358702</c:v>
                </c:pt>
              </c:numCache>
            </c:numRef>
          </c:val>
        </c:ser>
      </c:pieChart>
      <c:spPr>
        <a:noFill/>
        <a:ln>
          <a:noFill/>
        </a:ln>
      </c:spPr>
    </c:plotArea>
    <c:legend>
      <c:legendPos val="r"/>
      <c:layout>
        <c:manualLayout>
          <c:xMode val="edge"/>
          <c:yMode val="edge"/>
          <c:x val="0.17525"/>
          <c:y val="0.85675"/>
          <c:w val="0.63175"/>
          <c:h val="0.109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375"/>
          <c:w val="1"/>
          <c:h val="0.90125"/>
        </c:manualLayout>
      </c:layout>
      <c:barChart>
        <c:barDir val="bar"/>
        <c:grouping val="clustered"/>
        <c:varyColors val="0"/>
        <c:ser>
          <c:idx val="0"/>
          <c:order val="0"/>
          <c:tx>
            <c:strRef>
              <c:f>'.'!$H$6</c:f>
              <c:strCache>
                <c:ptCount val="1"/>
                <c:pt idx="0">
                  <c:v>2006</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'.'!$A$7:$A$11</c:f>
              <c:strCache>
                <c:ptCount val="5"/>
                <c:pt idx="0">
                  <c:v>Gewoon basis</c:v>
                </c:pt>
                <c:pt idx="1">
                  <c:v>Buitengewoon basis</c:v>
                </c:pt>
                <c:pt idx="2">
                  <c:v>Gewoon secundair</c:v>
                </c:pt>
                <c:pt idx="3">
                  <c:v>Buitengewoon secundair</c:v>
                </c:pt>
                <c:pt idx="4">
                  <c:v>Deeltijds kunstonderwijs</c:v>
                </c:pt>
              </c:strCache>
            </c:strRef>
          </c:cat>
          <c:val>
            <c:numRef>
              <c:f>'.'!$H$7:$H$11</c:f>
              <c:numCache>
                <c:ptCount val="5"/>
                <c:pt idx="0">
                  <c:v>3944.3558001220263</c:v>
                </c:pt>
                <c:pt idx="1">
                  <c:v>11937.049277256152</c:v>
                </c:pt>
                <c:pt idx="2">
                  <c:v>7167.197271692449</c:v>
                </c:pt>
                <c:pt idx="3">
                  <c:v>15124.171153301219</c:v>
                </c:pt>
                <c:pt idx="4">
                  <c:v>1147.300142031044</c:v>
                </c:pt>
              </c:numCache>
            </c:numRef>
          </c:val>
        </c:ser>
        <c:ser>
          <c:idx val="1"/>
          <c:order val="1"/>
          <c:tx>
            <c:strRef>
              <c:f>'.'!$I$6</c:f>
              <c:strCache>
                <c:ptCount val="1"/>
                <c:pt idx="0">
                  <c:v>2007</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'.'!$A$7:$A$11</c:f>
              <c:strCache>
                <c:ptCount val="5"/>
                <c:pt idx="0">
                  <c:v>Gewoon basis</c:v>
                </c:pt>
                <c:pt idx="1">
                  <c:v>Buitengewoon basis</c:v>
                </c:pt>
                <c:pt idx="2">
                  <c:v>Gewoon secundair</c:v>
                </c:pt>
                <c:pt idx="3">
                  <c:v>Buitengewoon secundair</c:v>
                </c:pt>
                <c:pt idx="4">
                  <c:v>Deeltijds kunstonderwijs</c:v>
                </c:pt>
              </c:strCache>
            </c:strRef>
          </c:cat>
          <c:val>
            <c:numRef>
              <c:f>'.'!$I$7:$I$11</c:f>
              <c:numCache>
                <c:ptCount val="5"/>
                <c:pt idx="0">
                  <c:v>4088.4513958503953</c:v>
                </c:pt>
                <c:pt idx="1">
                  <c:v>12413.73923910025</c:v>
                </c:pt>
                <c:pt idx="2">
                  <c:v>7376.444055473274</c:v>
                </c:pt>
                <c:pt idx="3">
                  <c:v>16166.675883426422</c:v>
                </c:pt>
                <c:pt idx="4">
                  <c:v>1103.9889466639527</c:v>
                </c:pt>
              </c:numCache>
            </c:numRef>
          </c:val>
        </c:ser>
        <c:ser>
          <c:idx val="2"/>
          <c:order val="2"/>
          <c:tx>
            <c:strRef>
              <c:f>'.'!$J$6</c:f>
              <c:strCache>
                <c:ptCount val="1"/>
                <c:pt idx="0">
                  <c:v>2008</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'.'!$A$7:$A$11</c:f>
              <c:strCache>
                <c:ptCount val="5"/>
                <c:pt idx="0">
                  <c:v>Gewoon basis</c:v>
                </c:pt>
                <c:pt idx="1">
                  <c:v>Buitengewoon basis</c:v>
                </c:pt>
                <c:pt idx="2">
                  <c:v>Gewoon secundair</c:v>
                </c:pt>
                <c:pt idx="3">
                  <c:v>Buitengewoon secundair</c:v>
                </c:pt>
                <c:pt idx="4">
                  <c:v>Deeltijds kunstonderwijs</c:v>
                </c:pt>
              </c:strCache>
            </c:strRef>
          </c:cat>
          <c:val>
            <c:numRef>
              <c:f>'.'!$J$7:$J$11</c:f>
              <c:numCache>
                <c:ptCount val="5"/>
                <c:pt idx="0">
                  <c:v>4239.397338252579</c:v>
                </c:pt>
                <c:pt idx="1">
                  <c:v>12411.391699735794</c:v>
                </c:pt>
                <c:pt idx="2">
                  <c:v>7572.4364181435485</c:v>
                </c:pt>
                <c:pt idx="3">
                  <c:v>16658.142810705387</c:v>
                </c:pt>
                <c:pt idx="4">
                  <c:v>1111.6210635940347</c:v>
                </c:pt>
              </c:numCache>
            </c:numRef>
          </c:val>
        </c:ser>
        <c:overlap val="-10"/>
        <c:gapWidth val="200"/>
        <c:axId val="32920287"/>
        <c:axId val="27847128"/>
      </c:barChart>
      <c:catAx>
        <c:axId val="32920287"/>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7847128"/>
        <c:crosses val="autoZero"/>
        <c:auto val="1"/>
        <c:lblOffset val="100"/>
        <c:tickLblSkip val="1"/>
        <c:noMultiLvlLbl val="0"/>
      </c:catAx>
      <c:valAx>
        <c:axId val="27847128"/>
        <c:scaling>
          <c:orientation val="minMax"/>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2920287"/>
        <c:crossesAt val="1"/>
        <c:crossBetween val="between"/>
        <c:dispUnits/>
      </c:valAx>
      <c:spPr>
        <a:solidFill>
          <a:srgbClr val="FFFFFF"/>
        </a:solidFill>
        <a:ln w="12700">
          <a:solidFill>
            <a:srgbClr val="E3E3E3"/>
          </a:solidFill>
        </a:ln>
      </c:spPr>
    </c:plotArea>
    <c:legend>
      <c:legendPos val="r"/>
      <c:layout>
        <c:manualLayout>
          <c:xMode val="edge"/>
          <c:yMode val="edge"/>
          <c:x val="0.326"/>
          <c:y val="0.9415"/>
          <c:w val="0.3395"/>
          <c:h val="0.0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2006</a:t>
            </a:r>
          </a:p>
        </c:rich>
      </c:tx>
      <c:layout>
        <c:manualLayout>
          <c:xMode val="factor"/>
          <c:yMode val="factor"/>
          <c:x val="0.00275"/>
          <c:y val="-0.00775"/>
        </c:manualLayout>
      </c:layout>
      <c:spPr>
        <a:noFill/>
        <a:ln>
          <a:noFill/>
        </a:ln>
      </c:spPr>
    </c:title>
    <c:plotArea>
      <c:layout>
        <c:manualLayout>
          <c:xMode val="edge"/>
          <c:yMode val="edge"/>
          <c:x val="0.2565"/>
          <c:y val="0.1965"/>
          <c:w val="0.47725"/>
          <c:h val="0.68025"/>
        </c:manualLayout>
      </c:layout>
      <c:pieChart>
        <c:varyColors val="1"/>
        <c:ser>
          <c:idx val="0"/>
          <c:order val="0"/>
          <c:tx>
            <c:strRef>
              <c:f>'07budg03'!$K$87</c:f>
              <c:strCache>
                <c:ptCount val="1"/>
                <c:pt idx="0">
                  <c:v>2006</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Pt>
            <c:idx val="7"/>
            <c:spPr>
              <a:solidFill>
                <a:srgbClr val="C0C0FF"/>
              </a:solidFill>
              <a:ln w="12700">
                <a:solidFill>
                  <a:srgbClr val="000000"/>
                </a:solidFill>
              </a:ln>
            </c:spPr>
          </c:dPt>
          <c:dLbls>
            <c:numFmt formatCode="0.00%" sourceLinked="0"/>
            <c:dLblPos val="outEnd"/>
            <c:showLegendKey val="0"/>
            <c:showVal val="0"/>
            <c:showBubbleSize val="0"/>
            <c:showCatName val="0"/>
            <c:showSerName val="0"/>
            <c:showLeaderLines val="0"/>
            <c:showPercent val="1"/>
          </c:dLbls>
          <c:cat>
            <c:strRef>
              <c:f>'07budg03'!$J$88:$J$95</c:f>
              <c:strCache/>
            </c:strRef>
          </c:cat>
          <c:val>
            <c:numRef>
              <c:f>'07budg03'!$K$88:$K$95</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2008</a:t>
            </a:r>
          </a:p>
        </c:rich>
      </c:tx>
      <c:layout>
        <c:manualLayout>
          <c:xMode val="factor"/>
          <c:yMode val="factor"/>
          <c:x val="0.00275"/>
          <c:y val="0"/>
        </c:manualLayout>
      </c:layout>
      <c:spPr>
        <a:noFill/>
        <a:ln>
          <a:noFill/>
        </a:ln>
      </c:spPr>
    </c:title>
    <c:plotArea>
      <c:layout>
        <c:manualLayout>
          <c:xMode val="edge"/>
          <c:yMode val="edge"/>
          <c:x val="0.35625"/>
          <c:y val="0.1615"/>
          <c:w val="0.2905"/>
          <c:h val="0.577"/>
        </c:manualLayout>
      </c:layout>
      <c:pieChart>
        <c:varyColors val="1"/>
        <c:ser>
          <c:idx val="0"/>
          <c:order val="0"/>
          <c:tx>
            <c:strRef>
              <c:f>'07budg03'!$M$87</c:f>
              <c:strCache>
                <c:ptCount val="1"/>
                <c:pt idx="0">
                  <c:v>2008</c:v>
                </c:pt>
              </c:strCache>
            </c:strRef>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Pt>
            <c:idx val="7"/>
            <c:spPr>
              <a:solidFill>
                <a:srgbClr val="C0C0FF"/>
              </a:solidFill>
              <a:ln w="12700">
                <a:solidFill>
                  <a:srgbClr val="000000"/>
                </a:solidFill>
              </a:ln>
            </c:spPr>
          </c:dPt>
          <c:dLbls>
            <c:numFmt formatCode="0.00%" sourceLinked="0"/>
            <c:dLblPos val="outEnd"/>
            <c:showLegendKey val="0"/>
            <c:showVal val="0"/>
            <c:showBubbleSize val="0"/>
            <c:showCatName val="0"/>
            <c:showSerName val="0"/>
            <c:showLeaderLines val="0"/>
            <c:showPercent val="1"/>
          </c:dLbls>
          <c:cat>
            <c:strRef>
              <c:f>'07budg03'!$J$88:$J$95</c:f>
              <c:strCache/>
            </c:strRef>
          </c:cat>
          <c:val>
            <c:numRef>
              <c:f>'07budg03'!$M$88:$M$95</c:f>
              <c:numCache/>
            </c:numRef>
          </c:val>
        </c:ser>
      </c:pieChart>
      <c:spPr>
        <a:noFill/>
        <a:ln>
          <a:noFill/>
        </a:ln>
      </c:spPr>
    </c:plotArea>
    <c:legend>
      <c:legendPos val="r"/>
      <c:layout>
        <c:manualLayout>
          <c:xMode val="edge"/>
          <c:yMode val="edge"/>
          <c:x val="0.01975"/>
          <c:y val="0.829"/>
          <c:w val="0.9575"/>
          <c:h val="0.1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2007</a:t>
            </a:r>
          </a:p>
        </c:rich>
      </c:tx>
      <c:layout>
        <c:manualLayout>
          <c:xMode val="factor"/>
          <c:yMode val="factor"/>
          <c:x val="0.00275"/>
          <c:y val="-0.00775"/>
        </c:manualLayout>
      </c:layout>
      <c:spPr>
        <a:noFill/>
        <a:ln>
          <a:noFill/>
        </a:ln>
      </c:spPr>
    </c:title>
    <c:plotArea>
      <c:layout>
        <c:manualLayout>
          <c:xMode val="edge"/>
          <c:yMode val="edge"/>
          <c:x val="0.2605"/>
          <c:y val="0.19725"/>
          <c:w val="0.47675"/>
          <c:h val="0.67875"/>
        </c:manualLayout>
      </c:layout>
      <c:pieChart>
        <c:varyColors val="1"/>
        <c:ser>
          <c:idx val="0"/>
          <c:order val="0"/>
          <c:tx>
            <c:strRef>
              <c:f>'07budg03'!$L$87</c:f>
              <c:strCache>
                <c:ptCount val="1"/>
                <c:pt idx="0">
                  <c:v>2007</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Pt>
            <c:idx val="7"/>
            <c:spPr>
              <a:solidFill>
                <a:srgbClr val="C0C0FF"/>
              </a:solidFill>
              <a:ln w="12700">
                <a:solidFill>
                  <a:srgbClr val="000000"/>
                </a:solidFill>
              </a:ln>
            </c:spPr>
          </c:dPt>
          <c:dLbls>
            <c:numFmt formatCode="0.00%" sourceLinked="0"/>
            <c:dLblPos val="outEnd"/>
            <c:showLegendKey val="0"/>
            <c:showVal val="0"/>
            <c:showBubbleSize val="0"/>
            <c:showCatName val="0"/>
            <c:showSerName val="0"/>
            <c:showLeaderLines val="0"/>
            <c:showPercent val="1"/>
          </c:dLbls>
          <c:cat>
            <c:strRef>
              <c:f>'07budg03'!$J$88:$J$95</c:f>
              <c:strCache/>
            </c:strRef>
          </c:cat>
          <c:val>
            <c:numRef>
              <c:f>'07budg03'!$L$88:$L$95</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27"/>
          <c:w val="0.92775"/>
          <c:h val="0.8415"/>
        </c:manualLayout>
      </c:layout>
      <c:barChart>
        <c:barDir val="bar"/>
        <c:grouping val="clustered"/>
        <c:varyColors val="0"/>
        <c:ser>
          <c:idx val="0"/>
          <c:order val="0"/>
          <c:tx>
            <c:strRef>
              <c:f>'07budg04'!$B$7</c:f>
              <c:strCache>
                <c:ptCount val="1"/>
                <c:pt idx="0">
                  <c:v>2006</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0" i="0" u="none" baseline="0">
                    <a:solidFill>
                      <a:srgbClr val="000000"/>
                    </a:solidFill>
                  </a:defRPr>
                </a:pPr>
              </a:p>
            </c:txPr>
            <c:showLegendKey val="0"/>
            <c:showVal val="1"/>
            <c:showBubbleSize val="0"/>
            <c:showCatName val="0"/>
            <c:showSerName val="0"/>
            <c:showPercent val="0"/>
          </c:dLbls>
          <c:cat>
            <c:strRef>
              <c:f>'07budg04'!$A$9:$A$12</c:f>
              <c:strCache/>
            </c:strRef>
          </c:cat>
          <c:val>
            <c:numRef>
              <c:f>'07budg04'!$B$9:$B$12</c:f>
              <c:numCache/>
            </c:numRef>
          </c:val>
        </c:ser>
        <c:ser>
          <c:idx val="1"/>
          <c:order val="1"/>
          <c:tx>
            <c:strRef>
              <c:f>'07budg04'!$C$7</c:f>
              <c:strCache>
                <c:ptCount val="1"/>
                <c:pt idx="0">
                  <c:v>2007</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0" i="0" u="none" baseline="0">
                    <a:solidFill>
                      <a:srgbClr val="000000"/>
                    </a:solidFill>
                  </a:defRPr>
                </a:pPr>
              </a:p>
            </c:txPr>
            <c:showLegendKey val="0"/>
            <c:showVal val="1"/>
            <c:showBubbleSize val="0"/>
            <c:showCatName val="0"/>
            <c:showSerName val="0"/>
            <c:showPercent val="0"/>
          </c:dLbls>
          <c:cat>
            <c:strRef>
              <c:f>'07budg04'!$A$9:$A$12</c:f>
              <c:strCache/>
            </c:strRef>
          </c:cat>
          <c:val>
            <c:numRef>
              <c:f>'07budg04'!$C$9:$C$12</c:f>
              <c:numCache/>
            </c:numRef>
          </c:val>
        </c:ser>
        <c:ser>
          <c:idx val="2"/>
          <c:order val="2"/>
          <c:tx>
            <c:strRef>
              <c:f>'07budg04'!$D$7</c:f>
              <c:strCache>
                <c:ptCount val="1"/>
                <c:pt idx="0">
                  <c:v>2008</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0" i="0" u="none" baseline="0">
                    <a:solidFill>
                      <a:srgbClr val="000000"/>
                    </a:solidFill>
                  </a:defRPr>
                </a:pPr>
              </a:p>
            </c:txPr>
            <c:showLegendKey val="0"/>
            <c:showVal val="1"/>
            <c:showBubbleSize val="0"/>
            <c:showCatName val="0"/>
            <c:showSerName val="0"/>
            <c:showPercent val="0"/>
          </c:dLbls>
          <c:cat>
            <c:strRef>
              <c:f>'07budg04'!$A$9:$A$12</c:f>
              <c:strCache/>
            </c:strRef>
          </c:cat>
          <c:val>
            <c:numRef>
              <c:f>'07budg04'!$D$9:$D$12</c:f>
              <c:numCache/>
            </c:numRef>
          </c:val>
        </c:ser>
        <c:overlap val="-10"/>
        <c:gapWidth val="200"/>
        <c:axId val="8576459"/>
        <c:axId val="10079268"/>
      </c:barChart>
      <c:catAx>
        <c:axId val="857645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10079268"/>
        <c:crosses val="autoZero"/>
        <c:auto val="1"/>
        <c:lblOffset val="100"/>
        <c:tickLblSkip val="1"/>
        <c:noMultiLvlLbl val="0"/>
      </c:catAx>
      <c:valAx>
        <c:axId val="10079268"/>
        <c:scaling>
          <c:orientation val="minMax"/>
        </c:scaling>
        <c:axPos val="b"/>
        <c:majorGridlines>
          <c:spPr>
            <a:ln w="3175">
              <a:solidFill>
                <a:srgbClr val="969696"/>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8576459"/>
        <c:crossesAt val="1"/>
        <c:crossBetween val="between"/>
        <c:dispUnits/>
      </c:valAx>
      <c:spPr>
        <a:solidFill>
          <a:srgbClr val="FFFFFF"/>
        </a:solidFill>
        <a:ln w="12700">
          <a:solidFill>
            <a:srgbClr val="E3E3E3"/>
          </a:solidFill>
        </a:ln>
      </c:spPr>
    </c:plotArea>
    <c:legend>
      <c:legendPos val="r"/>
      <c:layout>
        <c:manualLayout>
          <c:xMode val="edge"/>
          <c:yMode val="edge"/>
          <c:x val="0.30125"/>
          <c:y val="0.904"/>
          <c:w val="0.40725"/>
          <c:h val="0.074"/>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003"/>
        </c:manualLayout>
      </c:layout>
      <c:spPr>
        <a:noFill/>
        <a:ln>
          <a:noFill/>
        </a:ln>
      </c:spPr>
      <c:txPr>
        <a:bodyPr vert="horz" rot="0"/>
        <a:lstStyle/>
        <a:p>
          <a:pPr>
            <a:defRPr lang="en-US" cap="none" sz="1025" b="1" i="0" u="none" baseline="0">
              <a:solidFill>
                <a:srgbClr val="000000"/>
              </a:solidFill>
            </a:defRPr>
          </a:pPr>
        </a:p>
      </c:txPr>
    </c:title>
    <c:plotArea>
      <c:layout>
        <c:manualLayout>
          <c:xMode val="edge"/>
          <c:yMode val="edge"/>
          <c:x val="0.2105"/>
          <c:y val="0.20125"/>
          <c:w val="0.57925"/>
          <c:h val="0.63"/>
        </c:manualLayout>
      </c:layout>
      <c:pieChart>
        <c:varyColors val="1"/>
        <c:ser>
          <c:idx val="0"/>
          <c:order val="0"/>
          <c:tx>
            <c:strRef>
              <c:f>'07budg04'!$B$7</c:f>
              <c:strCache>
                <c:ptCount val="1"/>
                <c:pt idx="0">
                  <c:v>2006</c:v>
                </c:pt>
              </c:strCache>
            </c:strRef>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Lbls>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0"/>
              <c:showSerName val="0"/>
              <c:showPercent val="1"/>
            </c:dLbl>
            <c:numFmt formatCode="0.00%" sourceLinked="0"/>
            <c:txPr>
              <a:bodyPr vert="horz" rot="0" anchor="ctr"/>
              <a:lstStyle/>
              <a:p>
                <a:pPr algn="ctr">
                  <a:defRPr lang="en-US" cap="none" sz="800" b="0" i="0" u="none" baseline="0">
                    <a:solidFill>
                      <a:srgbClr val="000000"/>
                    </a:solidFill>
                  </a:defRPr>
                </a:pPr>
              </a:p>
            </c:txPr>
            <c:showLegendKey val="0"/>
            <c:showVal val="0"/>
            <c:showBubbleSize val="0"/>
            <c:showCatName val="0"/>
            <c:showSerName val="0"/>
            <c:showLeaderLines val="0"/>
            <c:showPercent val="1"/>
          </c:dLbls>
          <c:cat>
            <c:strRef>
              <c:f>'07budg04'!$A$9:$A$12</c:f>
              <c:strCache/>
            </c:strRef>
          </c:cat>
          <c:val>
            <c:numRef>
              <c:f>'07budg04'!$B$9:$B$12</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003"/>
        </c:manualLayout>
      </c:layout>
      <c:spPr>
        <a:noFill/>
        <a:ln>
          <a:noFill/>
        </a:ln>
      </c:spPr>
      <c:txPr>
        <a:bodyPr vert="horz" rot="0"/>
        <a:lstStyle/>
        <a:p>
          <a:pPr>
            <a:defRPr lang="en-US" cap="none" sz="1025" b="1" i="0" u="none" baseline="0">
              <a:solidFill>
                <a:srgbClr val="000000"/>
              </a:solidFill>
            </a:defRPr>
          </a:pPr>
        </a:p>
      </c:txPr>
    </c:title>
    <c:plotArea>
      <c:layout>
        <c:manualLayout>
          <c:xMode val="edge"/>
          <c:yMode val="edge"/>
          <c:x val="0.19775"/>
          <c:y val="0.20125"/>
          <c:w val="0.57075"/>
          <c:h val="0.621"/>
        </c:manualLayout>
      </c:layout>
      <c:pieChart>
        <c:varyColors val="1"/>
        <c:ser>
          <c:idx val="0"/>
          <c:order val="0"/>
          <c:tx>
            <c:strRef>
              <c:f>'07budg04'!$C$7</c:f>
              <c:strCache>
                <c:ptCount val="1"/>
                <c:pt idx="0">
                  <c:v>2007</c:v>
                </c:pt>
              </c:strCache>
            </c:strRef>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Lbls>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0"/>
              <c:showSerName val="0"/>
              <c:showPercent val="1"/>
            </c:dLbl>
            <c:numFmt formatCode="0.00%" sourceLinked="0"/>
            <c:txPr>
              <a:bodyPr vert="horz" rot="0" anchor="ctr"/>
              <a:lstStyle/>
              <a:p>
                <a:pPr algn="ctr">
                  <a:defRPr lang="en-US" cap="none" sz="800" b="0" i="0" u="none" baseline="0">
                    <a:solidFill>
                      <a:srgbClr val="000000"/>
                    </a:solidFill>
                  </a:defRPr>
                </a:pPr>
              </a:p>
            </c:txPr>
            <c:showLegendKey val="0"/>
            <c:showVal val="0"/>
            <c:showBubbleSize val="0"/>
            <c:showCatName val="0"/>
            <c:showSerName val="0"/>
            <c:showLeaderLines val="0"/>
            <c:showPercent val="1"/>
          </c:dLbls>
          <c:cat>
            <c:strRef>
              <c:f>'07budg04'!$A$9:$A$12</c:f>
              <c:strCache/>
            </c:strRef>
          </c:cat>
          <c:val>
            <c:numRef>
              <c:f>'07budg04'!$C$9:$C$12</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
        </c:manualLayout>
      </c:layout>
      <c:spPr>
        <a:noFill/>
        <a:ln>
          <a:noFill/>
        </a:ln>
      </c:spPr>
      <c:txPr>
        <a:bodyPr vert="horz" rot="0"/>
        <a:lstStyle/>
        <a:p>
          <a:pPr>
            <a:defRPr lang="en-US" cap="none" sz="1025" b="1" i="0" u="none" baseline="0">
              <a:solidFill>
                <a:srgbClr val="000000"/>
              </a:solidFill>
            </a:defRPr>
          </a:pPr>
        </a:p>
      </c:txPr>
    </c:title>
    <c:plotArea>
      <c:layout>
        <c:manualLayout>
          <c:xMode val="edge"/>
          <c:yMode val="edge"/>
          <c:x val="0.2905"/>
          <c:y val="0.17275"/>
          <c:w val="0.40175"/>
          <c:h val="0.6385"/>
        </c:manualLayout>
      </c:layout>
      <c:pieChart>
        <c:varyColors val="1"/>
        <c:ser>
          <c:idx val="0"/>
          <c:order val="0"/>
          <c:tx>
            <c:strRef>
              <c:f>'07budg04'!$D$7</c:f>
              <c:strCache>
                <c:ptCount val="1"/>
                <c:pt idx="0">
                  <c:v>2008</c:v>
                </c:pt>
              </c:strCache>
            </c:strRef>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Lbls>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0"/>
              <c:showSerName val="0"/>
              <c:showPercent val="1"/>
            </c:dLbl>
            <c:numFmt formatCode="0.00%" sourceLinked="0"/>
            <c:txPr>
              <a:bodyPr vert="horz" rot="0" anchor="ctr"/>
              <a:lstStyle/>
              <a:p>
                <a:pPr algn="ctr">
                  <a:defRPr lang="en-US" cap="none" sz="1000" b="0" i="0" u="none" baseline="0">
                    <a:solidFill>
                      <a:srgbClr val="000000"/>
                    </a:solidFill>
                  </a:defRPr>
                </a:pPr>
              </a:p>
            </c:txPr>
            <c:showLegendKey val="0"/>
            <c:showVal val="0"/>
            <c:showBubbleSize val="0"/>
            <c:showCatName val="0"/>
            <c:showSerName val="0"/>
            <c:showLeaderLines val="1"/>
            <c:showPercent val="1"/>
          </c:dLbls>
          <c:cat>
            <c:strRef>
              <c:f>'07budg04'!$A$9:$A$12</c:f>
              <c:strCache/>
            </c:strRef>
          </c:cat>
          <c:val>
            <c:numRef>
              <c:f>'07budg04'!$D$9:$D$12</c:f>
              <c:numCache/>
            </c:numRef>
          </c:val>
        </c:ser>
      </c:pieChart>
      <c:spPr>
        <a:noFill/>
        <a:ln>
          <a:noFill/>
        </a:ln>
      </c:spPr>
    </c:plotArea>
    <c:legend>
      <c:legendPos val="r"/>
      <c:layout>
        <c:manualLayout>
          <c:xMode val="edge"/>
          <c:yMode val="edge"/>
          <c:x val="0.17525"/>
          <c:y val="0.86225"/>
          <c:w val="0.63175"/>
          <c:h val="0.109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27"/>
          <c:w val="0.92775"/>
          <c:h val="0.8405"/>
        </c:manualLayout>
      </c:layout>
      <c:barChart>
        <c:barDir val="bar"/>
        <c:grouping val="clustered"/>
        <c:varyColors val="0"/>
        <c:ser>
          <c:idx val="0"/>
          <c:order val="0"/>
          <c:tx>
            <c:strRef>
              <c:f>'[1]08FIN04'!$B$7</c:f>
              <c:strCache>
                <c:ptCount val="1"/>
                <c:pt idx="0">
                  <c:v>2006</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0" i="0" u="none" baseline="0">
                    <a:solidFill>
                      <a:srgbClr val="000000"/>
                    </a:solidFill>
                  </a:defRPr>
                </a:pPr>
              </a:p>
            </c:txPr>
            <c:showLegendKey val="0"/>
            <c:showVal val="1"/>
            <c:showBubbleSize val="0"/>
            <c:showCatName val="0"/>
            <c:showSerName val="0"/>
            <c:showPercent val="0"/>
          </c:dLbls>
          <c:cat>
            <c:strRef>
              <c:f>'[1]08FIN04'!$A$9:$A$12</c:f>
              <c:strCache>
                <c:ptCount val="4"/>
                <c:pt idx="0">
                  <c:v>Salarissen</c:v>
                </c:pt>
                <c:pt idx="1">
                  <c:v>Werking</c:v>
                </c:pt>
                <c:pt idx="2">
                  <c:v>Investeringen</c:v>
                </c:pt>
                <c:pt idx="3">
                  <c:v>Andere</c:v>
                </c:pt>
              </c:strCache>
            </c:strRef>
          </c:cat>
          <c:val>
            <c:numRef>
              <c:f>'[1]08FIN04'!$B$9:$B$12</c:f>
              <c:numCache>
                <c:ptCount val="4"/>
                <c:pt idx="0">
                  <c:v>5823791</c:v>
                </c:pt>
                <c:pt idx="1">
                  <c:v>2209781</c:v>
                </c:pt>
                <c:pt idx="2">
                  <c:v>244083</c:v>
                </c:pt>
                <c:pt idx="3">
                  <c:v>192290</c:v>
                </c:pt>
              </c:numCache>
            </c:numRef>
          </c:val>
        </c:ser>
        <c:ser>
          <c:idx val="1"/>
          <c:order val="1"/>
          <c:tx>
            <c:strRef>
              <c:f>'[1]08FIN04'!$C$7</c:f>
              <c:strCache>
                <c:ptCount val="1"/>
                <c:pt idx="0">
                  <c:v>2007</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0" i="0" u="none" baseline="0">
                    <a:solidFill>
                      <a:srgbClr val="000000"/>
                    </a:solidFill>
                  </a:defRPr>
                </a:pPr>
              </a:p>
            </c:txPr>
            <c:showLegendKey val="0"/>
            <c:showVal val="1"/>
            <c:showBubbleSize val="0"/>
            <c:showCatName val="0"/>
            <c:showSerName val="0"/>
            <c:showPercent val="0"/>
          </c:dLbls>
          <c:cat>
            <c:strRef>
              <c:f>'[1]08FIN04'!$A$9:$A$12</c:f>
              <c:strCache>
                <c:ptCount val="4"/>
                <c:pt idx="0">
                  <c:v>Salarissen</c:v>
                </c:pt>
                <c:pt idx="1">
                  <c:v>Werking</c:v>
                </c:pt>
                <c:pt idx="2">
                  <c:v>Investeringen</c:v>
                </c:pt>
                <c:pt idx="3">
                  <c:v>Andere</c:v>
                </c:pt>
              </c:strCache>
            </c:strRef>
          </c:cat>
          <c:val>
            <c:numRef>
              <c:f>'[1]08FIN04'!$C$9:$C$12</c:f>
              <c:numCache>
                <c:ptCount val="4"/>
                <c:pt idx="0">
                  <c:v>6006540</c:v>
                </c:pt>
                <c:pt idx="1">
                  <c:v>2334414</c:v>
                </c:pt>
                <c:pt idx="2">
                  <c:v>251466</c:v>
                </c:pt>
                <c:pt idx="3">
                  <c:v>267076</c:v>
                </c:pt>
              </c:numCache>
            </c:numRef>
          </c:val>
        </c:ser>
        <c:ser>
          <c:idx val="2"/>
          <c:order val="2"/>
          <c:tx>
            <c:strRef>
              <c:f>'[1]08FIN04'!$D$7</c:f>
              <c:strCache>
                <c:ptCount val="1"/>
                <c:pt idx="0">
                  <c:v>2008</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0" i="0" u="none" baseline="0">
                    <a:solidFill>
                      <a:srgbClr val="000000"/>
                    </a:solidFill>
                  </a:defRPr>
                </a:pPr>
              </a:p>
            </c:txPr>
            <c:showLegendKey val="0"/>
            <c:showVal val="1"/>
            <c:showBubbleSize val="0"/>
            <c:showCatName val="0"/>
            <c:showSerName val="0"/>
            <c:showPercent val="0"/>
          </c:dLbls>
          <c:cat>
            <c:strRef>
              <c:f>'[1]08FIN04'!$A$9:$A$12</c:f>
              <c:strCache>
                <c:ptCount val="4"/>
                <c:pt idx="0">
                  <c:v>Salarissen</c:v>
                </c:pt>
                <c:pt idx="1">
                  <c:v>Werking</c:v>
                </c:pt>
                <c:pt idx="2">
                  <c:v>Investeringen</c:v>
                </c:pt>
                <c:pt idx="3">
                  <c:v>Andere</c:v>
                </c:pt>
              </c:strCache>
            </c:strRef>
          </c:cat>
          <c:val>
            <c:numRef>
              <c:f>'[1]08FIN04'!$D$9:$D$12</c:f>
              <c:numCache>
                <c:ptCount val="4"/>
                <c:pt idx="0">
                  <c:v>6006350</c:v>
                </c:pt>
                <c:pt idx="1">
                  <c:v>2402442</c:v>
                </c:pt>
                <c:pt idx="2">
                  <c:v>475208</c:v>
                </c:pt>
                <c:pt idx="3">
                  <c:v>358702</c:v>
                </c:pt>
              </c:numCache>
            </c:numRef>
          </c:val>
        </c:ser>
        <c:overlap val="-10"/>
        <c:gapWidth val="200"/>
        <c:axId val="23604549"/>
        <c:axId val="11114350"/>
      </c:barChart>
      <c:catAx>
        <c:axId val="2360454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11114350"/>
        <c:crosses val="autoZero"/>
        <c:auto val="1"/>
        <c:lblOffset val="100"/>
        <c:tickLblSkip val="1"/>
        <c:noMultiLvlLbl val="0"/>
      </c:catAx>
      <c:valAx>
        <c:axId val="11114350"/>
        <c:scaling>
          <c:orientation val="minMax"/>
        </c:scaling>
        <c:axPos val="b"/>
        <c:majorGridlines>
          <c:spPr>
            <a:ln w="3175">
              <a:solidFill>
                <a:srgbClr val="969696"/>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23604549"/>
        <c:crossesAt val="1"/>
        <c:crossBetween val="between"/>
        <c:dispUnits/>
      </c:valAx>
      <c:spPr>
        <a:solidFill>
          <a:srgbClr val="FFFFFF"/>
        </a:solidFill>
        <a:ln w="12700">
          <a:solidFill>
            <a:srgbClr val="E3E3E3"/>
          </a:solidFill>
        </a:ln>
      </c:spPr>
    </c:plotArea>
    <c:legend>
      <c:legendPos val="r"/>
      <c:layout>
        <c:manualLayout>
          <c:xMode val="edge"/>
          <c:yMode val="edge"/>
          <c:x val="0.30525"/>
          <c:y val="0.904"/>
          <c:w val="0.40725"/>
          <c:h val="0.074"/>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47625</xdr:rowOff>
    </xdr:from>
    <xdr:to>
      <xdr:col>7</xdr:col>
      <xdr:colOff>895350</xdr:colOff>
      <xdr:row>30</xdr:row>
      <xdr:rowOff>85725</xdr:rowOff>
    </xdr:to>
    <xdr:sp>
      <xdr:nvSpPr>
        <xdr:cNvPr id="1" name="Text Box 1"/>
        <xdr:cNvSpPr txBox="1">
          <a:spLocks noChangeArrowheads="1"/>
        </xdr:cNvSpPr>
      </xdr:nvSpPr>
      <xdr:spPr>
        <a:xfrm>
          <a:off x="85725" y="2657475"/>
          <a:ext cx="7153275" cy="3114675"/>
        </a:xfrm>
        <a:prstGeom prst="rect">
          <a:avLst/>
        </a:prstGeom>
        <a:solidFill>
          <a:srgbClr val="FFFFFF"/>
        </a:solidFill>
        <a:ln w="9525" cmpd="sng">
          <a:noFill/>
        </a:ln>
      </xdr:spPr>
      <xdr:txBody>
        <a:bodyPr vertOverflow="clip" wrap="square" lIns="36576" tIns="27432" rIns="36576" bIns="0"/>
        <a:p>
          <a:pPr algn="just">
            <a:defRPr/>
          </a:pPr>
          <a:r>
            <a:rPr lang="en-US" cap="none" sz="1100" b="0" i="0" u="none" baseline="0">
              <a:solidFill>
                <a:srgbClr val="000000"/>
              </a:solidFill>
              <a:latin typeface="Arial"/>
              <a:ea typeface="Arial"/>
              <a:cs typeface="Arial"/>
            </a:rPr>
            <a:t>Onderwijskredieten worden uitgedrukt in termen van beleidskredieten.
</a:t>
          </a:r>
          <a:r>
            <a:rPr lang="en-US" cap="none" sz="1100" b="0" i="0" u="none" baseline="0">
              <a:solidFill>
                <a:srgbClr val="000000"/>
              </a:solidFill>
              <a:latin typeface="Arial"/>
              <a:ea typeface="Arial"/>
              <a:cs typeface="Arial"/>
            </a:rPr>
            <a:t>Een beleidskrediet omvat:
</a:t>
          </a:r>
          <a:r>
            <a:rPr lang="en-US" cap="none" sz="1100" b="0" i="0" u="none" baseline="0">
              <a:solidFill>
                <a:srgbClr val="000000"/>
              </a:solidFill>
              <a:latin typeface="Arial"/>
              <a:ea typeface="Arial"/>
              <a:cs typeface="Arial"/>
            </a:rPr>
            <a:t>       1. het niet-gesplitst krediet (NGK) +
</a:t>
          </a:r>
          <a:r>
            <a:rPr lang="en-US" cap="none" sz="1100" b="0" i="0" u="none" baseline="0">
              <a:solidFill>
                <a:srgbClr val="000000"/>
              </a:solidFill>
              <a:latin typeface="Arial"/>
              <a:ea typeface="Arial"/>
              <a:cs typeface="Arial"/>
            </a:rPr>
            <a:t>       2. het gesplitst vastleggingskrediet (GVK) +
</a:t>
          </a:r>
          <a:r>
            <a:rPr lang="en-US" cap="none" sz="1100" b="0" i="0" u="none" baseline="0">
              <a:solidFill>
                <a:srgbClr val="000000"/>
              </a:solidFill>
              <a:latin typeface="Arial"/>
              <a:ea typeface="Arial"/>
              <a:cs typeface="Arial"/>
            </a:rPr>
            <a:t>       3. het variabel krediet (VRK) +
</a:t>
          </a:r>
          <a:r>
            <a:rPr lang="en-US" cap="none" sz="1100" b="0" i="0" u="none" baseline="0">
              <a:solidFill>
                <a:srgbClr val="000000"/>
              </a:solidFill>
              <a:latin typeface="Arial"/>
              <a:ea typeface="Arial"/>
              <a:cs typeface="Arial"/>
            </a:rPr>
            <a:t>       4. de machtigingen (MAC) +
</a:t>
          </a:r>
          <a:r>
            <a:rPr lang="en-US" cap="none" sz="1100" b="0" i="0" u="none" baseline="0">
              <a:solidFill>
                <a:srgbClr val="000000"/>
              </a:solidFill>
              <a:latin typeface="Arial"/>
              <a:ea typeface="Arial"/>
              <a:cs typeface="Arial"/>
            </a:rPr>
            <a:t>       5. het bijkrediet voorgaande jaren (BVJ)
</a:t>
          </a:r>
          <a:r>
            <a:rPr lang="en-US" cap="none" sz="1100" b="0" i="0" u="none" baseline="0">
              <a:solidFill>
                <a:srgbClr val="000000"/>
              </a:solidFill>
              <a:latin typeface="Arial"/>
              <a:ea typeface="Arial"/>
              <a:cs typeface="Arial"/>
            </a:rPr>
            <a:t>verminderd met de vereffeningskredieten en de uitgaven voor de schuldenlast.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 tabellen, opgenomen in  deze uitgave, bevatten de beschikbare kredieten, met uitzondering van de kredieten 2008. De beschikbare kredieten omvatten naast de aangepaste kredieten, ook de kredietherschikkingen en het aandeel  in de globale provisies (bv. index en CAO). Niveauoverschrijdende uitgaven werden, indien de verdeling gekend is, toegewezen aan de respectievelijke niveaus (bv onderwijsvoorrangsbeleid, investeringen). Bij de kredieten 2008 zijn de kredietherschikkingen en de globale provisies nog niet gekend.</a:t>
          </a:r>
        </a:p>
      </xdr:txBody>
    </xdr:sp>
    <xdr:clientData/>
  </xdr:twoCellAnchor>
  <xdr:twoCellAnchor>
    <xdr:from>
      <xdr:col>0</xdr:col>
      <xdr:colOff>85725</xdr:colOff>
      <xdr:row>33</xdr:row>
      <xdr:rowOff>76200</xdr:rowOff>
    </xdr:from>
    <xdr:to>
      <xdr:col>7</xdr:col>
      <xdr:colOff>866775</xdr:colOff>
      <xdr:row>36</xdr:row>
      <xdr:rowOff>123825</xdr:rowOff>
    </xdr:to>
    <xdr:sp>
      <xdr:nvSpPr>
        <xdr:cNvPr id="2" name="Text Box 2"/>
        <xdr:cNvSpPr txBox="1">
          <a:spLocks noChangeArrowheads="1"/>
        </xdr:cNvSpPr>
      </xdr:nvSpPr>
      <xdr:spPr>
        <a:xfrm>
          <a:off x="85725" y="6305550"/>
          <a:ext cx="7124700" cy="590550"/>
        </a:xfrm>
        <a:prstGeom prst="rect">
          <a:avLst/>
        </a:prstGeom>
        <a:solidFill>
          <a:srgbClr val="FFFFFF"/>
        </a:solidFill>
        <a:ln w="9525" cmpd="sng">
          <a:noFill/>
        </a:ln>
      </xdr:spPr>
      <xdr:txBody>
        <a:bodyPr vertOverflow="clip" wrap="square" lIns="36576" tIns="27432" rIns="36576" bIns="0"/>
        <a:p>
          <a:pPr algn="just">
            <a:defRPr/>
          </a:pPr>
          <a:r>
            <a:rPr lang="en-US" cap="none" sz="1100" b="0" i="0" u="none" baseline="0">
              <a:solidFill>
                <a:srgbClr val="000000"/>
              </a:solidFill>
            </a:rPr>
            <a:t>Het Bruto Regionaal Product (BRP), geldend voor een regio, stemt overeen met het concept Bruto Binnenlands Product (BBP), geldend voor het land in zijn geheel. Het BRP wordt uitgedrukt tegen marktprijzen in werkelijke prijzen (in duizend EUR).</a:t>
          </a:r>
        </a:p>
      </xdr:txBody>
    </xdr:sp>
    <xdr:clientData/>
  </xdr:twoCellAnchor>
  <xdr:twoCellAnchor>
    <xdr:from>
      <xdr:col>0</xdr:col>
      <xdr:colOff>85725</xdr:colOff>
      <xdr:row>39</xdr:row>
      <xdr:rowOff>76200</xdr:rowOff>
    </xdr:from>
    <xdr:to>
      <xdr:col>7</xdr:col>
      <xdr:colOff>895350</xdr:colOff>
      <xdr:row>44</xdr:row>
      <xdr:rowOff>123825</xdr:rowOff>
    </xdr:to>
    <xdr:sp>
      <xdr:nvSpPr>
        <xdr:cNvPr id="3" name="Text Box 3"/>
        <xdr:cNvSpPr txBox="1">
          <a:spLocks noChangeArrowheads="1"/>
        </xdr:cNvSpPr>
      </xdr:nvSpPr>
      <xdr:spPr>
        <a:xfrm>
          <a:off x="85725" y="7391400"/>
          <a:ext cx="7153275" cy="952500"/>
        </a:xfrm>
        <a:prstGeom prst="rect">
          <a:avLst/>
        </a:prstGeom>
        <a:solidFill>
          <a:srgbClr val="FFFFFF"/>
        </a:solidFill>
        <a:ln w="9525" cmpd="sng">
          <a:noFill/>
        </a:ln>
      </xdr:spPr>
      <xdr:txBody>
        <a:bodyPr vertOverflow="clip" wrap="square" lIns="36576" tIns="27432" rIns="36576" bIns="0"/>
        <a:p>
          <a:pPr algn="just">
            <a:defRPr/>
          </a:pPr>
          <a:r>
            <a:rPr lang="en-US" cap="none" sz="1100" b="0" i="0" u="none" baseline="0">
              <a:solidFill>
                <a:srgbClr val="000000"/>
              </a:solidFill>
            </a:rPr>
            <a:t>De kostprijs per leerling wordt berekend op basis van het aantal financierbare leerlingen. Een financierbare leerling is een regelmatig ingeschreven leerling die op basis van bepaalde criteria zoals onderwijsniveau, studierichting, herkomst, ... een wegingscoëfficiënt krijgt. Deze financierbare eenheden bepalen de grootte van de werkingsmiddelen en het personeelsbestand van elke onderwijsinstelling.</a:t>
          </a:r>
        </a:p>
      </xdr:txBody>
    </xdr:sp>
    <xdr:clientData/>
  </xdr:twoCellAnchor>
  <xdr:twoCellAnchor>
    <xdr:from>
      <xdr:col>0</xdr:col>
      <xdr:colOff>85725</xdr:colOff>
      <xdr:row>5</xdr:row>
      <xdr:rowOff>47625</xdr:rowOff>
    </xdr:from>
    <xdr:to>
      <xdr:col>7</xdr:col>
      <xdr:colOff>895350</xdr:colOff>
      <xdr:row>10</xdr:row>
      <xdr:rowOff>123825</xdr:rowOff>
    </xdr:to>
    <xdr:sp>
      <xdr:nvSpPr>
        <xdr:cNvPr id="4" name="Tekst 3"/>
        <xdr:cNvSpPr txBox="1">
          <a:spLocks noChangeArrowheads="1"/>
        </xdr:cNvSpPr>
      </xdr:nvSpPr>
      <xdr:spPr>
        <a:xfrm>
          <a:off x="85725" y="1152525"/>
          <a:ext cx="7153275" cy="1019175"/>
        </a:xfrm>
        <a:prstGeom prst="rect">
          <a:avLst/>
        </a:prstGeom>
        <a:noFill/>
        <a:ln w="9525" cmpd="sng">
          <a:noFill/>
        </a:ln>
      </xdr:spPr>
      <xdr:txBody>
        <a:bodyPr vertOverflow="clip" wrap="square" lIns="0" tIns="27432" rIns="0" bIns="0"/>
        <a:p>
          <a:pPr algn="l">
            <a:defRPr/>
          </a:pPr>
          <a:r>
            <a:rPr lang="en-US" cap="none" sz="1100" b="0" i="0" u="none" baseline="0">
              <a:solidFill>
                <a:srgbClr val="000000"/>
              </a:solidFill>
            </a:rPr>
            <a:t>In 2006 onderging de Vlaamse overheid een herstructurering onder de naam 'Beter Bestuurlijk Beleid' met een nieuwe organisatiestructuur als gevolg. Vanaf begroting 2008 dient de begrotingsstructuur te worden afgestemd op deze nieuwe organisatiestructuur. Hierdoor werd de opdeling van de begrotingskredieten per onderwijsniveau aangepast. Om een vergelijkbare evolutie te behouden werden de voorgaande jaren herberekend conform de nieuwe structuur.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53</xdr:row>
      <xdr:rowOff>95250</xdr:rowOff>
    </xdr:from>
    <xdr:to>
      <xdr:col>6</xdr:col>
      <xdr:colOff>800100</xdr:colOff>
      <xdr:row>83</xdr:row>
      <xdr:rowOff>66675</xdr:rowOff>
    </xdr:to>
    <xdr:graphicFrame>
      <xdr:nvGraphicFramePr>
        <xdr:cNvPr id="1" name="Grafiek 15"/>
        <xdr:cNvGraphicFramePr/>
      </xdr:nvGraphicFramePr>
      <xdr:xfrm>
        <a:off x="190500" y="8086725"/>
        <a:ext cx="8039100" cy="48291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84</xdr:row>
      <xdr:rowOff>152400</xdr:rowOff>
    </xdr:from>
    <xdr:to>
      <xdr:col>2</xdr:col>
      <xdr:colOff>219075</xdr:colOff>
      <xdr:row>99</xdr:row>
      <xdr:rowOff>85725</xdr:rowOff>
    </xdr:to>
    <xdr:graphicFrame>
      <xdr:nvGraphicFramePr>
        <xdr:cNvPr id="1" name="Grafiek 1"/>
        <xdr:cNvGraphicFramePr/>
      </xdr:nvGraphicFramePr>
      <xdr:xfrm>
        <a:off x="152400" y="14773275"/>
        <a:ext cx="4124325" cy="2562225"/>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100</xdr:row>
      <xdr:rowOff>9525</xdr:rowOff>
    </xdr:from>
    <xdr:to>
      <xdr:col>6</xdr:col>
      <xdr:colOff>657225</xdr:colOff>
      <xdr:row>122</xdr:row>
      <xdr:rowOff>152400</xdr:rowOff>
    </xdr:to>
    <xdr:graphicFrame>
      <xdr:nvGraphicFramePr>
        <xdr:cNvPr id="2" name="Grafiek 2"/>
        <xdr:cNvGraphicFramePr/>
      </xdr:nvGraphicFramePr>
      <xdr:xfrm>
        <a:off x="152400" y="17421225"/>
        <a:ext cx="8296275" cy="37052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64</xdr:row>
      <xdr:rowOff>57150</xdr:rowOff>
    </xdr:from>
    <xdr:to>
      <xdr:col>6</xdr:col>
      <xdr:colOff>419100</xdr:colOff>
      <xdr:row>78</xdr:row>
      <xdr:rowOff>152400</xdr:rowOff>
    </xdr:to>
    <xdr:sp>
      <xdr:nvSpPr>
        <xdr:cNvPr id="3" name="Text Box 3"/>
        <xdr:cNvSpPr txBox="1">
          <a:spLocks noChangeArrowheads="1"/>
        </xdr:cNvSpPr>
      </xdr:nvSpPr>
      <xdr:spPr>
        <a:xfrm>
          <a:off x="85725" y="11353800"/>
          <a:ext cx="8124825" cy="2362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(1) In de eerste tabel zijn de beleidskredieten per programma weergegeven zoals ze effectief in de begroting ingeschreven staan. 
</a:t>
          </a:r>
          <a:r>
            <a:rPr lang="en-US" cap="none" sz="1000" b="0" i="0" u="none" baseline="0">
              <a:solidFill>
                <a:srgbClr val="000000"/>
              </a:solidFill>
              <a:latin typeface="Arial"/>
              <a:ea typeface="Arial"/>
              <a:cs typeface="Arial"/>
            </a:rPr>
            <a:t>Sommige uitgaven staan echter ingeschreven op niveauoverschrijdende programma's (B, C en K) zodat de reële uitgaven per niveau vertekend worden. Om dit enigzins te corrigeren werden de uitgavenposten waarvan de verdeling over de niveaus gekend is (aanwending teruggevorderde wedden, provisionele kredieten en investeringen), verdeeld naar de niveaus. Dit wordt weergegeven in de tweede tabel.
</a:t>
          </a:r>
          <a:r>
            <a:rPr lang="en-US" cap="none" sz="1000" b="0" i="0" u="none" baseline="0">
              <a:solidFill>
                <a:srgbClr val="000000"/>
              </a:solidFill>
              <a:latin typeface="Arial"/>
              <a:ea typeface="Arial"/>
              <a:cs typeface="Arial"/>
            </a:rPr>
            <a:t>In de derde tabel wordt er nog een verdere verdeling naar gewoon en buitengewoon onderwijs weergegeven. Deze verdeling wordt in alle andere tabellen en grafieken gebruikt. In het geval van de twee laatste tabellen spreken we van niveaugebonden beleidskredieten.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De onderverdeling 'algemeen' naast 'gewoon' en 'buitengewoon' voor het basisonderwijs en secundair onderwijs omvat voornamelijk de kredieten voor nascholing.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Het gewoon secundair onderwijs omvat zowel het voltijds als het deeltijds leerplan.
</a:t>
          </a:r>
          <a:r>
            <a:rPr lang="en-US" cap="none" sz="1000" b="0" i="0" u="none" baseline="0">
              <a:solidFill>
                <a:srgbClr val="000000"/>
              </a:solidFill>
              <a:latin typeface="Arial"/>
              <a:ea typeface="Arial"/>
              <a:cs typeface="Arial"/>
            </a:rPr>
            <a:t>
</a:t>
          </a:r>
        </a:p>
      </xdr:txBody>
    </xdr:sp>
    <xdr:clientData/>
  </xdr:twoCellAnchor>
  <xdr:twoCellAnchor>
    <xdr:from>
      <xdr:col>2</xdr:col>
      <xdr:colOff>285750</xdr:colOff>
      <xdr:row>84</xdr:row>
      <xdr:rowOff>152400</xdr:rowOff>
    </xdr:from>
    <xdr:to>
      <xdr:col>6</xdr:col>
      <xdr:colOff>657225</xdr:colOff>
      <xdr:row>99</xdr:row>
      <xdr:rowOff>85725</xdr:rowOff>
    </xdr:to>
    <xdr:graphicFrame>
      <xdr:nvGraphicFramePr>
        <xdr:cNvPr id="4" name="Grafiek 4"/>
        <xdr:cNvGraphicFramePr/>
      </xdr:nvGraphicFramePr>
      <xdr:xfrm>
        <a:off x="4343400" y="14773275"/>
        <a:ext cx="4105275" cy="25622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65</xdr:row>
      <xdr:rowOff>19050</xdr:rowOff>
    </xdr:from>
    <xdr:to>
      <xdr:col>5</xdr:col>
      <xdr:colOff>685800</xdr:colOff>
      <xdr:row>87</xdr:row>
      <xdr:rowOff>19050</xdr:rowOff>
    </xdr:to>
    <xdr:graphicFrame>
      <xdr:nvGraphicFramePr>
        <xdr:cNvPr id="1" name="Grafiek 1"/>
        <xdr:cNvGraphicFramePr/>
      </xdr:nvGraphicFramePr>
      <xdr:xfrm>
        <a:off x="247650" y="10534650"/>
        <a:ext cx="8020050" cy="356235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89</xdr:row>
      <xdr:rowOff>0</xdr:rowOff>
    </xdr:from>
    <xdr:to>
      <xdr:col>1</xdr:col>
      <xdr:colOff>504825</xdr:colOff>
      <xdr:row>108</xdr:row>
      <xdr:rowOff>123825</xdr:rowOff>
    </xdr:to>
    <xdr:graphicFrame>
      <xdr:nvGraphicFramePr>
        <xdr:cNvPr id="2" name="Grafiek 2"/>
        <xdr:cNvGraphicFramePr/>
      </xdr:nvGraphicFramePr>
      <xdr:xfrm>
        <a:off x="247650" y="14401800"/>
        <a:ext cx="3981450" cy="3200400"/>
      </xdr:xfrm>
      <a:graphic>
        <a:graphicData uri="http://schemas.openxmlformats.org/drawingml/2006/chart">
          <c:chart xmlns:c="http://schemas.openxmlformats.org/drawingml/2006/chart" r:id="rId2"/>
        </a:graphicData>
      </a:graphic>
    </xdr:graphicFrame>
    <xdr:clientData/>
  </xdr:twoCellAnchor>
  <xdr:twoCellAnchor>
    <xdr:from>
      <xdr:col>1</xdr:col>
      <xdr:colOff>552450</xdr:colOff>
      <xdr:row>89</xdr:row>
      <xdr:rowOff>0</xdr:rowOff>
    </xdr:from>
    <xdr:to>
      <xdr:col>5</xdr:col>
      <xdr:colOff>676275</xdr:colOff>
      <xdr:row>108</xdr:row>
      <xdr:rowOff>123825</xdr:rowOff>
    </xdr:to>
    <xdr:graphicFrame>
      <xdr:nvGraphicFramePr>
        <xdr:cNvPr id="3" name="Grafiek 3"/>
        <xdr:cNvGraphicFramePr/>
      </xdr:nvGraphicFramePr>
      <xdr:xfrm>
        <a:off x="4276725" y="14401800"/>
        <a:ext cx="3981450" cy="3200400"/>
      </xdr:xfrm>
      <a:graphic>
        <a:graphicData uri="http://schemas.openxmlformats.org/drawingml/2006/chart">
          <c:chart xmlns:c="http://schemas.openxmlformats.org/drawingml/2006/chart" r:id="rId3"/>
        </a:graphicData>
      </a:graphic>
    </xdr:graphicFrame>
    <xdr:clientData/>
  </xdr:twoCellAnchor>
  <xdr:twoCellAnchor>
    <xdr:from>
      <xdr:col>0</xdr:col>
      <xdr:colOff>1104900</xdr:colOff>
      <xdr:row>109</xdr:row>
      <xdr:rowOff>19050</xdr:rowOff>
    </xdr:from>
    <xdr:to>
      <xdr:col>4</xdr:col>
      <xdr:colOff>723900</xdr:colOff>
      <xdr:row>130</xdr:row>
      <xdr:rowOff>95250</xdr:rowOff>
    </xdr:to>
    <xdr:graphicFrame>
      <xdr:nvGraphicFramePr>
        <xdr:cNvPr id="4" name="Grafiek 4"/>
        <xdr:cNvGraphicFramePr/>
      </xdr:nvGraphicFramePr>
      <xdr:xfrm>
        <a:off x="1104900" y="17659350"/>
        <a:ext cx="6257925" cy="3476625"/>
      </xdr:xfrm>
      <a:graphic>
        <a:graphicData uri="http://schemas.openxmlformats.org/drawingml/2006/chart">
          <c:chart xmlns:c="http://schemas.openxmlformats.org/drawingml/2006/chart" r:id="rId4"/>
        </a:graphicData>
      </a:graphic>
    </xdr:graphicFrame>
    <xdr:clientData/>
  </xdr:twoCellAnchor>
  <xdr:twoCellAnchor>
    <xdr:from>
      <xdr:col>0</xdr:col>
      <xdr:colOff>247650</xdr:colOff>
      <xdr:row>64</xdr:row>
      <xdr:rowOff>19050</xdr:rowOff>
    </xdr:from>
    <xdr:to>
      <xdr:col>5</xdr:col>
      <xdr:colOff>685800</xdr:colOff>
      <xdr:row>86</xdr:row>
      <xdr:rowOff>19050</xdr:rowOff>
    </xdr:to>
    <xdr:graphicFrame>
      <xdr:nvGraphicFramePr>
        <xdr:cNvPr id="5" name="Grafiek 6"/>
        <xdr:cNvGraphicFramePr/>
      </xdr:nvGraphicFramePr>
      <xdr:xfrm>
        <a:off x="247650" y="10372725"/>
        <a:ext cx="8020050" cy="3562350"/>
      </xdr:xfrm>
      <a:graphic>
        <a:graphicData uri="http://schemas.openxmlformats.org/drawingml/2006/chart">
          <c:chart xmlns:c="http://schemas.openxmlformats.org/drawingml/2006/chart" r:id="rId5"/>
        </a:graphicData>
      </a:graphic>
    </xdr:graphicFrame>
    <xdr:clientData/>
  </xdr:twoCellAnchor>
  <xdr:twoCellAnchor>
    <xdr:from>
      <xdr:col>0</xdr:col>
      <xdr:colOff>247650</xdr:colOff>
      <xdr:row>88</xdr:row>
      <xdr:rowOff>0</xdr:rowOff>
    </xdr:from>
    <xdr:to>
      <xdr:col>1</xdr:col>
      <xdr:colOff>504825</xdr:colOff>
      <xdr:row>107</xdr:row>
      <xdr:rowOff>123825</xdr:rowOff>
    </xdr:to>
    <xdr:graphicFrame>
      <xdr:nvGraphicFramePr>
        <xdr:cNvPr id="6" name="Grafiek 7"/>
        <xdr:cNvGraphicFramePr/>
      </xdr:nvGraphicFramePr>
      <xdr:xfrm>
        <a:off x="247650" y="14239875"/>
        <a:ext cx="3981450" cy="3200400"/>
      </xdr:xfrm>
      <a:graphic>
        <a:graphicData uri="http://schemas.openxmlformats.org/drawingml/2006/chart">
          <c:chart xmlns:c="http://schemas.openxmlformats.org/drawingml/2006/chart" r:id="rId6"/>
        </a:graphicData>
      </a:graphic>
    </xdr:graphicFrame>
    <xdr:clientData/>
  </xdr:twoCellAnchor>
  <xdr:twoCellAnchor>
    <xdr:from>
      <xdr:col>1</xdr:col>
      <xdr:colOff>552450</xdr:colOff>
      <xdr:row>88</xdr:row>
      <xdr:rowOff>0</xdr:rowOff>
    </xdr:from>
    <xdr:to>
      <xdr:col>5</xdr:col>
      <xdr:colOff>676275</xdr:colOff>
      <xdr:row>107</xdr:row>
      <xdr:rowOff>123825</xdr:rowOff>
    </xdr:to>
    <xdr:graphicFrame>
      <xdr:nvGraphicFramePr>
        <xdr:cNvPr id="7" name="Grafiek 8"/>
        <xdr:cNvGraphicFramePr/>
      </xdr:nvGraphicFramePr>
      <xdr:xfrm>
        <a:off x="4276725" y="14239875"/>
        <a:ext cx="3981450" cy="3200400"/>
      </xdr:xfrm>
      <a:graphic>
        <a:graphicData uri="http://schemas.openxmlformats.org/drawingml/2006/chart">
          <c:chart xmlns:c="http://schemas.openxmlformats.org/drawingml/2006/chart" r:id="rId7"/>
        </a:graphicData>
      </a:graphic>
    </xdr:graphicFrame>
    <xdr:clientData/>
  </xdr:twoCellAnchor>
  <xdr:twoCellAnchor>
    <xdr:from>
      <xdr:col>0</xdr:col>
      <xdr:colOff>1104900</xdr:colOff>
      <xdr:row>108</xdr:row>
      <xdr:rowOff>19050</xdr:rowOff>
    </xdr:from>
    <xdr:to>
      <xdr:col>4</xdr:col>
      <xdr:colOff>723900</xdr:colOff>
      <xdr:row>129</xdr:row>
      <xdr:rowOff>95250</xdr:rowOff>
    </xdr:to>
    <xdr:graphicFrame>
      <xdr:nvGraphicFramePr>
        <xdr:cNvPr id="8" name="Grafiek 9"/>
        <xdr:cNvGraphicFramePr/>
      </xdr:nvGraphicFramePr>
      <xdr:xfrm>
        <a:off x="1104900" y="17497425"/>
        <a:ext cx="6257925" cy="3476625"/>
      </xdr:xfrm>
      <a:graphic>
        <a:graphicData uri="http://schemas.openxmlformats.org/drawingml/2006/chart">
          <c:chart xmlns:c="http://schemas.openxmlformats.org/drawingml/2006/chart" r:id="rId8"/>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21</xdr:row>
      <xdr:rowOff>104775</xdr:rowOff>
    </xdr:from>
    <xdr:to>
      <xdr:col>4</xdr:col>
      <xdr:colOff>1209675</xdr:colOff>
      <xdr:row>51</xdr:row>
      <xdr:rowOff>152400</xdr:rowOff>
    </xdr:to>
    <xdr:graphicFrame>
      <xdr:nvGraphicFramePr>
        <xdr:cNvPr id="1" name="Grafiek 3"/>
        <xdr:cNvGraphicFramePr/>
      </xdr:nvGraphicFramePr>
      <xdr:xfrm>
        <a:off x="133350" y="3600450"/>
        <a:ext cx="8905875" cy="546735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14</xdr:row>
      <xdr:rowOff>0</xdr:rowOff>
    </xdr:from>
    <xdr:to>
      <xdr:col>4</xdr:col>
      <xdr:colOff>1400175</xdr:colOff>
      <xdr:row>17</xdr:row>
      <xdr:rowOff>9525</xdr:rowOff>
    </xdr:to>
    <xdr:sp>
      <xdr:nvSpPr>
        <xdr:cNvPr id="2" name="Text Box 4"/>
        <xdr:cNvSpPr txBox="1">
          <a:spLocks noChangeArrowheads="1"/>
        </xdr:cNvSpPr>
      </xdr:nvSpPr>
      <xdr:spPr>
        <a:xfrm>
          <a:off x="95250" y="2276475"/>
          <a:ext cx="9134475" cy="523875"/>
        </a:xfrm>
        <a:prstGeom prst="rect">
          <a:avLst/>
        </a:prstGeom>
        <a:solidFill>
          <a:srgbClr val="FFFFFF"/>
        </a:solidFill>
        <a:ln w="9525" cmpd="sng">
          <a:noFill/>
        </a:ln>
      </xdr:spPr>
      <xdr:txBody>
        <a:bodyPr vertOverflow="clip" wrap="square" lIns="36576" tIns="27432" rIns="36576" bIns="0"/>
        <a:p>
          <a:pPr algn="just">
            <a:defRPr/>
          </a:pPr>
          <a:r>
            <a:rPr lang="en-US" cap="none" sz="1000" b="0" i="0" u="none" baseline="0">
              <a:solidFill>
                <a:srgbClr val="000000"/>
              </a:solidFill>
            </a:rPr>
            <a:t>(1) Vanaf academiejaar 2005-2006 zijn er geen financierbare studenten meer geteld waardoor er voor het hoger onderwijs geen vergelijkbare kostprijs meer kan berekend worden.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MP\cache\OLK173\jb0708_budget2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el%20begroting\publicaties\nationaal\zakboek\zb0708_budget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8FIN01"/>
      <sheetName val="08FIN02"/>
      <sheetName val="08FIN03"/>
      <sheetName val="08FIN04"/>
      <sheetName val="08FIN05"/>
      <sheetName val="08FIN06"/>
      <sheetName val="berekeningen"/>
    </sheetNames>
    <sheetDataSet>
      <sheetData sheetId="1">
        <row r="1">
          <cell r="A1" t="str">
            <v>Schooljaar 2007-2008</v>
          </cell>
        </row>
        <row r="9">
          <cell r="E9">
            <v>2006</v>
          </cell>
          <cell r="F9">
            <v>2007</v>
          </cell>
          <cell r="G9">
            <v>2008</v>
          </cell>
        </row>
      </sheetData>
      <sheetData sheetId="2">
        <row r="4">
          <cell r="A4" t="str">
            <v>Evolutie 2006 - 2008</v>
          </cell>
        </row>
      </sheetData>
      <sheetData sheetId="3">
        <row r="7">
          <cell r="B7">
            <v>2006</v>
          </cell>
          <cell r="C7">
            <v>2007</v>
          </cell>
          <cell r="D7">
            <v>2008</v>
          </cell>
        </row>
        <row r="9">
          <cell r="A9" t="str">
            <v>Salarissen</v>
          </cell>
          <cell r="B9">
            <v>5823791</v>
          </cell>
          <cell r="C9">
            <v>6006540</v>
          </cell>
          <cell r="D9">
            <v>6006350</v>
          </cell>
        </row>
        <row r="10">
          <cell r="A10" t="str">
            <v>Werking</v>
          </cell>
          <cell r="B10">
            <v>2209781</v>
          </cell>
          <cell r="C10">
            <v>2334414</v>
          </cell>
          <cell r="D10">
            <v>2402442</v>
          </cell>
        </row>
        <row r="11">
          <cell r="A11" t="str">
            <v>Investeringen</v>
          </cell>
          <cell r="B11">
            <v>244083</v>
          </cell>
          <cell r="C11">
            <v>251466</v>
          </cell>
          <cell r="D11">
            <v>475208</v>
          </cell>
        </row>
        <row r="12">
          <cell r="A12" t="str">
            <v>Andere</v>
          </cell>
          <cell r="B12">
            <v>192290</v>
          </cell>
          <cell r="C12">
            <v>267076</v>
          </cell>
          <cell r="D12">
            <v>358702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erekeningen"/>
      <sheetName val="leerlingen"/>
      <sheetName val="algemeen overzicht"/>
      <sheetName val="basisonderwijs"/>
      <sheetName val="secundair onderwijs"/>
      <sheetName val="hoger onderwijs"/>
      <sheetName val="levenslang leren"/>
    </sheetNames>
    <sheetDataSet>
      <sheetData sheetId="0">
        <row r="7">
          <cell r="B7">
            <v>2003</v>
          </cell>
          <cell r="C7">
            <v>2004</v>
          </cell>
          <cell r="D7">
            <v>2005</v>
          </cell>
          <cell r="E7">
            <v>2006</v>
          </cell>
          <cell r="F7">
            <v>2007</v>
          </cell>
          <cell r="G7">
            <v>2008</v>
          </cell>
        </row>
        <row r="8">
          <cell r="B8">
            <v>7591367</v>
          </cell>
          <cell r="C8">
            <v>7862181</v>
          </cell>
          <cell r="D8">
            <v>8067878</v>
          </cell>
          <cell r="E8">
            <v>8469945</v>
          </cell>
          <cell r="F8">
            <v>8859496</v>
          </cell>
          <cell r="G8">
            <v>9242702</v>
          </cell>
        </row>
        <row r="9">
          <cell r="B9">
            <v>1</v>
          </cell>
          <cell r="C9">
            <v>1.021</v>
          </cell>
          <cell r="D9">
            <v>1.0493838</v>
          </cell>
          <cell r="E9">
            <v>1.06816777002</v>
          </cell>
          <cell r="F9">
            <v>1.0876084234343641</v>
          </cell>
          <cell r="G9">
            <v>1.12893754352487</v>
          </cell>
        </row>
        <row r="10">
          <cell r="B10">
            <v>7591367</v>
          </cell>
          <cell r="C10">
            <v>7700471.106758081</v>
          </cell>
          <cell r="D10">
            <v>7688205.211477441</v>
          </cell>
          <cell r="E10">
            <v>7929414.496227883</v>
          </cell>
          <cell r="F10">
            <v>8145850.849540299</v>
          </cell>
          <cell r="G10">
            <v>8187080.014312932</v>
          </cell>
        </row>
        <row r="17">
          <cell r="B17">
            <v>17971087</v>
          </cell>
          <cell r="C17">
            <v>18924053</v>
          </cell>
          <cell r="D17">
            <v>19670458</v>
          </cell>
          <cell r="E17">
            <v>20900895</v>
          </cell>
          <cell r="F17">
            <v>22212848</v>
          </cell>
          <cell r="G17">
            <v>23797636</v>
          </cell>
        </row>
        <row r="23">
          <cell r="B23">
            <v>167831180</v>
          </cell>
          <cell r="C23">
            <v>177323220</v>
          </cell>
          <cell r="D23">
            <v>184659180</v>
          </cell>
          <cell r="E23">
            <v>194837180</v>
          </cell>
          <cell r="F23" t="str">
            <v>niet gekend</v>
          </cell>
          <cell r="G23" t="str">
            <v>niet gekend</v>
          </cell>
        </row>
        <row r="35">
          <cell r="E35">
            <v>2382</v>
          </cell>
          <cell r="F35">
            <v>57789</v>
          </cell>
          <cell r="G35">
            <v>59969</v>
          </cell>
        </row>
        <row r="36">
          <cell r="E36">
            <v>52</v>
          </cell>
          <cell r="F36">
            <v>213</v>
          </cell>
          <cell r="G36">
            <v>87252</v>
          </cell>
        </row>
        <row r="37">
          <cell r="E37">
            <v>119313</v>
          </cell>
          <cell r="F37">
            <v>120817</v>
          </cell>
          <cell r="G37">
            <v>104197</v>
          </cell>
        </row>
        <row r="38">
          <cell r="E38">
            <v>2385503</v>
          </cell>
          <cell r="F38">
            <v>2451137</v>
          </cell>
          <cell r="G38">
            <v>2536274</v>
          </cell>
        </row>
        <row r="39">
          <cell r="E39">
            <v>344022</v>
          </cell>
          <cell r="F39">
            <v>357615</v>
          </cell>
          <cell r="G39">
            <v>358615</v>
          </cell>
        </row>
        <row r="40">
          <cell r="E40">
            <v>4631</v>
          </cell>
          <cell r="F40">
            <v>4851</v>
          </cell>
          <cell r="G40">
            <v>4885</v>
          </cell>
        </row>
        <row r="41">
          <cell r="E41">
            <v>3160777</v>
          </cell>
          <cell r="F41">
            <v>3287091</v>
          </cell>
          <cell r="G41">
            <v>3374626</v>
          </cell>
        </row>
        <row r="42">
          <cell r="E42">
            <v>266866</v>
          </cell>
          <cell r="F42">
            <v>292342</v>
          </cell>
          <cell r="G42">
            <v>307476</v>
          </cell>
        </row>
        <row r="43">
          <cell r="E43">
            <v>6192</v>
          </cell>
          <cell r="F43">
            <v>6316</v>
          </cell>
          <cell r="G43">
            <v>6508</v>
          </cell>
        </row>
        <row r="44">
          <cell r="E44">
            <v>180943</v>
          </cell>
          <cell r="F44">
            <v>178982</v>
          </cell>
          <cell r="G44">
            <v>183592</v>
          </cell>
        </row>
        <row r="45">
          <cell r="E45">
            <v>1464116</v>
          </cell>
          <cell r="F45">
            <v>1528040</v>
          </cell>
          <cell r="G45">
            <v>1610935</v>
          </cell>
        </row>
        <row r="46">
          <cell r="E46">
            <v>270364</v>
          </cell>
          <cell r="F46">
            <v>282549</v>
          </cell>
          <cell r="G46">
            <v>299939</v>
          </cell>
        </row>
        <row r="47">
          <cell r="E47">
            <v>33129</v>
          </cell>
          <cell r="F47">
            <v>32768</v>
          </cell>
          <cell r="G47">
            <v>34525.115029779285</v>
          </cell>
        </row>
        <row r="48">
          <cell r="E48">
            <v>219454</v>
          </cell>
          <cell r="F48">
            <v>245964</v>
          </cell>
          <cell r="G48">
            <v>258263</v>
          </cell>
        </row>
        <row r="49">
          <cell r="E49">
            <v>8677</v>
          </cell>
          <cell r="F49">
            <v>8969</v>
          </cell>
          <cell r="G49">
            <v>9207</v>
          </cell>
        </row>
        <row r="50">
          <cell r="E50">
            <v>3524</v>
          </cell>
          <cell r="F50">
            <v>4053</v>
          </cell>
          <cell r="G50">
            <v>6439</v>
          </cell>
        </row>
        <row r="93">
          <cell r="E93">
            <v>367875</v>
          </cell>
          <cell r="F93">
            <v>371368</v>
          </cell>
          <cell r="G93">
            <v>378765</v>
          </cell>
        </row>
        <row r="94">
          <cell r="E94">
            <v>533107</v>
          </cell>
          <cell r="F94">
            <v>559145</v>
          </cell>
          <cell r="G94">
            <v>584016</v>
          </cell>
        </row>
        <row r="95">
          <cell r="E95">
            <v>1482058</v>
          </cell>
          <cell r="F95">
            <v>1520424</v>
          </cell>
          <cell r="G95">
            <v>1571633</v>
          </cell>
        </row>
        <row r="96">
          <cell r="E96">
            <v>2463</v>
          </cell>
          <cell r="F96">
            <v>200</v>
          </cell>
          <cell r="G96">
            <v>1860</v>
          </cell>
        </row>
        <row r="123">
          <cell r="E123">
            <v>102040</v>
          </cell>
          <cell r="F123">
            <v>107943</v>
          </cell>
          <cell r="G123">
            <v>106898</v>
          </cell>
        </row>
        <row r="124">
          <cell r="E124">
            <v>46916</v>
          </cell>
          <cell r="F124">
            <v>48466</v>
          </cell>
          <cell r="G124">
            <v>48978</v>
          </cell>
        </row>
        <row r="125">
          <cell r="E125">
            <v>195062</v>
          </cell>
          <cell r="F125">
            <v>201206</v>
          </cell>
          <cell r="G125">
            <v>202739</v>
          </cell>
        </row>
        <row r="126">
          <cell r="E126">
            <v>4</v>
          </cell>
          <cell r="F126">
            <v>0</v>
          </cell>
          <cell r="G126">
            <v>0</v>
          </cell>
        </row>
        <row r="156">
          <cell r="E156">
            <v>625373</v>
          </cell>
          <cell r="F156">
            <v>653219</v>
          </cell>
          <cell r="G156">
            <v>689402</v>
          </cell>
        </row>
        <row r="157">
          <cell r="E157">
            <v>295423</v>
          </cell>
          <cell r="F157">
            <v>300528</v>
          </cell>
          <cell r="G157">
            <v>302491</v>
          </cell>
        </row>
        <row r="158">
          <cell r="E158">
            <v>2216207</v>
          </cell>
          <cell r="F158">
            <v>2309295</v>
          </cell>
          <cell r="G158">
            <v>2357863</v>
          </cell>
        </row>
        <row r="159">
          <cell r="E159">
            <v>23774</v>
          </cell>
          <cell r="F159">
            <v>24049</v>
          </cell>
          <cell r="G159">
            <v>24870</v>
          </cell>
        </row>
        <row r="186">
          <cell r="E186">
            <v>62266</v>
          </cell>
          <cell r="F186">
            <v>66701</v>
          </cell>
          <cell r="G186">
            <v>67709</v>
          </cell>
        </row>
        <row r="187">
          <cell r="E187">
            <v>37621</v>
          </cell>
          <cell r="F187">
            <v>42283</v>
          </cell>
          <cell r="G187">
            <v>47340</v>
          </cell>
        </row>
        <row r="188">
          <cell r="E188">
            <v>166979</v>
          </cell>
          <cell r="F188">
            <v>182643</v>
          </cell>
          <cell r="G188">
            <v>191712</v>
          </cell>
        </row>
        <row r="189">
          <cell r="E189">
            <v>0</v>
          </cell>
          <cell r="F189">
            <v>715</v>
          </cell>
          <cell r="G189">
            <v>715</v>
          </cell>
        </row>
        <row r="220">
          <cell r="E220">
            <v>1464116</v>
          </cell>
          <cell r="F220">
            <v>1528040</v>
          </cell>
          <cell r="G220">
            <v>1610935</v>
          </cell>
        </row>
        <row r="228">
          <cell r="E228">
            <v>79450</v>
          </cell>
          <cell r="F228">
            <v>77189</v>
          </cell>
          <cell r="G228">
            <v>79960</v>
          </cell>
        </row>
        <row r="229">
          <cell r="E229">
            <v>58676</v>
          </cell>
          <cell r="F229">
            <v>61988</v>
          </cell>
          <cell r="G229">
            <v>65660</v>
          </cell>
        </row>
        <row r="230">
          <cell r="E230">
            <v>99172</v>
          </cell>
          <cell r="F230">
            <v>105022</v>
          </cell>
          <cell r="G230">
            <v>110754</v>
          </cell>
        </row>
        <row r="231">
          <cell r="E231">
            <v>33066</v>
          </cell>
          <cell r="F231">
            <v>38350</v>
          </cell>
          <cell r="G231">
            <v>43565</v>
          </cell>
        </row>
        <row r="238">
          <cell r="E238">
            <v>14998</v>
          </cell>
          <cell r="F238">
            <v>14726</v>
          </cell>
          <cell r="G238">
            <v>14933</v>
          </cell>
        </row>
        <row r="239">
          <cell r="E239">
            <v>163020</v>
          </cell>
          <cell r="F239">
            <v>161627</v>
          </cell>
          <cell r="G239">
            <v>165763</v>
          </cell>
        </row>
        <row r="240">
          <cell r="E240">
            <v>2925</v>
          </cell>
          <cell r="F240">
            <v>2629</v>
          </cell>
          <cell r="G240">
            <v>2589</v>
          </cell>
        </row>
        <row r="241">
          <cell r="E241">
            <v>0</v>
          </cell>
          <cell r="F241">
            <v>0</v>
          </cell>
          <cell r="G241">
            <v>307</v>
          </cell>
        </row>
      </sheetData>
      <sheetData sheetId="1">
        <row r="8">
          <cell r="G8">
            <v>604789</v>
          </cell>
          <cell r="H8">
            <v>599527</v>
          </cell>
          <cell r="I8">
            <v>598262.8655999999</v>
          </cell>
        </row>
        <row r="12">
          <cell r="G12">
            <v>28819.685</v>
          </cell>
          <cell r="H12">
            <v>28808</v>
          </cell>
          <cell r="I12">
            <v>28894.02</v>
          </cell>
        </row>
        <row r="17">
          <cell r="G17">
            <v>441006</v>
          </cell>
          <cell r="H17">
            <v>445620</v>
          </cell>
          <cell r="I17">
            <v>445646</v>
          </cell>
        </row>
        <row r="22">
          <cell r="G22">
            <v>17645</v>
          </cell>
          <cell r="H22">
            <v>18083</v>
          </cell>
          <cell r="I22">
            <v>18458</v>
          </cell>
        </row>
        <row r="37">
          <cell r="G37">
            <v>157712</v>
          </cell>
          <cell r="H37">
            <v>162123</v>
          </cell>
          <cell r="I37">
            <v>165157</v>
          </cell>
        </row>
      </sheetData>
    </sheetDataSet>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8"/>
  <sheetViews>
    <sheetView tabSelected="1" zoomScalePageLayoutView="0" workbookViewId="0" topLeftCell="A1">
      <selection activeCell="J7" sqref="J7"/>
    </sheetView>
  </sheetViews>
  <sheetFormatPr defaultColWidth="9.00390625" defaultRowHeight="12.75"/>
  <cols>
    <col min="1" max="1" width="11.625" style="0" customWidth="1"/>
  </cols>
  <sheetData>
    <row r="1" ht="15.75">
      <c r="A1" s="315" t="s">
        <v>152</v>
      </c>
    </row>
    <row r="3" spans="1:2" ht="12.75">
      <c r="A3" t="s">
        <v>159</v>
      </c>
      <c r="B3" t="s">
        <v>153</v>
      </c>
    </row>
    <row r="4" spans="1:2" ht="12.75">
      <c r="A4" t="s">
        <v>160</v>
      </c>
      <c r="B4" t="s">
        <v>154</v>
      </c>
    </row>
    <row r="5" spans="1:2" ht="12.75">
      <c r="A5" t="s">
        <v>161</v>
      </c>
      <c r="B5" t="s">
        <v>155</v>
      </c>
    </row>
    <row r="6" spans="1:2" ht="12.75">
      <c r="A6" t="s">
        <v>162</v>
      </c>
      <c r="B6" t="s">
        <v>156</v>
      </c>
    </row>
    <row r="7" spans="1:2" ht="12.75">
      <c r="A7" t="s">
        <v>163</v>
      </c>
      <c r="B7" t="s">
        <v>157</v>
      </c>
    </row>
    <row r="8" spans="1:2" ht="12.75">
      <c r="A8" t="s">
        <v>164</v>
      </c>
      <c r="B8" t="s">
        <v>158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348"/>
  <sheetViews>
    <sheetView showGridLines="0" zoomScalePageLayoutView="0" workbookViewId="0" topLeftCell="A1">
      <selection activeCell="A38" sqref="A38"/>
    </sheetView>
  </sheetViews>
  <sheetFormatPr defaultColWidth="32.875" defaultRowHeight="12.75"/>
  <cols>
    <col min="1" max="1" width="6.375" style="5" customWidth="1"/>
    <col min="2" max="2" width="13.25390625" style="6" customWidth="1"/>
    <col min="3" max="3" width="15.125" style="7" customWidth="1"/>
    <col min="4" max="4" width="9.25390625" style="4" customWidth="1"/>
    <col min="5" max="5" width="11.625" style="4" customWidth="1"/>
    <col min="6" max="6" width="12.75390625" style="4" customWidth="1"/>
    <col min="7" max="7" width="14.875" style="4" customWidth="1"/>
    <col min="8" max="8" width="12.75390625" style="2" customWidth="1"/>
    <col min="9" max="12" width="12.75390625" style="3" customWidth="1"/>
    <col min="13" max="16384" width="32.875" style="3" customWidth="1"/>
  </cols>
  <sheetData>
    <row r="1" spans="1:8" ht="20.25">
      <c r="A1" s="316" t="s">
        <v>0</v>
      </c>
      <c r="B1" s="316"/>
      <c r="C1" s="316"/>
      <c r="D1" s="316"/>
      <c r="E1" s="316"/>
      <c r="F1" s="316"/>
      <c r="G1" s="316"/>
      <c r="H1" s="316"/>
    </row>
    <row r="2" spans="1:8" ht="20.25">
      <c r="A2" s="316" t="s">
        <v>1</v>
      </c>
      <c r="B2" s="316"/>
      <c r="C2" s="316"/>
      <c r="D2" s="316"/>
      <c r="E2" s="316"/>
      <c r="F2" s="316"/>
      <c r="G2" s="316"/>
      <c r="H2" s="316"/>
    </row>
    <row r="3" spans="1:8" s="52" customFormat="1" ht="16.5">
      <c r="A3" s="47"/>
      <c r="B3" s="48"/>
      <c r="C3" s="49"/>
      <c r="D3" s="50"/>
      <c r="E3" s="50"/>
      <c r="F3" s="50"/>
      <c r="G3" s="50"/>
      <c r="H3" s="51"/>
    </row>
    <row r="4" spans="1:8" s="109" customFormat="1" ht="15">
      <c r="A4" s="108" t="s">
        <v>2</v>
      </c>
      <c r="B4" s="89"/>
      <c r="C4" s="89"/>
      <c r="D4" s="89"/>
      <c r="E4" s="89"/>
      <c r="F4" s="89"/>
      <c r="G4" s="89"/>
      <c r="H4" s="89"/>
    </row>
    <row r="5" spans="1:8" s="109" customFormat="1" ht="15">
      <c r="A5" s="108"/>
      <c r="B5" s="89"/>
      <c r="C5" s="89"/>
      <c r="D5" s="89"/>
      <c r="E5" s="89"/>
      <c r="F5" s="89"/>
      <c r="G5" s="89"/>
      <c r="H5" s="89"/>
    </row>
    <row r="6" spans="1:8" s="109" customFormat="1" ht="14.25">
      <c r="A6" s="268"/>
      <c r="B6" s="89"/>
      <c r="C6" s="89"/>
      <c r="D6" s="89"/>
      <c r="E6" s="89"/>
      <c r="F6" s="89"/>
      <c r="G6" s="89"/>
      <c r="H6" s="89"/>
    </row>
    <row r="7" spans="1:8" s="109" customFormat="1" ht="15">
      <c r="A7" s="108"/>
      <c r="B7" s="89"/>
      <c r="C7" s="89"/>
      <c r="D7" s="89"/>
      <c r="E7" s="89"/>
      <c r="F7" s="89"/>
      <c r="G7" s="89"/>
      <c r="H7" s="89"/>
    </row>
    <row r="8" spans="1:8" s="109" customFormat="1" ht="15">
      <c r="A8" s="108"/>
      <c r="B8" s="89"/>
      <c r="C8" s="89"/>
      <c r="D8" s="89"/>
      <c r="E8" s="89"/>
      <c r="F8" s="89"/>
      <c r="G8" s="89"/>
      <c r="H8" s="89"/>
    </row>
    <row r="9" spans="1:8" s="109" customFormat="1" ht="15">
      <c r="A9" s="108"/>
      <c r="B9" s="89"/>
      <c r="C9" s="89"/>
      <c r="D9" s="89"/>
      <c r="E9" s="89"/>
      <c r="F9" s="89"/>
      <c r="G9" s="89"/>
      <c r="H9" s="89"/>
    </row>
    <row r="10" spans="1:8" s="109" customFormat="1" ht="15">
      <c r="A10" s="108"/>
      <c r="B10" s="89"/>
      <c r="C10" s="89"/>
      <c r="D10" s="89"/>
      <c r="E10" s="89"/>
      <c r="F10" s="89"/>
      <c r="G10" s="89"/>
      <c r="H10" s="89"/>
    </row>
    <row r="11" spans="1:8" s="109" customFormat="1" ht="15">
      <c r="A11" s="108"/>
      <c r="B11" s="89"/>
      <c r="C11" s="89"/>
      <c r="D11" s="89"/>
      <c r="E11" s="89"/>
      <c r="F11" s="89"/>
      <c r="G11" s="89"/>
      <c r="H11" s="89"/>
    </row>
    <row r="12" spans="1:8" s="109" customFormat="1" ht="15">
      <c r="A12" s="108"/>
      <c r="B12" s="89"/>
      <c r="C12" s="89"/>
      <c r="D12" s="89"/>
      <c r="E12" s="89"/>
      <c r="F12" s="89"/>
      <c r="G12" s="89"/>
      <c r="H12" s="89"/>
    </row>
    <row r="13" spans="1:8" s="109" customFormat="1" ht="14.25">
      <c r="A13" s="110" t="s">
        <v>3</v>
      </c>
      <c r="B13" s="89"/>
      <c r="C13" s="89"/>
      <c r="D13" s="89"/>
      <c r="E13" s="89"/>
      <c r="F13" s="89"/>
      <c r="G13" s="89"/>
      <c r="H13" s="89"/>
    </row>
    <row r="14" spans="1:8" s="109" customFormat="1" ht="14.25">
      <c r="A14" s="89"/>
      <c r="B14" s="89"/>
      <c r="C14" s="89"/>
      <c r="D14" s="89"/>
      <c r="E14" s="89"/>
      <c r="F14" s="89"/>
      <c r="G14" s="89"/>
      <c r="H14" s="89"/>
    </row>
    <row r="15" spans="1:8" s="109" customFormat="1" ht="14.25">
      <c r="A15" s="89"/>
      <c r="B15" s="89"/>
      <c r="C15" s="89"/>
      <c r="D15" s="89"/>
      <c r="E15" s="89"/>
      <c r="F15" s="89"/>
      <c r="G15" s="89"/>
      <c r="H15" s="89"/>
    </row>
    <row r="16" spans="1:8" s="109" customFormat="1" ht="14.25">
      <c r="A16" s="89"/>
      <c r="B16" s="89"/>
      <c r="C16" s="89"/>
      <c r="D16" s="89"/>
      <c r="E16" s="89"/>
      <c r="F16" s="89"/>
      <c r="G16" s="89"/>
      <c r="H16" s="89"/>
    </row>
    <row r="17" spans="1:8" s="109" customFormat="1" ht="14.25">
      <c r="A17" s="89"/>
      <c r="B17" s="111"/>
      <c r="C17" s="89"/>
      <c r="D17" s="89"/>
      <c r="E17" s="89"/>
      <c r="F17" s="89"/>
      <c r="G17" s="89"/>
      <c r="H17" s="89"/>
    </row>
    <row r="18" spans="1:8" s="109" customFormat="1" ht="14.25">
      <c r="A18" s="89"/>
      <c r="B18" s="111"/>
      <c r="C18" s="89"/>
      <c r="D18" s="89"/>
      <c r="E18" s="89"/>
      <c r="F18" s="89"/>
      <c r="G18" s="89"/>
      <c r="H18" s="89"/>
    </row>
    <row r="19" spans="1:8" s="109" customFormat="1" ht="14.25">
      <c r="A19" s="89"/>
      <c r="B19" s="111"/>
      <c r="C19" s="89"/>
      <c r="D19" s="89"/>
      <c r="E19" s="89"/>
      <c r="F19" s="89"/>
      <c r="G19" s="89"/>
      <c r="H19" s="89"/>
    </row>
    <row r="20" spans="1:8" s="109" customFormat="1" ht="14.25">
      <c r="A20" s="89"/>
      <c r="B20" s="111"/>
      <c r="C20" s="89"/>
      <c r="D20" s="89"/>
      <c r="E20" s="89"/>
      <c r="F20" s="89"/>
      <c r="G20" s="89"/>
      <c r="H20" s="89"/>
    </row>
    <row r="21" spans="1:8" s="109" customFormat="1" ht="14.25">
      <c r="A21" s="89"/>
      <c r="B21" s="111"/>
      <c r="C21" s="89"/>
      <c r="D21" s="89"/>
      <c r="E21" s="89"/>
      <c r="F21" s="89"/>
      <c r="G21" s="89"/>
      <c r="H21" s="89"/>
    </row>
    <row r="22" spans="1:8" s="109" customFormat="1" ht="14.25">
      <c r="A22" s="89"/>
      <c r="B22" s="111"/>
      <c r="C22" s="89"/>
      <c r="D22" s="89"/>
      <c r="E22" s="89"/>
      <c r="F22" s="89"/>
      <c r="G22" s="89"/>
      <c r="H22" s="89"/>
    </row>
    <row r="23" spans="1:8" s="109" customFormat="1" ht="14.25">
      <c r="A23" s="89"/>
      <c r="C23" s="89"/>
      <c r="D23" s="89"/>
      <c r="E23" s="89"/>
      <c r="F23" s="89"/>
      <c r="G23" s="89"/>
      <c r="H23" s="89"/>
    </row>
    <row r="24" spans="2:8" s="109" customFormat="1" ht="14.25">
      <c r="B24" s="89"/>
      <c r="C24" s="89"/>
      <c r="D24" s="89"/>
      <c r="E24" s="89"/>
      <c r="F24" s="89"/>
      <c r="G24" s="89"/>
      <c r="H24" s="89"/>
    </row>
    <row r="25" spans="2:8" s="109" customFormat="1" ht="14.25">
      <c r="B25" s="89"/>
      <c r="C25" s="89"/>
      <c r="D25" s="89"/>
      <c r="E25" s="89"/>
      <c r="F25" s="89"/>
      <c r="G25" s="89"/>
      <c r="H25" s="89"/>
    </row>
    <row r="26" spans="2:8" s="109" customFormat="1" ht="14.25">
      <c r="B26" s="89"/>
      <c r="C26" s="89"/>
      <c r="D26" s="89"/>
      <c r="E26" s="89"/>
      <c r="F26" s="89"/>
      <c r="G26" s="89"/>
      <c r="H26" s="89"/>
    </row>
    <row r="27" spans="2:8" s="109" customFormat="1" ht="14.25">
      <c r="B27" s="89"/>
      <c r="C27" s="89"/>
      <c r="D27" s="89"/>
      <c r="E27" s="89"/>
      <c r="F27" s="89"/>
      <c r="G27" s="89"/>
      <c r="H27" s="89"/>
    </row>
    <row r="28" spans="2:8" s="109" customFormat="1" ht="14.25">
      <c r="B28" s="89"/>
      <c r="C28" s="89"/>
      <c r="D28" s="89"/>
      <c r="E28" s="89"/>
      <c r="F28" s="89"/>
      <c r="G28" s="89"/>
      <c r="H28" s="89"/>
    </row>
    <row r="29" spans="2:8" s="109" customFormat="1" ht="14.25">
      <c r="B29" s="89"/>
      <c r="C29" s="89"/>
      <c r="D29" s="89"/>
      <c r="E29" s="89"/>
      <c r="F29" s="89"/>
      <c r="G29" s="89"/>
      <c r="H29" s="89"/>
    </row>
    <row r="30" spans="2:8" s="109" customFormat="1" ht="14.25">
      <c r="B30" s="89"/>
      <c r="C30" s="89"/>
      <c r="D30" s="89"/>
      <c r="E30" s="89"/>
      <c r="F30" s="89"/>
      <c r="G30" s="89"/>
      <c r="H30" s="89"/>
    </row>
    <row r="31" spans="2:8" s="109" customFormat="1" ht="14.25">
      <c r="B31" s="89"/>
      <c r="C31" s="89"/>
      <c r="D31" s="89"/>
      <c r="E31" s="89"/>
      <c r="F31" s="89"/>
      <c r="G31" s="89"/>
      <c r="H31" s="89"/>
    </row>
    <row r="32" spans="2:8" s="109" customFormat="1" ht="14.25">
      <c r="B32" s="89"/>
      <c r="C32" s="89"/>
      <c r="D32" s="89"/>
      <c r="E32" s="89"/>
      <c r="F32" s="89"/>
      <c r="G32" s="89"/>
      <c r="H32" s="89"/>
    </row>
    <row r="33" spans="1:8" s="109" customFormat="1" ht="14.25">
      <c r="A33" s="110" t="s">
        <v>149</v>
      </c>
      <c r="B33" s="89"/>
      <c r="C33" s="89"/>
      <c r="D33" s="89"/>
      <c r="E33" s="89"/>
      <c r="F33" s="89"/>
      <c r="G33" s="89"/>
      <c r="H33" s="89"/>
    </row>
    <row r="34" spans="1:8" s="109" customFormat="1" ht="14.25">
      <c r="A34" s="110"/>
      <c r="B34" s="89"/>
      <c r="C34" s="89"/>
      <c r="D34" s="89"/>
      <c r="E34" s="89"/>
      <c r="F34" s="89"/>
      <c r="G34" s="89"/>
      <c r="H34" s="89"/>
    </row>
    <row r="35" spans="1:8" s="109" customFormat="1" ht="14.25">
      <c r="A35" s="110"/>
      <c r="B35" s="136"/>
      <c r="C35" s="136"/>
      <c r="D35" s="136"/>
      <c r="E35" s="136"/>
      <c r="F35" s="136"/>
      <c r="G35" s="137"/>
      <c r="H35" s="89"/>
    </row>
    <row r="36" spans="1:8" s="109" customFormat="1" ht="14.25">
      <c r="A36" s="110"/>
      <c r="B36" s="136"/>
      <c r="C36" s="136"/>
      <c r="D36" s="136"/>
      <c r="E36" s="136"/>
      <c r="F36" s="136"/>
      <c r="G36" s="137"/>
      <c r="H36" s="89"/>
    </row>
    <row r="37" spans="1:8" s="109" customFormat="1" ht="14.25">
      <c r="A37" s="89"/>
      <c r="B37" s="136"/>
      <c r="C37" s="136"/>
      <c r="D37" s="136"/>
      <c r="E37" s="136"/>
      <c r="F37" s="136"/>
      <c r="G37" s="136"/>
      <c r="H37" s="136"/>
    </row>
    <row r="38" spans="1:8" s="109" customFormat="1" ht="14.25">
      <c r="A38" s="89"/>
      <c r="B38" s="136"/>
      <c r="C38" s="136"/>
      <c r="D38" s="136"/>
      <c r="E38" s="136"/>
      <c r="F38" s="136"/>
      <c r="G38" s="136"/>
      <c r="H38" s="136"/>
    </row>
    <row r="39" spans="1:8" s="109" customFormat="1" ht="14.25">
      <c r="A39" s="110" t="s">
        <v>133</v>
      </c>
      <c r="B39" s="136"/>
      <c r="C39" s="136"/>
      <c r="D39" s="136"/>
      <c r="E39" s="136"/>
      <c r="F39" s="136"/>
      <c r="G39" s="136"/>
      <c r="H39" s="136"/>
    </row>
    <row r="40" spans="1:8" s="109" customFormat="1" ht="14.25">
      <c r="A40" s="89"/>
      <c r="B40" s="136"/>
      <c r="C40" s="136"/>
      <c r="D40" s="136"/>
      <c r="E40" s="136"/>
      <c r="F40" s="136"/>
      <c r="G40" s="136"/>
      <c r="H40" s="136"/>
    </row>
    <row r="41" spans="1:8" s="109" customFormat="1" ht="14.25">
      <c r="A41" s="89"/>
      <c r="B41" s="89"/>
      <c r="C41" s="89"/>
      <c r="D41" s="89"/>
      <c r="E41" s="89"/>
      <c r="F41" s="89"/>
      <c r="G41" s="89"/>
      <c r="H41" s="89"/>
    </row>
    <row r="42" spans="1:8" s="109" customFormat="1" ht="14.25">
      <c r="A42" s="89"/>
      <c r="B42" s="89"/>
      <c r="C42" s="89"/>
      <c r="D42" s="89"/>
      <c r="E42" s="89"/>
      <c r="F42" s="89"/>
      <c r="G42" s="89"/>
      <c r="H42" s="89"/>
    </row>
    <row r="43" spans="1:8" s="109" customFormat="1" ht="14.25">
      <c r="A43" s="89"/>
      <c r="B43" s="89"/>
      <c r="C43" s="89"/>
      <c r="D43" s="89"/>
      <c r="E43" s="89"/>
      <c r="F43" s="89"/>
      <c r="G43" s="89"/>
      <c r="H43" s="89"/>
    </row>
    <row r="44" spans="1:8" s="109" customFormat="1" ht="14.25">
      <c r="A44" s="89"/>
      <c r="B44" s="89"/>
      <c r="C44" s="89"/>
      <c r="D44" s="89"/>
      <c r="E44" s="89"/>
      <c r="F44" s="89"/>
      <c r="G44" s="89"/>
      <c r="H44" s="89"/>
    </row>
    <row r="45" spans="1:8" s="109" customFormat="1" ht="14.25">
      <c r="A45" s="89"/>
      <c r="B45" s="89"/>
      <c r="C45" s="89"/>
      <c r="D45" s="89"/>
      <c r="E45" s="89"/>
      <c r="F45" s="89"/>
      <c r="G45" s="89"/>
      <c r="H45" s="89"/>
    </row>
    <row r="46" spans="1:8" s="109" customFormat="1" ht="14.25">
      <c r="A46" s="89"/>
      <c r="B46" s="89"/>
      <c r="C46" s="89"/>
      <c r="D46" s="89"/>
      <c r="E46" s="89"/>
      <c r="F46" s="89"/>
      <c r="G46" s="89"/>
      <c r="H46" s="89"/>
    </row>
    <row r="47" spans="1:8" s="109" customFormat="1" ht="15">
      <c r="A47" s="108" t="s">
        <v>4</v>
      </c>
      <c r="B47" s="89"/>
      <c r="C47" s="89"/>
      <c r="D47" s="89"/>
      <c r="E47" s="89"/>
      <c r="F47" s="89"/>
      <c r="G47" s="89"/>
      <c r="H47" s="89"/>
    </row>
    <row r="48" spans="1:8" s="109" customFormat="1" ht="14.25">
      <c r="A48" s="89"/>
      <c r="B48" s="89"/>
      <c r="C48" s="89"/>
      <c r="D48" s="89"/>
      <c r="E48" s="89"/>
      <c r="F48" s="89"/>
      <c r="G48" s="89"/>
      <c r="H48" s="89"/>
    </row>
    <row r="49" spans="1:8" s="112" customFormat="1" ht="14.25">
      <c r="A49" s="89"/>
      <c r="B49" s="89" t="s">
        <v>76</v>
      </c>
      <c r="C49" s="89"/>
      <c r="D49" s="89"/>
      <c r="E49" s="89"/>
      <c r="F49" s="89"/>
      <c r="G49" s="89"/>
      <c r="H49" s="89"/>
    </row>
    <row r="50" spans="1:8" s="112" customFormat="1" ht="14.25">
      <c r="A50" s="89"/>
      <c r="B50" s="89"/>
      <c r="C50" s="89"/>
      <c r="D50" s="89"/>
      <c r="E50" s="89"/>
      <c r="F50" s="89"/>
      <c r="G50" s="89"/>
      <c r="H50" s="89"/>
    </row>
    <row r="51" spans="1:8" s="109" customFormat="1" ht="14.25">
      <c r="A51" s="89"/>
      <c r="B51" s="89" t="s">
        <v>77</v>
      </c>
      <c r="C51" s="89"/>
      <c r="D51" s="89"/>
      <c r="E51" s="89"/>
      <c r="F51" s="89"/>
      <c r="G51" s="89"/>
      <c r="H51" s="89"/>
    </row>
    <row r="52" spans="1:8" s="109" customFormat="1" ht="14.25">
      <c r="A52" s="89"/>
      <c r="B52" s="89" t="s">
        <v>78</v>
      </c>
      <c r="C52" s="89"/>
      <c r="D52" s="89"/>
      <c r="E52" s="89"/>
      <c r="F52" s="89"/>
      <c r="G52" s="89"/>
      <c r="H52" s="89"/>
    </row>
    <row r="53" spans="1:8" s="109" customFormat="1" ht="14.25">
      <c r="A53" s="89"/>
      <c r="B53" s="89" t="s">
        <v>79</v>
      </c>
      <c r="C53" s="89"/>
      <c r="D53" s="89"/>
      <c r="E53" s="89"/>
      <c r="F53" s="89"/>
      <c r="G53" s="89"/>
      <c r="H53" s="89"/>
    </row>
    <row r="54" spans="1:2" s="109" customFormat="1" ht="14.25">
      <c r="A54" s="112"/>
      <c r="B54" s="113"/>
    </row>
    <row r="55" spans="1:2" s="109" customFormat="1" ht="14.25">
      <c r="A55" s="112"/>
      <c r="B55" s="115" t="s">
        <v>65</v>
      </c>
    </row>
    <row r="56" spans="1:8" s="109" customFormat="1" ht="15">
      <c r="A56" s="114"/>
      <c r="C56" s="116"/>
      <c r="D56" s="112"/>
      <c r="E56" s="112"/>
      <c r="F56" s="112"/>
      <c r="G56" s="112"/>
      <c r="H56" s="113"/>
    </row>
    <row r="57" spans="1:8" s="109" customFormat="1" ht="15">
      <c r="A57" s="114"/>
      <c r="B57" s="117"/>
      <c r="C57" s="116"/>
      <c r="D57" s="112"/>
      <c r="E57" s="112"/>
      <c r="F57" s="112"/>
      <c r="G57" s="112"/>
      <c r="H57" s="113"/>
    </row>
    <row r="58" spans="1:8" s="109" customFormat="1" ht="15">
      <c r="A58" s="114"/>
      <c r="B58" s="117"/>
      <c r="C58" s="116"/>
      <c r="D58" s="112"/>
      <c r="E58" s="112"/>
      <c r="F58" s="112"/>
      <c r="G58" s="112"/>
      <c r="H58" s="113"/>
    </row>
    <row r="59" spans="1:8" s="109" customFormat="1" ht="15">
      <c r="A59" s="114"/>
      <c r="B59" s="117"/>
      <c r="C59" s="116"/>
      <c r="D59" s="112"/>
      <c r="E59" s="112"/>
      <c r="F59" s="112"/>
      <c r="G59" s="112"/>
      <c r="H59" s="113"/>
    </row>
    <row r="60" spans="1:8" s="61" customFormat="1" ht="12.75">
      <c r="A60" s="105"/>
      <c r="B60" s="107"/>
      <c r="C60" s="106"/>
      <c r="D60" s="59"/>
      <c r="E60" s="59"/>
      <c r="F60" s="59"/>
      <c r="G60" s="59"/>
      <c r="H60" s="104"/>
    </row>
    <row r="61" spans="1:8" s="61" customFormat="1" ht="12.75">
      <c r="A61" s="105"/>
      <c r="B61" s="107"/>
      <c r="C61" s="106"/>
      <c r="D61" s="59"/>
      <c r="E61" s="59"/>
      <c r="F61" s="59"/>
      <c r="G61" s="59"/>
      <c r="H61" s="104"/>
    </row>
    <row r="62" spans="1:8" s="61" customFormat="1" ht="12.75">
      <c r="A62" s="105"/>
      <c r="B62" s="107"/>
      <c r="C62" s="106"/>
      <c r="D62" s="59"/>
      <c r="E62" s="59"/>
      <c r="F62" s="59"/>
      <c r="G62" s="59"/>
      <c r="H62" s="104"/>
    </row>
    <row r="63" spans="1:8" s="61" customFormat="1" ht="12.75">
      <c r="A63" s="105"/>
      <c r="B63" s="107"/>
      <c r="C63" s="106"/>
      <c r="D63" s="59"/>
      <c r="E63" s="59"/>
      <c r="F63" s="59"/>
      <c r="G63" s="59"/>
      <c r="H63" s="104"/>
    </row>
    <row r="64" spans="1:8" s="61" customFormat="1" ht="12.75">
      <c r="A64" s="105"/>
      <c r="B64" s="107"/>
      <c r="C64" s="106"/>
      <c r="D64" s="59"/>
      <c r="E64" s="59"/>
      <c r="F64" s="59"/>
      <c r="G64" s="59"/>
      <c r="H64" s="104"/>
    </row>
    <row r="65" spans="1:8" s="61" customFormat="1" ht="12.75">
      <c r="A65" s="105"/>
      <c r="B65" s="107"/>
      <c r="C65" s="106"/>
      <c r="D65" s="59"/>
      <c r="E65" s="59"/>
      <c r="F65" s="59"/>
      <c r="G65" s="59"/>
      <c r="H65" s="104"/>
    </row>
    <row r="66" spans="1:8" s="61" customFormat="1" ht="12.75">
      <c r="A66" s="105"/>
      <c r="B66" s="107"/>
      <c r="C66" s="106"/>
      <c r="D66" s="59"/>
      <c r="E66" s="59"/>
      <c r="F66" s="59"/>
      <c r="G66" s="59"/>
      <c r="H66" s="104"/>
    </row>
    <row r="67" spans="1:8" s="61" customFormat="1" ht="12.75">
      <c r="A67" s="105"/>
      <c r="B67" s="107"/>
      <c r="C67" s="106"/>
      <c r="D67" s="59"/>
      <c r="E67" s="59"/>
      <c r="F67" s="59"/>
      <c r="G67" s="59"/>
      <c r="H67" s="104"/>
    </row>
    <row r="68" spans="1:8" s="61" customFormat="1" ht="12.75">
      <c r="A68" s="105"/>
      <c r="B68" s="107"/>
      <c r="C68" s="106"/>
      <c r="D68" s="59"/>
      <c r="E68" s="59"/>
      <c r="F68" s="59"/>
      <c r="G68" s="59"/>
      <c r="H68" s="104"/>
    </row>
    <row r="69" spans="1:8" s="61" customFormat="1" ht="12.75">
      <c r="A69" s="105"/>
      <c r="B69" s="107"/>
      <c r="C69" s="106"/>
      <c r="D69" s="59"/>
      <c r="E69" s="59"/>
      <c r="F69" s="59"/>
      <c r="G69" s="59"/>
      <c r="H69" s="104"/>
    </row>
    <row r="70" spans="1:8" s="61" customFormat="1" ht="12.75">
      <c r="A70" s="105"/>
      <c r="B70" s="107"/>
      <c r="C70" s="106"/>
      <c r="D70" s="59"/>
      <c r="E70" s="59"/>
      <c r="F70" s="59"/>
      <c r="G70" s="59"/>
      <c r="H70" s="104"/>
    </row>
    <row r="71" spans="1:8" s="61" customFormat="1" ht="12.75">
      <c r="A71" s="105"/>
      <c r="B71" s="107"/>
      <c r="C71" s="106"/>
      <c r="D71" s="59"/>
      <c r="E71" s="59"/>
      <c r="F71" s="59"/>
      <c r="G71" s="59"/>
      <c r="H71" s="104"/>
    </row>
    <row r="72" spans="1:8" s="61" customFormat="1" ht="12.75">
      <c r="A72" s="105"/>
      <c r="B72" s="107"/>
      <c r="C72" s="106"/>
      <c r="D72" s="59"/>
      <c r="E72" s="59"/>
      <c r="F72" s="59"/>
      <c r="G72" s="59"/>
      <c r="H72" s="104"/>
    </row>
    <row r="73" spans="1:8" s="61" customFormat="1" ht="12.75">
      <c r="A73" s="105"/>
      <c r="B73" s="107"/>
      <c r="C73" s="106"/>
      <c r="D73" s="59"/>
      <c r="E73" s="59"/>
      <c r="F73" s="59"/>
      <c r="G73" s="59"/>
      <c r="H73" s="104"/>
    </row>
    <row r="74" spans="1:8" s="61" customFormat="1" ht="12.75">
      <c r="A74" s="105"/>
      <c r="B74" s="107"/>
      <c r="C74" s="106"/>
      <c r="D74" s="59"/>
      <c r="E74" s="59"/>
      <c r="F74" s="59"/>
      <c r="G74" s="59"/>
      <c r="H74" s="104"/>
    </row>
    <row r="75" spans="1:8" s="61" customFormat="1" ht="12.75">
      <c r="A75" s="105"/>
      <c r="B75" s="107"/>
      <c r="C75" s="106"/>
      <c r="D75" s="59"/>
      <c r="E75" s="59"/>
      <c r="F75" s="59"/>
      <c r="G75" s="59"/>
      <c r="H75" s="104"/>
    </row>
    <row r="76" spans="1:8" s="61" customFormat="1" ht="12.75">
      <c r="A76" s="105"/>
      <c r="B76" s="107"/>
      <c r="C76" s="106"/>
      <c r="D76" s="59"/>
      <c r="E76" s="59"/>
      <c r="F76" s="59"/>
      <c r="G76" s="59"/>
      <c r="H76" s="104"/>
    </row>
    <row r="77" spans="1:8" s="61" customFormat="1" ht="12.75">
      <c r="A77" s="105"/>
      <c r="B77" s="107"/>
      <c r="C77" s="106"/>
      <c r="D77" s="59"/>
      <c r="E77" s="59"/>
      <c r="F77" s="59"/>
      <c r="G77" s="59"/>
      <c r="H77" s="104"/>
    </row>
    <row r="78" spans="1:8" s="61" customFormat="1" ht="12.75">
      <c r="A78" s="105"/>
      <c r="B78" s="107"/>
      <c r="C78" s="106"/>
      <c r="D78" s="59"/>
      <c r="E78" s="59"/>
      <c r="F78" s="59"/>
      <c r="G78" s="59"/>
      <c r="H78" s="104"/>
    </row>
    <row r="79" spans="1:8" s="61" customFormat="1" ht="12.75">
      <c r="A79" s="105"/>
      <c r="B79" s="107"/>
      <c r="C79" s="106"/>
      <c r="D79" s="59"/>
      <c r="E79" s="59"/>
      <c r="F79" s="59"/>
      <c r="G79" s="59"/>
      <c r="H79" s="104"/>
    </row>
    <row r="80" spans="1:8" s="61" customFormat="1" ht="12.75">
      <c r="A80" s="105"/>
      <c r="B80" s="107"/>
      <c r="C80" s="106"/>
      <c r="D80" s="59"/>
      <c r="E80" s="59"/>
      <c r="F80" s="59"/>
      <c r="G80" s="59"/>
      <c r="H80" s="104"/>
    </row>
    <row r="81" spans="1:8" s="61" customFormat="1" ht="12.75">
      <c r="A81" s="105"/>
      <c r="B81" s="107"/>
      <c r="C81" s="106"/>
      <c r="D81" s="59"/>
      <c r="E81" s="59"/>
      <c r="F81" s="59"/>
      <c r="G81" s="59"/>
      <c r="H81" s="104"/>
    </row>
    <row r="82" spans="1:8" s="61" customFormat="1" ht="12.75">
      <c r="A82" s="105"/>
      <c r="B82" s="107"/>
      <c r="C82" s="106"/>
      <c r="D82" s="59"/>
      <c r="E82" s="59"/>
      <c r="F82" s="59"/>
      <c r="G82" s="59"/>
      <c r="H82" s="104"/>
    </row>
    <row r="83" spans="1:8" s="61" customFormat="1" ht="12.75">
      <c r="A83" s="105"/>
      <c r="B83" s="107"/>
      <c r="C83" s="106"/>
      <c r="D83" s="59"/>
      <c r="E83" s="59"/>
      <c r="F83" s="59"/>
      <c r="G83" s="59"/>
      <c r="H83" s="104"/>
    </row>
    <row r="84" spans="1:8" s="61" customFormat="1" ht="12.75">
      <c r="A84" s="105"/>
      <c r="B84" s="107"/>
      <c r="C84" s="106"/>
      <c r="D84" s="59"/>
      <c r="E84" s="59"/>
      <c r="F84" s="59"/>
      <c r="G84" s="59"/>
      <c r="H84" s="104"/>
    </row>
    <row r="85" spans="1:8" s="61" customFormat="1" ht="12.75">
      <c r="A85" s="105"/>
      <c r="B85" s="107"/>
      <c r="C85" s="106"/>
      <c r="D85" s="59"/>
      <c r="E85" s="59"/>
      <c r="F85" s="59"/>
      <c r="G85" s="59"/>
      <c r="H85" s="104"/>
    </row>
    <row r="86" spans="1:8" s="61" customFormat="1" ht="12.75">
      <c r="A86" s="105"/>
      <c r="B86" s="107"/>
      <c r="C86" s="106"/>
      <c r="D86" s="59"/>
      <c r="E86" s="59"/>
      <c r="F86" s="59"/>
      <c r="G86" s="59"/>
      <c r="H86" s="104"/>
    </row>
    <row r="87" spans="1:8" s="61" customFormat="1" ht="12.75">
      <c r="A87" s="105"/>
      <c r="B87" s="107"/>
      <c r="C87" s="106"/>
      <c r="D87" s="59"/>
      <c r="E87" s="59"/>
      <c r="F87" s="59"/>
      <c r="G87" s="59"/>
      <c r="H87" s="104"/>
    </row>
    <row r="88" spans="1:8" s="61" customFormat="1" ht="12.75">
      <c r="A88" s="105"/>
      <c r="B88" s="107"/>
      <c r="C88" s="106"/>
      <c r="D88" s="59"/>
      <c r="E88" s="59"/>
      <c r="F88" s="59"/>
      <c r="G88" s="59"/>
      <c r="H88" s="104"/>
    </row>
    <row r="89" spans="1:8" s="61" customFormat="1" ht="12.75">
      <c r="A89" s="105"/>
      <c r="B89" s="107"/>
      <c r="C89" s="106"/>
      <c r="D89" s="59"/>
      <c r="E89" s="59"/>
      <c r="F89" s="59"/>
      <c r="G89" s="59"/>
      <c r="H89" s="104"/>
    </row>
    <row r="90" spans="1:8" s="61" customFormat="1" ht="12.75">
      <c r="A90" s="105"/>
      <c r="B90" s="107"/>
      <c r="C90" s="106"/>
      <c r="D90" s="59"/>
      <c r="E90" s="59"/>
      <c r="F90" s="59"/>
      <c r="G90" s="59"/>
      <c r="H90" s="104"/>
    </row>
    <row r="91" spans="1:8" s="61" customFormat="1" ht="12.75">
      <c r="A91" s="105"/>
      <c r="B91" s="107"/>
      <c r="C91" s="106"/>
      <c r="D91" s="59"/>
      <c r="E91" s="59"/>
      <c r="F91" s="59"/>
      <c r="G91" s="59"/>
      <c r="H91" s="104"/>
    </row>
    <row r="92" spans="1:8" s="61" customFormat="1" ht="12.75">
      <c r="A92" s="105"/>
      <c r="B92" s="107"/>
      <c r="C92" s="106"/>
      <c r="D92" s="59"/>
      <c r="E92" s="59"/>
      <c r="F92" s="59"/>
      <c r="G92" s="59"/>
      <c r="H92" s="104"/>
    </row>
    <row r="93" spans="1:8" s="61" customFormat="1" ht="12.75">
      <c r="A93" s="105"/>
      <c r="B93" s="107"/>
      <c r="C93" s="106"/>
      <c r="D93" s="59"/>
      <c r="E93" s="59"/>
      <c r="F93" s="59"/>
      <c r="G93" s="59"/>
      <c r="H93" s="104"/>
    </row>
    <row r="94" spans="1:8" s="61" customFormat="1" ht="12.75">
      <c r="A94" s="105"/>
      <c r="B94" s="107"/>
      <c r="C94" s="106"/>
      <c r="D94" s="59"/>
      <c r="E94" s="59"/>
      <c r="F94" s="59"/>
      <c r="G94" s="59"/>
      <c r="H94" s="104"/>
    </row>
    <row r="95" spans="1:8" s="61" customFormat="1" ht="12.75">
      <c r="A95" s="105"/>
      <c r="B95" s="107"/>
      <c r="C95" s="106"/>
      <c r="D95" s="59"/>
      <c r="E95" s="59"/>
      <c r="F95" s="59"/>
      <c r="G95" s="59"/>
      <c r="H95" s="104"/>
    </row>
    <row r="96" spans="1:8" s="61" customFormat="1" ht="12.75">
      <c r="A96" s="105"/>
      <c r="B96" s="107"/>
      <c r="C96" s="106"/>
      <c r="D96" s="59"/>
      <c r="E96" s="59"/>
      <c r="F96" s="59"/>
      <c r="G96" s="59"/>
      <c r="H96" s="104"/>
    </row>
    <row r="97" spans="1:8" s="61" customFormat="1" ht="12.75">
      <c r="A97" s="105"/>
      <c r="B97" s="107"/>
      <c r="C97" s="106"/>
      <c r="D97" s="59"/>
      <c r="E97" s="59"/>
      <c r="F97" s="59"/>
      <c r="G97" s="59"/>
      <c r="H97" s="104"/>
    </row>
    <row r="98" spans="1:8" s="61" customFormat="1" ht="12.75">
      <c r="A98" s="105"/>
      <c r="B98" s="107"/>
      <c r="C98" s="106"/>
      <c r="D98" s="59"/>
      <c r="E98" s="59"/>
      <c r="F98" s="59"/>
      <c r="G98" s="59"/>
      <c r="H98" s="104"/>
    </row>
    <row r="99" spans="1:8" s="61" customFormat="1" ht="12.75">
      <c r="A99" s="105"/>
      <c r="B99" s="107"/>
      <c r="C99" s="106"/>
      <c r="D99" s="59"/>
      <c r="E99" s="59"/>
      <c r="F99" s="59"/>
      <c r="G99" s="59"/>
      <c r="H99" s="104"/>
    </row>
    <row r="100" spans="1:8" s="61" customFormat="1" ht="12.75">
      <c r="A100" s="105"/>
      <c r="B100" s="107"/>
      <c r="C100" s="106"/>
      <c r="D100" s="59"/>
      <c r="E100" s="59"/>
      <c r="F100" s="59"/>
      <c r="G100" s="59"/>
      <c r="H100" s="104"/>
    </row>
    <row r="101" spans="1:8" s="61" customFormat="1" ht="12.75">
      <c r="A101" s="105"/>
      <c r="B101" s="107"/>
      <c r="C101" s="106"/>
      <c r="D101" s="59"/>
      <c r="E101" s="59"/>
      <c r="F101" s="59"/>
      <c r="G101" s="59"/>
      <c r="H101" s="104"/>
    </row>
    <row r="102" spans="1:8" s="61" customFormat="1" ht="12.75">
      <c r="A102" s="105"/>
      <c r="B102" s="107"/>
      <c r="C102" s="106"/>
      <c r="D102" s="59"/>
      <c r="E102" s="59"/>
      <c r="F102" s="59"/>
      <c r="G102" s="59"/>
      <c r="H102" s="104"/>
    </row>
    <row r="103" spans="1:8" s="61" customFormat="1" ht="12.75">
      <c r="A103" s="105"/>
      <c r="B103" s="107"/>
      <c r="C103" s="106"/>
      <c r="D103" s="59"/>
      <c r="E103" s="59"/>
      <c r="F103" s="59"/>
      <c r="G103" s="59"/>
      <c r="H103" s="104"/>
    </row>
    <row r="104" spans="1:8" s="61" customFormat="1" ht="12.75">
      <c r="A104" s="105"/>
      <c r="B104" s="107"/>
      <c r="C104" s="106"/>
      <c r="D104" s="59"/>
      <c r="E104" s="59"/>
      <c r="F104" s="59"/>
      <c r="G104" s="59"/>
      <c r="H104" s="104"/>
    </row>
    <row r="105" spans="1:8" s="61" customFormat="1" ht="12.75">
      <c r="A105" s="105"/>
      <c r="B105" s="107"/>
      <c r="C105" s="106"/>
      <c r="D105" s="59"/>
      <c r="E105" s="59"/>
      <c r="F105" s="59"/>
      <c r="G105" s="59"/>
      <c r="H105" s="104"/>
    </row>
    <row r="106" spans="1:8" s="61" customFormat="1" ht="12.75">
      <c r="A106" s="105"/>
      <c r="B106" s="107"/>
      <c r="C106" s="106"/>
      <c r="D106" s="59"/>
      <c r="E106" s="59"/>
      <c r="F106" s="59"/>
      <c r="G106" s="59"/>
      <c r="H106" s="104"/>
    </row>
    <row r="107" spans="1:8" s="61" customFormat="1" ht="12.75">
      <c r="A107" s="105"/>
      <c r="B107" s="107"/>
      <c r="C107" s="106"/>
      <c r="D107" s="59"/>
      <c r="E107" s="59"/>
      <c r="F107" s="59"/>
      <c r="G107" s="59"/>
      <c r="H107" s="104"/>
    </row>
    <row r="108" spans="1:8" s="61" customFormat="1" ht="12.75">
      <c r="A108" s="105"/>
      <c r="B108" s="107"/>
      <c r="C108" s="106"/>
      <c r="D108" s="59"/>
      <c r="E108" s="59"/>
      <c r="F108" s="59"/>
      <c r="G108" s="59"/>
      <c r="H108" s="104"/>
    </row>
    <row r="109" spans="1:8" s="61" customFormat="1" ht="12.75">
      <c r="A109" s="105"/>
      <c r="B109" s="107"/>
      <c r="C109" s="106"/>
      <c r="D109" s="59"/>
      <c r="E109" s="59"/>
      <c r="F109" s="59"/>
      <c r="G109" s="59"/>
      <c r="H109" s="104"/>
    </row>
    <row r="110" spans="1:8" s="61" customFormat="1" ht="12.75">
      <c r="A110" s="105"/>
      <c r="B110" s="107"/>
      <c r="C110" s="106"/>
      <c r="D110" s="59"/>
      <c r="E110" s="59"/>
      <c r="F110" s="59"/>
      <c r="G110" s="59"/>
      <c r="H110" s="104"/>
    </row>
    <row r="111" spans="1:8" s="61" customFormat="1" ht="12.75">
      <c r="A111" s="105"/>
      <c r="B111" s="107"/>
      <c r="C111" s="106"/>
      <c r="D111" s="59"/>
      <c r="E111" s="59"/>
      <c r="F111" s="59"/>
      <c r="G111" s="59"/>
      <c r="H111" s="104"/>
    </row>
    <row r="112" spans="1:8" s="61" customFormat="1" ht="12.75">
      <c r="A112" s="105"/>
      <c r="B112" s="107"/>
      <c r="C112" s="106"/>
      <c r="D112" s="59"/>
      <c r="E112" s="59"/>
      <c r="F112" s="59"/>
      <c r="G112" s="59"/>
      <c r="H112" s="104"/>
    </row>
    <row r="113" spans="1:8" s="61" customFormat="1" ht="12.75">
      <c r="A113" s="105"/>
      <c r="B113" s="107"/>
      <c r="C113" s="106"/>
      <c r="D113" s="59"/>
      <c r="E113" s="59"/>
      <c r="F113" s="59"/>
      <c r="G113" s="59"/>
      <c r="H113" s="104"/>
    </row>
    <row r="114" spans="1:8" s="61" customFormat="1" ht="12.75">
      <c r="A114" s="105"/>
      <c r="B114" s="107"/>
      <c r="C114" s="106"/>
      <c r="D114" s="59"/>
      <c r="E114" s="59"/>
      <c r="F114" s="59"/>
      <c r="G114" s="59"/>
      <c r="H114" s="104"/>
    </row>
    <row r="115" spans="1:8" s="61" customFormat="1" ht="12.75">
      <c r="A115" s="105"/>
      <c r="B115" s="107"/>
      <c r="C115" s="106"/>
      <c r="D115" s="59"/>
      <c r="E115" s="59"/>
      <c r="F115" s="59"/>
      <c r="G115" s="59"/>
      <c r="H115" s="104"/>
    </row>
    <row r="116" spans="1:8" s="61" customFormat="1" ht="12.75">
      <c r="A116" s="105"/>
      <c r="B116" s="107"/>
      <c r="C116" s="106"/>
      <c r="D116" s="59"/>
      <c r="E116" s="59"/>
      <c r="F116" s="59"/>
      <c r="G116" s="59"/>
      <c r="H116" s="104"/>
    </row>
    <row r="117" spans="1:8" s="61" customFormat="1" ht="12.75">
      <c r="A117" s="105"/>
      <c r="B117" s="107"/>
      <c r="C117" s="106"/>
      <c r="D117" s="59"/>
      <c r="E117" s="59"/>
      <c r="F117" s="59"/>
      <c r="G117" s="59"/>
      <c r="H117" s="104"/>
    </row>
    <row r="118" spans="1:8" s="61" customFormat="1" ht="12.75">
      <c r="A118" s="105"/>
      <c r="B118" s="107"/>
      <c r="C118" s="106"/>
      <c r="D118" s="59"/>
      <c r="E118" s="59"/>
      <c r="F118" s="59"/>
      <c r="G118" s="59"/>
      <c r="H118" s="104"/>
    </row>
    <row r="119" spans="1:8" s="61" customFormat="1" ht="12.75">
      <c r="A119" s="105"/>
      <c r="B119" s="107"/>
      <c r="C119" s="106"/>
      <c r="D119" s="59"/>
      <c r="E119" s="59"/>
      <c r="F119" s="59"/>
      <c r="G119" s="59"/>
      <c r="H119" s="104"/>
    </row>
    <row r="120" spans="1:8" s="61" customFormat="1" ht="12.75">
      <c r="A120" s="105"/>
      <c r="B120" s="107"/>
      <c r="C120" s="106"/>
      <c r="D120" s="59"/>
      <c r="E120" s="59"/>
      <c r="F120" s="59"/>
      <c r="G120" s="59"/>
      <c r="H120" s="104"/>
    </row>
    <row r="121" spans="1:8" s="61" customFormat="1" ht="12.75">
      <c r="A121" s="105"/>
      <c r="B121" s="107"/>
      <c r="C121" s="106"/>
      <c r="D121" s="59"/>
      <c r="E121" s="59"/>
      <c r="F121" s="59"/>
      <c r="G121" s="59"/>
      <c r="H121" s="104"/>
    </row>
    <row r="122" spans="1:8" s="61" customFormat="1" ht="12.75">
      <c r="A122" s="105"/>
      <c r="B122" s="107"/>
      <c r="C122" s="106"/>
      <c r="D122" s="59"/>
      <c r="E122" s="59"/>
      <c r="F122" s="59"/>
      <c r="G122" s="59"/>
      <c r="H122" s="104"/>
    </row>
    <row r="123" spans="1:8" s="61" customFormat="1" ht="12.75">
      <c r="A123" s="105"/>
      <c r="B123" s="107"/>
      <c r="C123" s="106"/>
      <c r="D123" s="59"/>
      <c r="E123" s="59"/>
      <c r="F123" s="59"/>
      <c r="G123" s="59"/>
      <c r="H123" s="104"/>
    </row>
    <row r="124" spans="1:8" s="61" customFormat="1" ht="12.75">
      <c r="A124" s="105"/>
      <c r="B124" s="107"/>
      <c r="C124" s="106"/>
      <c r="D124" s="59"/>
      <c r="E124" s="59"/>
      <c r="F124" s="59"/>
      <c r="G124" s="59"/>
      <c r="H124" s="104"/>
    </row>
    <row r="125" spans="1:8" s="61" customFormat="1" ht="12.75">
      <c r="A125" s="105"/>
      <c r="B125" s="107"/>
      <c r="C125" s="106"/>
      <c r="D125" s="59"/>
      <c r="E125" s="59"/>
      <c r="F125" s="59"/>
      <c r="G125" s="59"/>
      <c r="H125" s="104"/>
    </row>
    <row r="126" spans="1:8" s="61" customFormat="1" ht="12.75">
      <c r="A126" s="105"/>
      <c r="B126" s="107"/>
      <c r="C126" s="106"/>
      <c r="D126" s="59"/>
      <c r="E126" s="59"/>
      <c r="F126" s="59"/>
      <c r="G126" s="59"/>
      <c r="H126" s="104"/>
    </row>
    <row r="127" spans="1:8" s="61" customFormat="1" ht="12.75">
      <c r="A127" s="105"/>
      <c r="B127" s="107"/>
      <c r="C127" s="106"/>
      <c r="D127" s="59"/>
      <c r="E127" s="59"/>
      <c r="F127" s="59"/>
      <c r="G127" s="59"/>
      <c r="H127" s="104"/>
    </row>
    <row r="128" spans="1:8" s="61" customFormat="1" ht="12.75">
      <c r="A128" s="105"/>
      <c r="B128" s="107"/>
      <c r="C128" s="106"/>
      <c r="D128" s="59"/>
      <c r="E128" s="59"/>
      <c r="F128" s="59"/>
      <c r="G128" s="59"/>
      <c r="H128" s="104"/>
    </row>
    <row r="129" spans="1:8" s="61" customFormat="1" ht="12.75">
      <c r="A129" s="105"/>
      <c r="B129" s="107"/>
      <c r="C129" s="106"/>
      <c r="D129" s="59"/>
      <c r="E129" s="59"/>
      <c r="F129" s="59"/>
      <c r="G129" s="59"/>
      <c r="H129" s="104"/>
    </row>
    <row r="130" spans="1:8" s="61" customFormat="1" ht="12.75">
      <c r="A130" s="105"/>
      <c r="B130" s="107"/>
      <c r="C130" s="106"/>
      <c r="D130" s="59"/>
      <c r="E130" s="59"/>
      <c r="F130" s="59"/>
      <c r="G130" s="59"/>
      <c r="H130" s="104"/>
    </row>
    <row r="131" spans="1:8" s="61" customFormat="1" ht="12.75">
      <c r="A131" s="105"/>
      <c r="B131" s="107"/>
      <c r="C131" s="106"/>
      <c r="D131" s="59"/>
      <c r="E131" s="59"/>
      <c r="F131" s="59"/>
      <c r="G131" s="59"/>
      <c r="H131" s="104"/>
    </row>
    <row r="132" spans="1:8" s="61" customFormat="1" ht="12.75">
      <c r="A132" s="105"/>
      <c r="B132" s="107"/>
      <c r="C132" s="106"/>
      <c r="D132" s="59"/>
      <c r="E132" s="59"/>
      <c r="F132" s="59"/>
      <c r="G132" s="59"/>
      <c r="H132" s="104"/>
    </row>
    <row r="133" spans="1:8" s="61" customFormat="1" ht="12.75">
      <c r="A133" s="105"/>
      <c r="B133" s="107"/>
      <c r="C133" s="106"/>
      <c r="D133" s="59"/>
      <c r="E133" s="59"/>
      <c r="F133" s="59"/>
      <c r="G133" s="59"/>
      <c r="H133" s="104"/>
    </row>
    <row r="134" spans="1:8" s="61" customFormat="1" ht="12.75">
      <c r="A134" s="105"/>
      <c r="B134" s="107"/>
      <c r="C134" s="106"/>
      <c r="D134" s="59"/>
      <c r="E134" s="59"/>
      <c r="F134" s="59"/>
      <c r="G134" s="59"/>
      <c r="H134" s="104"/>
    </row>
    <row r="135" spans="1:8" s="61" customFormat="1" ht="12.75">
      <c r="A135" s="105"/>
      <c r="B135" s="107"/>
      <c r="C135" s="106"/>
      <c r="D135" s="59"/>
      <c r="E135" s="59"/>
      <c r="F135" s="59"/>
      <c r="G135" s="59"/>
      <c r="H135" s="104"/>
    </row>
    <row r="136" spans="1:8" s="61" customFormat="1" ht="12.75">
      <c r="A136" s="105"/>
      <c r="B136" s="107"/>
      <c r="C136" s="106"/>
      <c r="D136" s="59"/>
      <c r="E136" s="59"/>
      <c r="F136" s="59"/>
      <c r="G136" s="59"/>
      <c r="H136" s="104"/>
    </row>
    <row r="137" spans="1:8" s="61" customFormat="1" ht="12.75">
      <c r="A137" s="105"/>
      <c r="B137" s="107"/>
      <c r="C137" s="106"/>
      <c r="D137" s="59"/>
      <c r="E137" s="59"/>
      <c r="F137" s="59"/>
      <c r="G137" s="59"/>
      <c r="H137" s="104"/>
    </row>
    <row r="138" spans="1:8" s="61" customFormat="1" ht="12.75">
      <c r="A138" s="105"/>
      <c r="B138" s="107"/>
      <c r="C138" s="106"/>
      <c r="D138" s="59"/>
      <c r="E138" s="59"/>
      <c r="F138" s="59"/>
      <c r="G138" s="59"/>
      <c r="H138" s="104"/>
    </row>
    <row r="139" spans="1:8" s="61" customFormat="1" ht="12.75">
      <c r="A139" s="105"/>
      <c r="B139" s="107"/>
      <c r="C139" s="106"/>
      <c r="D139" s="59"/>
      <c r="E139" s="59"/>
      <c r="F139" s="59"/>
      <c r="G139" s="59"/>
      <c r="H139" s="104"/>
    </row>
    <row r="140" spans="1:8" s="61" customFormat="1" ht="12.75">
      <c r="A140" s="105"/>
      <c r="B140" s="107"/>
      <c r="C140" s="106"/>
      <c r="D140" s="59"/>
      <c r="E140" s="59"/>
      <c r="F140" s="59"/>
      <c r="G140" s="59"/>
      <c r="H140" s="104"/>
    </row>
    <row r="141" spans="1:8" s="61" customFormat="1" ht="12.75">
      <c r="A141" s="105"/>
      <c r="B141" s="107"/>
      <c r="C141" s="106"/>
      <c r="D141" s="59"/>
      <c r="E141" s="59"/>
      <c r="F141" s="59"/>
      <c r="G141" s="59"/>
      <c r="H141" s="104"/>
    </row>
    <row r="142" spans="1:8" s="61" customFormat="1" ht="12.75">
      <c r="A142" s="105"/>
      <c r="B142" s="107"/>
      <c r="C142" s="106"/>
      <c r="D142" s="59"/>
      <c r="E142" s="59"/>
      <c r="F142" s="59"/>
      <c r="G142" s="59"/>
      <c r="H142" s="104"/>
    </row>
    <row r="143" spans="1:8" s="61" customFormat="1" ht="12.75">
      <c r="A143" s="105"/>
      <c r="B143" s="107"/>
      <c r="C143" s="106"/>
      <c r="D143" s="59"/>
      <c r="E143" s="59"/>
      <c r="F143" s="59"/>
      <c r="G143" s="59"/>
      <c r="H143" s="104"/>
    </row>
    <row r="144" spans="1:8" s="61" customFormat="1" ht="12.75">
      <c r="A144" s="105"/>
      <c r="B144" s="107"/>
      <c r="C144" s="106"/>
      <c r="D144" s="59"/>
      <c r="E144" s="59"/>
      <c r="F144" s="59"/>
      <c r="G144" s="59"/>
      <c r="H144" s="104"/>
    </row>
    <row r="145" spans="1:8" s="61" customFormat="1" ht="12.75">
      <c r="A145" s="105"/>
      <c r="B145" s="107"/>
      <c r="C145" s="106"/>
      <c r="D145" s="59"/>
      <c r="E145" s="59"/>
      <c r="F145" s="59"/>
      <c r="G145" s="59"/>
      <c r="H145" s="104"/>
    </row>
    <row r="146" spans="1:8" s="61" customFormat="1" ht="12.75">
      <c r="A146" s="105"/>
      <c r="B146" s="107"/>
      <c r="C146" s="106"/>
      <c r="D146" s="59"/>
      <c r="E146" s="59"/>
      <c r="F146" s="59"/>
      <c r="G146" s="59"/>
      <c r="H146" s="104"/>
    </row>
    <row r="147" spans="1:8" s="61" customFormat="1" ht="12.75">
      <c r="A147" s="105"/>
      <c r="B147" s="107"/>
      <c r="C147" s="106"/>
      <c r="D147" s="59"/>
      <c r="E147" s="59"/>
      <c r="F147" s="59"/>
      <c r="G147" s="59"/>
      <c r="H147" s="104"/>
    </row>
    <row r="148" spans="1:8" s="61" customFormat="1" ht="12.75">
      <c r="A148" s="105"/>
      <c r="B148" s="107"/>
      <c r="C148" s="106"/>
      <c r="D148" s="59"/>
      <c r="E148" s="59"/>
      <c r="F148" s="59"/>
      <c r="G148" s="59"/>
      <c r="H148" s="104"/>
    </row>
    <row r="149" spans="1:8" s="61" customFormat="1" ht="12.75">
      <c r="A149" s="105"/>
      <c r="B149" s="107"/>
      <c r="C149" s="106"/>
      <c r="D149" s="59"/>
      <c r="E149" s="59"/>
      <c r="F149" s="59"/>
      <c r="G149" s="59"/>
      <c r="H149" s="104"/>
    </row>
    <row r="150" spans="1:8" s="61" customFormat="1" ht="12.75">
      <c r="A150" s="105"/>
      <c r="B150" s="107"/>
      <c r="C150" s="106"/>
      <c r="D150" s="59"/>
      <c r="E150" s="59"/>
      <c r="F150" s="59"/>
      <c r="G150" s="59"/>
      <c r="H150" s="104"/>
    </row>
    <row r="151" spans="1:8" s="61" customFormat="1" ht="12.75">
      <c r="A151" s="105"/>
      <c r="B151" s="107"/>
      <c r="C151" s="106"/>
      <c r="D151" s="59"/>
      <c r="E151" s="59"/>
      <c r="F151" s="59"/>
      <c r="G151" s="59"/>
      <c r="H151" s="104"/>
    </row>
    <row r="152" spans="1:8" s="61" customFormat="1" ht="12.75">
      <c r="A152" s="105"/>
      <c r="B152" s="107"/>
      <c r="C152" s="106"/>
      <c r="D152" s="59"/>
      <c r="E152" s="59"/>
      <c r="F152" s="59"/>
      <c r="G152" s="59"/>
      <c r="H152" s="104"/>
    </row>
    <row r="153" spans="1:8" s="61" customFormat="1" ht="12.75">
      <c r="A153" s="105"/>
      <c r="B153" s="107"/>
      <c r="C153" s="106"/>
      <c r="D153" s="59"/>
      <c r="E153" s="59"/>
      <c r="F153" s="59"/>
      <c r="G153" s="59"/>
      <c r="H153" s="104"/>
    </row>
    <row r="154" spans="1:8" s="61" customFormat="1" ht="12.75">
      <c r="A154" s="105"/>
      <c r="B154" s="107"/>
      <c r="C154" s="106"/>
      <c r="D154" s="59"/>
      <c r="E154" s="59"/>
      <c r="F154" s="59"/>
      <c r="G154" s="59"/>
      <c r="H154" s="104"/>
    </row>
    <row r="155" spans="1:8" s="61" customFormat="1" ht="12.75">
      <c r="A155" s="105"/>
      <c r="B155" s="107"/>
      <c r="C155" s="106"/>
      <c r="D155" s="59"/>
      <c r="E155" s="59"/>
      <c r="F155" s="59"/>
      <c r="G155" s="59"/>
      <c r="H155" s="104"/>
    </row>
    <row r="156" spans="1:8" s="61" customFormat="1" ht="12.75">
      <c r="A156" s="105"/>
      <c r="B156" s="107"/>
      <c r="C156" s="106"/>
      <c r="D156" s="59"/>
      <c r="E156" s="59"/>
      <c r="F156" s="59"/>
      <c r="G156" s="59"/>
      <c r="H156" s="104"/>
    </row>
    <row r="157" spans="1:8" s="61" customFormat="1" ht="12.75">
      <c r="A157" s="105"/>
      <c r="B157" s="107"/>
      <c r="C157" s="106"/>
      <c r="D157" s="59"/>
      <c r="E157" s="59"/>
      <c r="F157" s="59"/>
      <c r="G157" s="59"/>
      <c r="H157" s="104"/>
    </row>
    <row r="158" spans="1:8" s="61" customFormat="1" ht="12.75">
      <c r="A158" s="105"/>
      <c r="B158" s="107"/>
      <c r="C158" s="106"/>
      <c r="D158" s="59"/>
      <c r="E158" s="59"/>
      <c r="F158" s="59"/>
      <c r="G158" s="59"/>
      <c r="H158" s="104"/>
    </row>
    <row r="159" spans="1:8" s="61" customFormat="1" ht="12.75">
      <c r="A159" s="105"/>
      <c r="B159" s="107"/>
      <c r="C159" s="106"/>
      <c r="D159" s="59"/>
      <c r="E159" s="59"/>
      <c r="F159" s="59"/>
      <c r="G159" s="59"/>
      <c r="H159" s="104"/>
    </row>
    <row r="160" spans="1:8" s="61" customFormat="1" ht="12.75">
      <c r="A160" s="105"/>
      <c r="B160" s="107"/>
      <c r="C160" s="106"/>
      <c r="D160" s="59"/>
      <c r="E160" s="59"/>
      <c r="F160" s="59"/>
      <c r="G160" s="59"/>
      <c r="H160" s="104"/>
    </row>
    <row r="161" spans="1:8" s="61" customFormat="1" ht="12.75">
      <c r="A161" s="105"/>
      <c r="B161" s="107"/>
      <c r="C161" s="106"/>
      <c r="D161" s="59"/>
      <c r="E161" s="59"/>
      <c r="F161" s="59"/>
      <c r="G161" s="59"/>
      <c r="H161" s="104"/>
    </row>
    <row r="162" spans="1:8" s="61" customFormat="1" ht="12.75">
      <c r="A162" s="105"/>
      <c r="B162" s="107"/>
      <c r="C162" s="106"/>
      <c r="D162" s="59"/>
      <c r="E162" s="59"/>
      <c r="F162" s="59"/>
      <c r="G162" s="59"/>
      <c r="H162" s="104"/>
    </row>
    <row r="163" spans="1:8" s="61" customFormat="1" ht="12.75">
      <c r="A163" s="105"/>
      <c r="B163" s="107"/>
      <c r="C163" s="106"/>
      <c r="D163" s="59"/>
      <c r="E163" s="59"/>
      <c r="F163" s="59"/>
      <c r="G163" s="59"/>
      <c r="H163" s="104"/>
    </row>
    <row r="164" spans="1:8" s="61" customFormat="1" ht="12.75">
      <c r="A164" s="105"/>
      <c r="B164" s="107"/>
      <c r="C164" s="106"/>
      <c r="D164" s="59"/>
      <c r="E164" s="59"/>
      <c r="F164" s="59"/>
      <c r="G164" s="59"/>
      <c r="H164" s="104"/>
    </row>
    <row r="165" spans="1:8" s="61" customFormat="1" ht="12.75">
      <c r="A165" s="105"/>
      <c r="B165" s="107"/>
      <c r="C165" s="106"/>
      <c r="D165" s="59"/>
      <c r="E165" s="59"/>
      <c r="F165" s="59"/>
      <c r="G165" s="59"/>
      <c r="H165" s="104"/>
    </row>
    <row r="166" spans="1:8" s="61" customFormat="1" ht="12.75">
      <c r="A166" s="105"/>
      <c r="B166" s="107"/>
      <c r="C166" s="106"/>
      <c r="D166" s="59"/>
      <c r="E166" s="59"/>
      <c r="F166" s="59"/>
      <c r="G166" s="59"/>
      <c r="H166" s="104"/>
    </row>
    <row r="167" spans="1:8" s="61" customFormat="1" ht="12.75">
      <c r="A167" s="105"/>
      <c r="B167" s="107"/>
      <c r="C167" s="106"/>
      <c r="D167" s="59"/>
      <c r="E167" s="59"/>
      <c r="F167" s="59"/>
      <c r="G167" s="59"/>
      <c r="H167" s="104"/>
    </row>
    <row r="168" spans="1:8" s="61" customFormat="1" ht="12.75">
      <c r="A168" s="105"/>
      <c r="B168" s="107"/>
      <c r="C168" s="106"/>
      <c r="D168" s="59"/>
      <c r="E168" s="59"/>
      <c r="F168" s="59"/>
      <c r="G168" s="59"/>
      <c r="H168" s="104"/>
    </row>
    <row r="169" spans="1:8" s="61" customFormat="1" ht="12.75">
      <c r="A169" s="105"/>
      <c r="B169" s="107"/>
      <c r="C169" s="106"/>
      <c r="D169" s="59"/>
      <c r="E169" s="59"/>
      <c r="F169" s="59"/>
      <c r="G169" s="59"/>
      <c r="H169" s="104"/>
    </row>
    <row r="170" spans="1:8" s="61" customFormat="1" ht="12.75">
      <c r="A170" s="105"/>
      <c r="B170" s="107"/>
      <c r="C170" s="106"/>
      <c r="D170" s="59"/>
      <c r="E170" s="59"/>
      <c r="F170" s="59"/>
      <c r="G170" s="59"/>
      <c r="H170" s="104"/>
    </row>
    <row r="171" spans="1:8" s="61" customFormat="1" ht="12.75">
      <c r="A171" s="105"/>
      <c r="B171" s="107"/>
      <c r="C171" s="106"/>
      <c r="D171" s="59"/>
      <c r="E171" s="59"/>
      <c r="F171" s="59"/>
      <c r="G171" s="59"/>
      <c r="H171" s="104"/>
    </row>
    <row r="172" spans="1:8" s="61" customFormat="1" ht="12.75">
      <c r="A172" s="105"/>
      <c r="B172" s="107"/>
      <c r="C172" s="106"/>
      <c r="D172" s="59"/>
      <c r="E172" s="59"/>
      <c r="F172" s="59"/>
      <c r="G172" s="59"/>
      <c r="H172" s="104"/>
    </row>
    <row r="173" spans="1:8" s="61" customFormat="1" ht="12.75">
      <c r="A173" s="105"/>
      <c r="B173" s="107"/>
      <c r="C173" s="106"/>
      <c r="D173" s="59"/>
      <c r="E173" s="59"/>
      <c r="F173" s="59"/>
      <c r="G173" s="59"/>
      <c r="H173" s="104"/>
    </row>
    <row r="174" spans="1:8" s="61" customFormat="1" ht="12.75">
      <c r="A174" s="105"/>
      <c r="B174" s="107"/>
      <c r="C174" s="106"/>
      <c r="D174" s="59"/>
      <c r="E174" s="59"/>
      <c r="F174" s="59"/>
      <c r="G174" s="59"/>
      <c r="H174" s="104"/>
    </row>
    <row r="175" spans="1:8" s="61" customFormat="1" ht="12.75">
      <c r="A175" s="105"/>
      <c r="B175" s="107"/>
      <c r="C175" s="106"/>
      <c r="D175" s="59"/>
      <c r="E175" s="59"/>
      <c r="F175" s="59"/>
      <c r="G175" s="59"/>
      <c r="H175" s="104"/>
    </row>
    <row r="176" spans="1:8" s="61" customFormat="1" ht="12.75">
      <c r="A176" s="105"/>
      <c r="B176" s="107"/>
      <c r="C176" s="106"/>
      <c r="D176" s="59"/>
      <c r="E176" s="59"/>
      <c r="F176" s="59"/>
      <c r="G176" s="59"/>
      <c r="H176" s="104"/>
    </row>
    <row r="177" spans="1:8" s="61" customFormat="1" ht="12.75">
      <c r="A177" s="105"/>
      <c r="B177" s="107"/>
      <c r="C177" s="106"/>
      <c r="D177" s="59"/>
      <c r="E177" s="59"/>
      <c r="F177" s="59"/>
      <c r="G177" s="59"/>
      <c r="H177" s="104"/>
    </row>
    <row r="178" spans="1:8" s="61" customFormat="1" ht="12.75">
      <c r="A178" s="105"/>
      <c r="B178" s="107"/>
      <c r="C178" s="106"/>
      <c r="D178" s="59"/>
      <c r="E178" s="59"/>
      <c r="F178" s="59"/>
      <c r="G178" s="59"/>
      <c r="H178" s="104"/>
    </row>
    <row r="179" spans="1:8" s="61" customFormat="1" ht="12.75">
      <c r="A179" s="105"/>
      <c r="B179" s="107"/>
      <c r="C179" s="106"/>
      <c r="D179" s="59"/>
      <c r="E179" s="59"/>
      <c r="F179" s="59"/>
      <c r="G179" s="59"/>
      <c r="H179" s="104"/>
    </row>
    <row r="180" spans="1:8" s="61" customFormat="1" ht="12.75">
      <c r="A180" s="105"/>
      <c r="B180" s="107"/>
      <c r="C180" s="106"/>
      <c r="D180" s="59"/>
      <c r="E180" s="59"/>
      <c r="F180" s="59"/>
      <c r="G180" s="59"/>
      <c r="H180" s="104"/>
    </row>
    <row r="181" spans="1:8" s="61" customFormat="1" ht="12.75">
      <c r="A181" s="105"/>
      <c r="B181" s="107"/>
      <c r="C181" s="106"/>
      <c r="D181" s="59"/>
      <c r="E181" s="59"/>
      <c r="F181" s="59"/>
      <c r="G181" s="59"/>
      <c r="H181" s="104"/>
    </row>
    <row r="182" spans="1:8" s="61" customFormat="1" ht="12.75">
      <c r="A182" s="105"/>
      <c r="B182" s="107"/>
      <c r="C182" s="106"/>
      <c r="D182" s="59"/>
      <c r="E182" s="59"/>
      <c r="F182" s="59"/>
      <c r="G182" s="59"/>
      <c r="H182" s="104"/>
    </row>
    <row r="183" spans="1:8" s="61" customFormat="1" ht="12.75">
      <c r="A183" s="105"/>
      <c r="B183" s="107"/>
      <c r="C183" s="106"/>
      <c r="D183" s="59"/>
      <c r="E183" s="59"/>
      <c r="F183" s="59"/>
      <c r="G183" s="59"/>
      <c r="H183" s="104"/>
    </row>
    <row r="184" spans="1:8" s="61" customFormat="1" ht="12.75">
      <c r="A184" s="105"/>
      <c r="B184" s="107"/>
      <c r="C184" s="106"/>
      <c r="D184" s="59"/>
      <c r="E184" s="59"/>
      <c r="F184" s="59"/>
      <c r="G184" s="59"/>
      <c r="H184" s="104"/>
    </row>
    <row r="185" spans="1:8" s="61" customFormat="1" ht="12.75">
      <c r="A185" s="105"/>
      <c r="B185" s="107"/>
      <c r="C185" s="106"/>
      <c r="D185" s="59"/>
      <c r="E185" s="59"/>
      <c r="F185" s="59"/>
      <c r="G185" s="59"/>
      <c r="H185" s="104"/>
    </row>
    <row r="186" spans="1:8" s="61" customFormat="1" ht="12.75">
      <c r="A186" s="105"/>
      <c r="B186" s="107"/>
      <c r="C186" s="106"/>
      <c r="D186" s="59"/>
      <c r="E186" s="59"/>
      <c r="F186" s="59"/>
      <c r="G186" s="59"/>
      <c r="H186" s="104"/>
    </row>
    <row r="187" spans="1:8" s="61" customFormat="1" ht="12.75">
      <c r="A187" s="105"/>
      <c r="B187" s="107"/>
      <c r="C187" s="106"/>
      <c r="D187" s="59"/>
      <c r="E187" s="59"/>
      <c r="F187" s="59"/>
      <c r="G187" s="59"/>
      <c r="H187" s="104"/>
    </row>
    <row r="188" spans="1:8" s="61" customFormat="1" ht="12.75">
      <c r="A188" s="105"/>
      <c r="B188" s="107"/>
      <c r="C188" s="106"/>
      <c r="D188" s="59"/>
      <c r="E188" s="59"/>
      <c r="F188" s="59"/>
      <c r="G188" s="59"/>
      <c r="H188" s="104"/>
    </row>
    <row r="189" spans="1:8" s="61" customFormat="1" ht="12.75">
      <c r="A189" s="105"/>
      <c r="B189" s="107"/>
      <c r="C189" s="106"/>
      <c r="D189" s="59"/>
      <c r="E189" s="59"/>
      <c r="F189" s="59"/>
      <c r="G189" s="59"/>
      <c r="H189" s="104"/>
    </row>
    <row r="190" spans="1:8" s="61" customFormat="1" ht="12.75">
      <c r="A190" s="105"/>
      <c r="B190" s="107"/>
      <c r="C190" s="106"/>
      <c r="D190" s="59"/>
      <c r="E190" s="59"/>
      <c r="F190" s="59"/>
      <c r="G190" s="59"/>
      <c r="H190" s="104"/>
    </row>
    <row r="191" spans="1:8" s="61" customFormat="1" ht="12.75">
      <c r="A191" s="105"/>
      <c r="B191" s="107"/>
      <c r="C191" s="106"/>
      <c r="D191" s="59"/>
      <c r="E191" s="59"/>
      <c r="F191" s="59"/>
      <c r="G191" s="59"/>
      <c r="H191" s="104"/>
    </row>
    <row r="192" spans="1:8" s="61" customFormat="1" ht="12.75">
      <c r="A192" s="105"/>
      <c r="B192" s="107"/>
      <c r="C192" s="106"/>
      <c r="D192" s="59"/>
      <c r="E192" s="59"/>
      <c r="F192" s="59"/>
      <c r="G192" s="59"/>
      <c r="H192" s="104"/>
    </row>
    <row r="193" spans="1:8" s="61" customFormat="1" ht="12.75">
      <c r="A193" s="105"/>
      <c r="B193" s="107"/>
      <c r="C193" s="106"/>
      <c r="D193" s="59"/>
      <c r="E193" s="59"/>
      <c r="F193" s="59"/>
      <c r="G193" s="59"/>
      <c r="H193" s="104"/>
    </row>
    <row r="194" spans="1:8" s="61" customFormat="1" ht="12.75">
      <c r="A194" s="105"/>
      <c r="B194" s="107"/>
      <c r="C194" s="106"/>
      <c r="D194" s="59"/>
      <c r="E194" s="59"/>
      <c r="F194" s="59"/>
      <c r="G194" s="59"/>
      <c r="H194" s="104"/>
    </row>
    <row r="195" spans="1:8" s="61" customFormat="1" ht="12.75">
      <c r="A195" s="105"/>
      <c r="B195" s="107"/>
      <c r="C195" s="106"/>
      <c r="D195" s="59"/>
      <c r="E195" s="59"/>
      <c r="F195" s="59"/>
      <c r="G195" s="59"/>
      <c r="H195" s="104"/>
    </row>
    <row r="196" spans="1:8" s="61" customFormat="1" ht="12.75">
      <c r="A196" s="105"/>
      <c r="B196" s="107"/>
      <c r="C196" s="106"/>
      <c r="D196" s="59"/>
      <c r="E196" s="59"/>
      <c r="F196" s="59"/>
      <c r="G196" s="59"/>
      <c r="H196" s="104"/>
    </row>
    <row r="197" spans="1:8" s="61" customFormat="1" ht="12.75">
      <c r="A197" s="105"/>
      <c r="B197" s="107"/>
      <c r="C197" s="106"/>
      <c r="D197" s="59"/>
      <c r="E197" s="59"/>
      <c r="F197" s="59"/>
      <c r="G197" s="59"/>
      <c r="H197" s="104"/>
    </row>
    <row r="198" spans="1:8" s="61" customFormat="1" ht="12.75">
      <c r="A198" s="105"/>
      <c r="B198" s="107"/>
      <c r="C198" s="106"/>
      <c r="D198" s="59"/>
      <c r="E198" s="59"/>
      <c r="F198" s="59"/>
      <c r="G198" s="59"/>
      <c r="H198" s="104"/>
    </row>
    <row r="199" spans="1:8" s="61" customFormat="1" ht="12.75">
      <c r="A199" s="105"/>
      <c r="B199" s="107"/>
      <c r="C199" s="106"/>
      <c r="D199" s="59"/>
      <c r="E199" s="59"/>
      <c r="F199" s="59"/>
      <c r="G199" s="59"/>
      <c r="H199" s="104"/>
    </row>
    <row r="200" spans="1:8" s="61" customFormat="1" ht="12.75">
      <c r="A200" s="105"/>
      <c r="B200" s="107"/>
      <c r="C200" s="106"/>
      <c r="D200" s="59"/>
      <c r="E200" s="59"/>
      <c r="F200" s="59"/>
      <c r="G200" s="59"/>
      <c r="H200" s="104"/>
    </row>
    <row r="201" spans="1:8" s="61" customFormat="1" ht="12.75">
      <c r="A201" s="105"/>
      <c r="B201" s="107"/>
      <c r="C201" s="106"/>
      <c r="D201" s="59"/>
      <c r="E201" s="59"/>
      <c r="F201" s="59"/>
      <c r="G201" s="59"/>
      <c r="H201" s="104"/>
    </row>
    <row r="202" spans="1:8" s="61" customFormat="1" ht="12.75">
      <c r="A202" s="105"/>
      <c r="B202" s="107"/>
      <c r="C202" s="106"/>
      <c r="D202" s="59"/>
      <c r="E202" s="59"/>
      <c r="F202" s="59"/>
      <c r="G202" s="59"/>
      <c r="H202" s="104"/>
    </row>
    <row r="203" spans="1:8" s="61" customFormat="1" ht="12.75">
      <c r="A203" s="105"/>
      <c r="B203" s="107"/>
      <c r="C203" s="106"/>
      <c r="D203" s="59"/>
      <c r="E203" s="59"/>
      <c r="F203" s="59"/>
      <c r="G203" s="59"/>
      <c r="H203" s="104"/>
    </row>
    <row r="204" spans="1:8" s="61" customFormat="1" ht="12.75">
      <c r="A204" s="105"/>
      <c r="B204" s="107"/>
      <c r="C204" s="106"/>
      <c r="D204" s="59"/>
      <c r="E204" s="59"/>
      <c r="F204" s="59"/>
      <c r="G204" s="59"/>
      <c r="H204" s="104"/>
    </row>
    <row r="205" spans="1:8" s="61" customFormat="1" ht="12.75">
      <c r="A205" s="105"/>
      <c r="B205" s="107"/>
      <c r="C205" s="106"/>
      <c r="D205" s="59"/>
      <c r="E205" s="59"/>
      <c r="F205" s="59"/>
      <c r="G205" s="59"/>
      <c r="H205" s="104"/>
    </row>
    <row r="206" spans="1:8" s="61" customFormat="1" ht="12.75">
      <c r="A206" s="105"/>
      <c r="B206" s="107"/>
      <c r="C206" s="106"/>
      <c r="D206" s="59"/>
      <c r="E206" s="59"/>
      <c r="F206" s="59"/>
      <c r="G206" s="59"/>
      <c r="H206" s="104"/>
    </row>
    <row r="207" spans="1:8" s="61" customFormat="1" ht="12.75">
      <c r="A207" s="105"/>
      <c r="B207" s="107"/>
      <c r="C207" s="106"/>
      <c r="D207" s="59"/>
      <c r="E207" s="59"/>
      <c r="F207" s="59"/>
      <c r="G207" s="59"/>
      <c r="H207" s="104"/>
    </row>
    <row r="208" spans="1:8" s="61" customFormat="1" ht="12.75">
      <c r="A208" s="105"/>
      <c r="B208" s="107"/>
      <c r="C208" s="106"/>
      <c r="D208" s="59"/>
      <c r="E208" s="59"/>
      <c r="F208" s="59"/>
      <c r="G208" s="59"/>
      <c r="H208" s="104"/>
    </row>
    <row r="209" spans="1:8" s="61" customFormat="1" ht="12.75">
      <c r="A209" s="105"/>
      <c r="B209" s="107"/>
      <c r="C209" s="106"/>
      <c r="D209" s="59"/>
      <c r="E209" s="59"/>
      <c r="F209" s="59"/>
      <c r="G209" s="59"/>
      <c r="H209" s="104"/>
    </row>
    <row r="210" spans="1:8" s="61" customFormat="1" ht="12.75">
      <c r="A210" s="105"/>
      <c r="B210" s="107"/>
      <c r="C210" s="106"/>
      <c r="D210" s="59"/>
      <c r="E210" s="59"/>
      <c r="F210" s="59"/>
      <c r="G210" s="59"/>
      <c r="H210" s="104"/>
    </row>
    <row r="211" spans="1:8" s="61" customFormat="1" ht="12.75">
      <c r="A211" s="105"/>
      <c r="B211" s="107"/>
      <c r="C211" s="106"/>
      <c r="D211" s="59"/>
      <c r="E211" s="59"/>
      <c r="F211" s="59"/>
      <c r="G211" s="59"/>
      <c r="H211" s="104"/>
    </row>
    <row r="212" spans="1:8" s="61" customFormat="1" ht="12.75">
      <c r="A212" s="105"/>
      <c r="B212" s="107"/>
      <c r="C212" s="106"/>
      <c r="D212" s="59"/>
      <c r="E212" s="59"/>
      <c r="F212" s="59"/>
      <c r="G212" s="59"/>
      <c r="H212" s="104"/>
    </row>
    <row r="213" spans="1:8" s="61" customFormat="1" ht="12.75">
      <c r="A213" s="105"/>
      <c r="B213" s="107"/>
      <c r="C213" s="106"/>
      <c r="D213" s="59"/>
      <c r="E213" s="59"/>
      <c r="F213" s="59"/>
      <c r="G213" s="59"/>
      <c r="H213" s="104"/>
    </row>
    <row r="214" spans="1:8" s="61" customFormat="1" ht="12.75">
      <c r="A214" s="105"/>
      <c r="B214" s="107"/>
      <c r="C214" s="106"/>
      <c r="D214" s="59"/>
      <c r="E214" s="59"/>
      <c r="F214" s="59"/>
      <c r="G214" s="59"/>
      <c r="H214" s="104"/>
    </row>
    <row r="215" spans="1:8" s="61" customFormat="1" ht="12.75">
      <c r="A215" s="105"/>
      <c r="B215" s="107"/>
      <c r="C215" s="106"/>
      <c r="D215" s="59"/>
      <c r="E215" s="59"/>
      <c r="F215" s="59"/>
      <c r="G215" s="59"/>
      <c r="H215" s="104"/>
    </row>
    <row r="216" spans="1:8" s="61" customFormat="1" ht="12.75">
      <c r="A216" s="105"/>
      <c r="B216" s="107"/>
      <c r="C216" s="106"/>
      <c r="D216" s="59"/>
      <c r="E216" s="59"/>
      <c r="F216" s="59"/>
      <c r="G216" s="59"/>
      <c r="H216" s="104"/>
    </row>
    <row r="217" spans="1:8" s="61" customFormat="1" ht="12.75">
      <c r="A217" s="105"/>
      <c r="B217" s="107"/>
      <c r="C217" s="106"/>
      <c r="D217" s="59"/>
      <c r="E217" s="59"/>
      <c r="F217" s="59"/>
      <c r="G217" s="59"/>
      <c r="H217" s="104"/>
    </row>
    <row r="218" spans="1:8" s="61" customFormat="1" ht="12.75">
      <c r="A218" s="105"/>
      <c r="B218" s="107"/>
      <c r="C218" s="106"/>
      <c r="D218" s="59"/>
      <c r="E218" s="59"/>
      <c r="F218" s="59"/>
      <c r="G218" s="59"/>
      <c r="H218" s="104"/>
    </row>
    <row r="219" spans="1:8" s="61" customFormat="1" ht="12.75">
      <c r="A219" s="105"/>
      <c r="B219" s="107"/>
      <c r="C219" s="106"/>
      <c r="D219" s="59"/>
      <c r="E219" s="59"/>
      <c r="F219" s="59"/>
      <c r="G219" s="59"/>
      <c r="H219" s="104"/>
    </row>
    <row r="220" spans="1:8" s="61" customFormat="1" ht="12.75">
      <c r="A220" s="105"/>
      <c r="B220" s="107"/>
      <c r="C220" s="106"/>
      <c r="D220" s="59"/>
      <c r="E220" s="59"/>
      <c r="F220" s="59"/>
      <c r="G220" s="59"/>
      <c r="H220" s="104"/>
    </row>
    <row r="221" spans="1:8" s="61" customFormat="1" ht="12.75">
      <c r="A221" s="105"/>
      <c r="B221" s="107"/>
      <c r="C221" s="106"/>
      <c r="D221" s="59"/>
      <c r="E221" s="59"/>
      <c r="F221" s="59"/>
      <c r="G221" s="59"/>
      <c r="H221" s="104"/>
    </row>
    <row r="222" spans="1:8" s="61" customFormat="1" ht="12.75">
      <c r="A222" s="105"/>
      <c r="B222" s="107"/>
      <c r="C222" s="106"/>
      <c r="D222" s="59"/>
      <c r="E222" s="59"/>
      <c r="F222" s="59"/>
      <c r="G222" s="59"/>
      <c r="H222" s="104"/>
    </row>
    <row r="223" spans="1:8" s="61" customFormat="1" ht="12.75">
      <c r="A223" s="105"/>
      <c r="B223" s="107"/>
      <c r="C223" s="106"/>
      <c r="D223" s="59"/>
      <c r="E223" s="59"/>
      <c r="F223" s="59"/>
      <c r="G223" s="59"/>
      <c r="H223" s="104"/>
    </row>
    <row r="224" spans="1:8" s="61" customFormat="1" ht="12.75">
      <c r="A224" s="105"/>
      <c r="B224" s="107"/>
      <c r="C224" s="106"/>
      <c r="D224" s="59"/>
      <c r="E224" s="59"/>
      <c r="F224" s="59"/>
      <c r="G224" s="59"/>
      <c r="H224" s="104"/>
    </row>
    <row r="225" spans="1:8" s="61" customFormat="1" ht="12.75">
      <c r="A225" s="105"/>
      <c r="B225" s="107"/>
      <c r="C225" s="106"/>
      <c r="D225" s="59"/>
      <c r="E225" s="59"/>
      <c r="F225" s="59"/>
      <c r="G225" s="59"/>
      <c r="H225" s="104"/>
    </row>
    <row r="226" spans="1:8" s="61" customFormat="1" ht="12.75">
      <c r="A226" s="105"/>
      <c r="B226" s="107"/>
      <c r="C226" s="106"/>
      <c r="D226" s="59"/>
      <c r="E226" s="59"/>
      <c r="F226" s="59"/>
      <c r="G226" s="59"/>
      <c r="H226" s="104"/>
    </row>
    <row r="227" spans="1:8" s="61" customFormat="1" ht="12.75">
      <c r="A227" s="105"/>
      <c r="B227" s="107"/>
      <c r="C227" s="106"/>
      <c r="D227" s="59"/>
      <c r="E227" s="59"/>
      <c r="F227" s="59"/>
      <c r="G227" s="59"/>
      <c r="H227" s="104"/>
    </row>
    <row r="228" spans="1:8" s="61" customFormat="1" ht="12.75">
      <c r="A228" s="105"/>
      <c r="B228" s="107"/>
      <c r="C228" s="106"/>
      <c r="D228" s="59"/>
      <c r="E228" s="59"/>
      <c r="F228" s="59"/>
      <c r="G228" s="59"/>
      <c r="H228" s="104"/>
    </row>
    <row r="229" spans="1:8" s="61" customFormat="1" ht="12.75">
      <c r="A229" s="105"/>
      <c r="B229" s="107"/>
      <c r="C229" s="106"/>
      <c r="D229" s="59"/>
      <c r="E229" s="59"/>
      <c r="F229" s="59"/>
      <c r="G229" s="59"/>
      <c r="H229" s="104"/>
    </row>
    <row r="230" spans="1:8" s="61" customFormat="1" ht="12.75">
      <c r="A230" s="105"/>
      <c r="B230" s="107"/>
      <c r="C230" s="106"/>
      <c r="D230" s="59"/>
      <c r="E230" s="59"/>
      <c r="F230" s="59"/>
      <c r="G230" s="59"/>
      <c r="H230" s="104"/>
    </row>
    <row r="231" spans="1:8" s="61" customFormat="1" ht="12.75">
      <c r="A231" s="105"/>
      <c r="B231" s="107"/>
      <c r="C231" s="106"/>
      <c r="D231" s="59"/>
      <c r="E231" s="59"/>
      <c r="F231" s="59"/>
      <c r="G231" s="59"/>
      <c r="H231" s="104"/>
    </row>
    <row r="232" spans="1:8" s="61" customFormat="1" ht="12.75">
      <c r="A232" s="105"/>
      <c r="B232" s="107"/>
      <c r="C232" s="106"/>
      <c r="D232" s="59"/>
      <c r="E232" s="59"/>
      <c r="F232" s="59"/>
      <c r="G232" s="59"/>
      <c r="H232" s="104"/>
    </row>
    <row r="233" spans="1:8" s="61" customFormat="1" ht="12.75">
      <c r="A233" s="105"/>
      <c r="B233" s="107"/>
      <c r="C233" s="106"/>
      <c r="D233" s="59"/>
      <c r="E233" s="59"/>
      <c r="F233" s="59"/>
      <c r="G233" s="59"/>
      <c r="H233" s="104"/>
    </row>
    <row r="234" spans="1:8" s="61" customFormat="1" ht="12.75">
      <c r="A234" s="105"/>
      <c r="B234" s="107"/>
      <c r="C234" s="106"/>
      <c r="D234" s="59"/>
      <c r="E234" s="59"/>
      <c r="F234" s="59"/>
      <c r="G234" s="59"/>
      <c r="H234" s="104"/>
    </row>
    <row r="235" spans="1:8" s="61" customFormat="1" ht="12.75">
      <c r="A235" s="105"/>
      <c r="B235" s="107"/>
      <c r="C235" s="106"/>
      <c r="D235" s="59"/>
      <c r="E235" s="59"/>
      <c r="F235" s="59"/>
      <c r="G235" s="59"/>
      <c r="H235" s="104"/>
    </row>
    <row r="236" spans="1:8" s="61" customFormat="1" ht="12.75">
      <c r="A236" s="105"/>
      <c r="B236" s="107"/>
      <c r="C236" s="106"/>
      <c r="D236" s="59"/>
      <c r="E236" s="59"/>
      <c r="F236" s="59"/>
      <c r="G236" s="59"/>
      <c r="H236" s="104"/>
    </row>
    <row r="237" spans="1:8" s="61" customFormat="1" ht="12.75">
      <c r="A237" s="105"/>
      <c r="B237" s="107"/>
      <c r="C237" s="106"/>
      <c r="D237" s="59"/>
      <c r="E237" s="59"/>
      <c r="F237" s="59"/>
      <c r="G237" s="59"/>
      <c r="H237" s="104"/>
    </row>
    <row r="238" spans="1:8" s="61" customFormat="1" ht="12.75">
      <c r="A238" s="105"/>
      <c r="B238" s="107"/>
      <c r="C238" s="106"/>
      <c r="D238" s="59"/>
      <c r="E238" s="59"/>
      <c r="F238" s="59"/>
      <c r="G238" s="59"/>
      <c r="H238" s="104"/>
    </row>
    <row r="239" spans="1:8" s="61" customFormat="1" ht="12.75">
      <c r="A239" s="105"/>
      <c r="B239" s="107"/>
      <c r="C239" s="106"/>
      <c r="D239" s="59"/>
      <c r="E239" s="59"/>
      <c r="F239" s="59"/>
      <c r="G239" s="59"/>
      <c r="H239" s="104"/>
    </row>
    <row r="240" spans="1:8" s="61" customFormat="1" ht="12.75">
      <c r="A240" s="105"/>
      <c r="B240" s="107"/>
      <c r="C240" s="106"/>
      <c r="D240" s="59"/>
      <c r="E240" s="59"/>
      <c r="F240" s="59"/>
      <c r="G240" s="59"/>
      <c r="H240" s="104"/>
    </row>
    <row r="241" spans="1:8" s="61" customFormat="1" ht="12.75">
      <c r="A241" s="105"/>
      <c r="B241" s="107"/>
      <c r="C241" s="106"/>
      <c r="D241" s="59"/>
      <c r="E241" s="59"/>
      <c r="F241" s="59"/>
      <c r="G241" s="59"/>
      <c r="H241" s="104"/>
    </row>
    <row r="242" spans="1:8" s="61" customFormat="1" ht="12.75">
      <c r="A242" s="105"/>
      <c r="B242" s="107"/>
      <c r="C242" s="106"/>
      <c r="D242" s="59"/>
      <c r="E242" s="59"/>
      <c r="F242" s="59"/>
      <c r="G242" s="59"/>
      <c r="H242" s="104"/>
    </row>
    <row r="243" spans="1:8" s="61" customFormat="1" ht="12.75">
      <c r="A243" s="105"/>
      <c r="B243" s="107"/>
      <c r="C243" s="106"/>
      <c r="D243" s="59"/>
      <c r="E243" s="59"/>
      <c r="F243" s="59"/>
      <c r="G243" s="59"/>
      <c r="H243" s="104"/>
    </row>
    <row r="244" spans="1:8" s="61" customFormat="1" ht="12.75">
      <c r="A244" s="105"/>
      <c r="B244" s="107"/>
      <c r="C244" s="106"/>
      <c r="D244" s="59"/>
      <c r="E244" s="59"/>
      <c r="F244" s="59"/>
      <c r="G244" s="59"/>
      <c r="H244" s="104"/>
    </row>
    <row r="245" spans="1:8" s="61" customFormat="1" ht="12.75">
      <c r="A245" s="105"/>
      <c r="B245" s="107"/>
      <c r="C245" s="106"/>
      <c r="D245" s="59"/>
      <c r="E245" s="59"/>
      <c r="F245" s="59"/>
      <c r="G245" s="59"/>
      <c r="H245" s="104"/>
    </row>
    <row r="246" spans="1:8" s="61" customFormat="1" ht="12.75">
      <c r="A246" s="105"/>
      <c r="B246" s="107"/>
      <c r="C246" s="106"/>
      <c r="D246" s="59"/>
      <c r="E246" s="59"/>
      <c r="F246" s="59"/>
      <c r="G246" s="59"/>
      <c r="H246" s="104"/>
    </row>
    <row r="247" spans="1:8" s="61" customFormat="1" ht="12.75">
      <c r="A247" s="105"/>
      <c r="B247" s="107"/>
      <c r="C247" s="106"/>
      <c r="D247" s="59"/>
      <c r="E247" s="59"/>
      <c r="F247" s="59"/>
      <c r="G247" s="59"/>
      <c r="H247" s="104"/>
    </row>
    <row r="248" spans="1:8" s="61" customFormat="1" ht="12.75">
      <c r="A248" s="105"/>
      <c r="B248" s="107"/>
      <c r="C248" s="106"/>
      <c r="D248" s="59"/>
      <c r="E248" s="59"/>
      <c r="F248" s="59"/>
      <c r="G248" s="59"/>
      <c r="H248" s="104"/>
    </row>
    <row r="249" spans="1:8" s="61" customFormat="1" ht="12.75">
      <c r="A249" s="105"/>
      <c r="B249" s="107"/>
      <c r="C249" s="106"/>
      <c r="D249" s="59"/>
      <c r="E249" s="59"/>
      <c r="F249" s="59"/>
      <c r="G249" s="59"/>
      <c r="H249" s="104"/>
    </row>
    <row r="250" spans="1:8" s="61" customFormat="1" ht="12.75">
      <c r="A250" s="105"/>
      <c r="B250" s="107"/>
      <c r="C250" s="106"/>
      <c r="D250" s="59"/>
      <c r="E250" s="59"/>
      <c r="F250" s="59"/>
      <c r="G250" s="59"/>
      <c r="H250" s="104"/>
    </row>
    <row r="251" spans="1:8" s="61" customFormat="1" ht="12.75">
      <c r="A251" s="105"/>
      <c r="B251" s="107"/>
      <c r="C251" s="106"/>
      <c r="D251" s="59"/>
      <c r="E251" s="59"/>
      <c r="F251" s="59"/>
      <c r="G251" s="59"/>
      <c r="H251" s="104"/>
    </row>
    <row r="252" spans="1:8" s="61" customFormat="1" ht="12.75">
      <c r="A252" s="105"/>
      <c r="B252" s="107"/>
      <c r="C252" s="106"/>
      <c r="D252" s="59"/>
      <c r="E252" s="59"/>
      <c r="F252" s="59"/>
      <c r="G252" s="59"/>
      <c r="H252" s="104"/>
    </row>
    <row r="253" spans="1:8" s="61" customFormat="1" ht="12.75">
      <c r="A253" s="105"/>
      <c r="B253" s="107"/>
      <c r="C253" s="106"/>
      <c r="D253" s="59"/>
      <c r="E253" s="59"/>
      <c r="F253" s="59"/>
      <c r="G253" s="59"/>
      <c r="H253" s="104"/>
    </row>
    <row r="254" spans="1:8" s="61" customFormat="1" ht="12.75">
      <c r="A254" s="105"/>
      <c r="B254" s="107"/>
      <c r="C254" s="106"/>
      <c r="D254" s="59"/>
      <c r="E254" s="59"/>
      <c r="F254" s="59"/>
      <c r="G254" s="59"/>
      <c r="H254" s="104"/>
    </row>
    <row r="255" spans="1:8" s="61" customFormat="1" ht="12.75">
      <c r="A255" s="105"/>
      <c r="B255" s="107"/>
      <c r="C255" s="106"/>
      <c r="D255" s="59"/>
      <c r="E255" s="59"/>
      <c r="F255" s="59"/>
      <c r="G255" s="59"/>
      <c r="H255" s="104"/>
    </row>
    <row r="256" spans="1:8" s="61" customFormat="1" ht="12.75">
      <c r="A256" s="105"/>
      <c r="B256" s="107"/>
      <c r="C256" s="106"/>
      <c r="D256" s="59"/>
      <c r="E256" s="59"/>
      <c r="F256" s="59"/>
      <c r="G256" s="59"/>
      <c r="H256" s="104"/>
    </row>
    <row r="257" spans="1:8" s="61" customFormat="1" ht="12.75">
      <c r="A257" s="105"/>
      <c r="B257" s="107"/>
      <c r="C257" s="106"/>
      <c r="D257" s="59"/>
      <c r="E257" s="59"/>
      <c r="F257" s="59"/>
      <c r="G257" s="59"/>
      <c r="H257" s="104"/>
    </row>
    <row r="258" spans="1:8" s="61" customFormat="1" ht="12.75">
      <c r="A258" s="105"/>
      <c r="B258" s="107"/>
      <c r="C258" s="106"/>
      <c r="D258" s="59"/>
      <c r="E258" s="59"/>
      <c r="F258" s="59"/>
      <c r="G258" s="59"/>
      <c r="H258" s="104"/>
    </row>
    <row r="259" spans="1:8" s="61" customFormat="1" ht="12.75">
      <c r="A259" s="105"/>
      <c r="B259" s="107"/>
      <c r="C259" s="106"/>
      <c r="D259" s="59"/>
      <c r="E259" s="59"/>
      <c r="F259" s="59"/>
      <c r="G259" s="59"/>
      <c r="H259" s="104"/>
    </row>
    <row r="260" spans="1:8" s="61" customFormat="1" ht="12.75">
      <c r="A260" s="105"/>
      <c r="B260" s="107"/>
      <c r="C260" s="106"/>
      <c r="D260" s="59"/>
      <c r="E260" s="59"/>
      <c r="F260" s="59"/>
      <c r="G260" s="59"/>
      <c r="H260" s="104"/>
    </row>
    <row r="261" spans="1:8" s="61" customFormat="1" ht="12.75">
      <c r="A261" s="105"/>
      <c r="B261" s="107"/>
      <c r="C261" s="106"/>
      <c r="D261" s="59"/>
      <c r="E261" s="59"/>
      <c r="F261" s="59"/>
      <c r="G261" s="59"/>
      <c r="H261" s="104"/>
    </row>
    <row r="262" spans="1:8" s="61" customFormat="1" ht="12.75">
      <c r="A262" s="105"/>
      <c r="B262" s="107"/>
      <c r="C262" s="106"/>
      <c r="D262" s="59"/>
      <c r="E262" s="59"/>
      <c r="F262" s="59"/>
      <c r="G262" s="59"/>
      <c r="H262" s="104"/>
    </row>
    <row r="263" spans="1:8" s="61" customFormat="1" ht="12.75">
      <c r="A263" s="105"/>
      <c r="B263" s="107"/>
      <c r="C263" s="106"/>
      <c r="D263" s="59"/>
      <c r="E263" s="59"/>
      <c r="F263" s="59"/>
      <c r="G263" s="59"/>
      <c r="H263" s="104"/>
    </row>
    <row r="264" spans="1:8" s="61" customFormat="1" ht="12.75">
      <c r="A264" s="105"/>
      <c r="B264" s="107"/>
      <c r="C264" s="106"/>
      <c r="D264" s="59"/>
      <c r="E264" s="59"/>
      <c r="F264" s="59"/>
      <c r="G264" s="59"/>
      <c r="H264" s="104"/>
    </row>
    <row r="265" spans="1:8" s="61" customFormat="1" ht="12.75">
      <c r="A265" s="105"/>
      <c r="B265" s="107"/>
      <c r="C265" s="106"/>
      <c r="D265" s="59"/>
      <c r="E265" s="59"/>
      <c r="F265" s="59"/>
      <c r="G265" s="59"/>
      <c r="H265" s="104"/>
    </row>
    <row r="266" spans="1:8" s="61" customFormat="1" ht="12.75">
      <c r="A266" s="105"/>
      <c r="B266" s="107"/>
      <c r="C266" s="106"/>
      <c r="D266" s="59"/>
      <c r="E266" s="59"/>
      <c r="F266" s="59"/>
      <c r="G266" s="59"/>
      <c r="H266" s="104"/>
    </row>
    <row r="267" spans="1:8" s="61" customFormat="1" ht="12.75">
      <c r="A267" s="105"/>
      <c r="B267" s="107"/>
      <c r="C267" s="106"/>
      <c r="D267" s="59"/>
      <c r="E267" s="59"/>
      <c r="F267" s="59"/>
      <c r="G267" s="59"/>
      <c r="H267" s="104"/>
    </row>
    <row r="268" spans="1:8" s="61" customFormat="1" ht="12.75">
      <c r="A268" s="105"/>
      <c r="B268" s="107"/>
      <c r="C268" s="106"/>
      <c r="D268" s="59"/>
      <c r="E268" s="59"/>
      <c r="F268" s="59"/>
      <c r="G268" s="59"/>
      <c r="H268" s="104"/>
    </row>
    <row r="269" spans="1:8" s="61" customFormat="1" ht="12.75">
      <c r="A269" s="105"/>
      <c r="B269" s="107"/>
      <c r="C269" s="106"/>
      <c r="D269" s="59"/>
      <c r="E269" s="59"/>
      <c r="F269" s="59"/>
      <c r="G269" s="59"/>
      <c r="H269" s="104"/>
    </row>
    <row r="270" spans="1:8" s="61" customFormat="1" ht="12.75">
      <c r="A270" s="105"/>
      <c r="B270" s="107"/>
      <c r="C270" s="106"/>
      <c r="D270" s="59"/>
      <c r="E270" s="59"/>
      <c r="F270" s="59"/>
      <c r="G270" s="59"/>
      <c r="H270" s="104"/>
    </row>
    <row r="271" spans="1:8" s="61" customFormat="1" ht="12.75">
      <c r="A271" s="105"/>
      <c r="B271" s="107"/>
      <c r="C271" s="106"/>
      <c r="D271" s="59"/>
      <c r="E271" s="59"/>
      <c r="F271" s="59"/>
      <c r="G271" s="59"/>
      <c r="H271" s="104"/>
    </row>
    <row r="272" spans="1:8" s="61" customFormat="1" ht="12.75">
      <c r="A272" s="105"/>
      <c r="B272" s="107"/>
      <c r="C272" s="106"/>
      <c r="D272" s="59"/>
      <c r="E272" s="59"/>
      <c r="F272" s="59"/>
      <c r="G272" s="59"/>
      <c r="H272" s="104"/>
    </row>
    <row r="273" spans="1:8" s="61" customFormat="1" ht="12.75">
      <c r="A273" s="105"/>
      <c r="B273" s="107"/>
      <c r="C273" s="106"/>
      <c r="D273" s="59"/>
      <c r="E273" s="59"/>
      <c r="F273" s="59"/>
      <c r="G273" s="59"/>
      <c r="H273" s="104"/>
    </row>
    <row r="274" spans="1:8" s="61" customFormat="1" ht="12.75">
      <c r="A274" s="105"/>
      <c r="B274" s="107"/>
      <c r="C274" s="106"/>
      <c r="D274" s="59"/>
      <c r="E274" s="59"/>
      <c r="F274" s="59"/>
      <c r="G274" s="59"/>
      <c r="H274" s="104"/>
    </row>
    <row r="275" spans="1:8" s="61" customFormat="1" ht="12.75">
      <c r="A275" s="105"/>
      <c r="B275" s="107"/>
      <c r="C275" s="106"/>
      <c r="D275" s="59"/>
      <c r="E275" s="59"/>
      <c r="F275" s="59"/>
      <c r="G275" s="59"/>
      <c r="H275" s="104"/>
    </row>
    <row r="276" spans="1:8" s="61" customFormat="1" ht="12.75">
      <c r="A276" s="105"/>
      <c r="B276" s="107"/>
      <c r="C276" s="106"/>
      <c r="D276" s="59"/>
      <c r="E276" s="59"/>
      <c r="F276" s="59"/>
      <c r="G276" s="59"/>
      <c r="H276" s="104"/>
    </row>
    <row r="277" spans="1:8" s="61" customFormat="1" ht="12.75">
      <c r="A277" s="105"/>
      <c r="B277" s="107"/>
      <c r="C277" s="106"/>
      <c r="D277" s="59"/>
      <c r="E277" s="59"/>
      <c r="F277" s="59"/>
      <c r="G277" s="59"/>
      <c r="H277" s="104"/>
    </row>
    <row r="278" spans="1:8" s="61" customFormat="1" ht="12.75">
      <c r="A278" s="105"/>
      <c r="B278" s="107"/>
      <c r="C278" s="106"/>
      <c r="D278" s="59"/>
      <c r="E278" s="59"/>
      <c r="F278" s="59"/>
      <c r="G278" s="59"/>
      <c r="H278" s="104"/>
    </row>
    <row r="279" spans="1:8" s="61" customFormat="1" ht="12.75">
      <c r="A279" s="105"/>
      <c r="B279" s="107"/>
      <c r="C279" s="106"/>
      <c r="D279" s="59"/>
      <c r="E279" s="59"/>
      <c r="F279" s="59"/>
      <c r="G279" s="59"/>
      <c r="H279" s="104"/>
    </row>
    <row r="280" spans="1:8" s="61" customFormat="1" ht="12.75">
      <c r="A280" s="105"/>
      <c r="B280" s="107"/>
      <c r="C280" s="106"/>
      <c r="D280" s="59"/>
      <c r="E280" s="59"/>
      <c r="F280" s="59"/>
      <c r="G280" s="59"/>
      <c r="H280" s="104"/>
    </row>
    <row r="281" spans="1:8" s="61" customFormat="1" ht="12.75">
      <c r="A281" s="105"/>
      <c r="B281" s="107"/>
      <c r="C281" s="106"/>
      <c r="D281" s="59"/>
      <c r="E281" s="59"/>
      <c r="F281" s="59"/>
      <c r="G281" s="59"/>
      <c r="H281" s="104"/>
    </row>
    <row r="282" spans="1:8" s="61" customFormat="1" ht="12.75">
      <c r="A282" s="105"/>
      <c r="B282" s="107"/>
      <c r="C282" s="106"/>
      <c r="D282" s="59"/>
      <c r="E282" s="59"/>
      <c r="F282" s="59"/>
      <c r="G282" s="59"/>
      <c r="H282" s="104"/>
    </row>
    <row r="283" spans="1:8" s="61" customFormat="1" ht="12.75">
      <c r="A283" s="105"/>
      <c r="B283" s="107"/>
      <c r="C283" s="106"/>
      <c r="D283" s="59"/>
      <c r="E283" s="59"/>
      <c r="F283" s="59"/>
      <c r="G283" s="59"/>
      <c r="H283" s="104"/>
    </row>
    <row r="284" spans="1:8" s="61" customFormat="1" ht="12.75">
      <c r="A284" s="105"/>
      <c r="B284" s="107"/>
      <c r="C284" s="106"/>
      <c r="D284" s="59"/>
      <c r="E284" s="59"/>
      <c r="F284" s="59"/>
      <c r="G284" s="59"/>
      <c r="H284" s="104"/>
    </row>
    <row r="285" spans="1:8" s="61" customFormat="1" ht="12.75">
      <c r="A285" s="105"/>
      <c r="B285" s="107"/>
      <c r="C285" s="106"/>
      <c r="D285" s="59"/>
      <c r="E285" s="59"/>
      <c r="F285" s="59"/>
      <c r="G285" s="59"/>
      <c r="H285" s="104"/>
    </row>
    <row r="286" spans="1:8" s="61" customFormat="1" ht="12.75">
      <c r="A286" s="105"/>
      <c r="B286" s="107"/>
      <c r="C286" s="106"/>
      <c r="D286" s="59"/>
      <c r="E286" s="59"/>
      <c r="F286" s="59"/>
      <c r="G286" s="59"/>
      <c r="H286" s="104"/>
    </row>
    <row r="287" spans="1:8" s="61" customFormat="1" ht="12.75">
      <c r="A287" s="105"/>
      <c r="B287" s="107"/>
      <c r="C287" s="106"/>
      <c r="D287" s="59"/>
      <c r="E287" s="59"/>
      <c r="F287" s="59"/>
      <c r="G287" s="59"/>
      <c r="H287" s="104"/>
    </row>
    <row r="288" spans="1:8" s="61" customFormat="1" ht="12.75">
      <c r="A288" s="105"/>
      <c r="B288" s="107"/>
      <c r="C288" s="106"/>
      <c r="D288" s="59"/>
      <c r="E288" s="59"/>
      <c r="F288" s="59"/>
      <c r="G288" s="59"/>
      <c r="H288" s="104"/>
    </row>
    <row r="289" spans="1:8" s="61" customFormat="1" ht="12.75">
      <c r="A289" s="105"/>
      <c r="B289" s="107"/>
      <c r="C289" s="106"/>
      <c r="D289" s="59"/>
      <c r="E289" s="59"/>
      <c r="F289" s="59"/>
      <c r="G289" s="59"/>
      <c r="H289" s="104"/>
    </row>
    <row r="290" spans="1:8" s="61" customFormat="1" ht="12.75">
      <c r="A290" s="105"/>
      <c r="B290" s="107"/>
      <c r="C290" s="106"/>
      <c r="D290" s="59"/>
      <c r="E290" s="59"/>
      <c r="F290" s="59"/>
      <c r="G290" s="59"/>
      <c r="H290" s="104"/>
    </row>
    <row r="291" spans="1:8" s="61" customFormat="1" ht="12.75">
      <c r="A291" s="105"/>
      <c r="B291" s="107"/>
      <c r="C291" s="106"/>
      <c r="D291" s="59"/>
      <c r="E291" s="59"/>
      <c r="F291" s="59"/>
      <c r="G291" s="59"/>
      <c r="H291" s="104"/>
    </row>
    <row r="292" spans="1:8" s="61" customFormat="1" ht="12.75">
      <c r="A292" s="105"/>
      <c r="B292" s="107"/>
      <c r="C292" s="106"/>
      <c r="D292" s="59"/>
      <c r="E292" s="59"/>
      <c r="F292" s="59"/>
      <c r="G292" s="59"/>
      <c r="H292" s="104"/>
    </row>
    <row r="293" spans="1:8" s="61" customFormat="1" ht="12.75">
      <c r="A293" s="105"/>
      <c r="B293" s="107"/>
      <c r="C293" s="106"/>
      <c r="D293" s="59"/>
      <c r="E293" s="59"/>
      <c r="F293" s="59"/>
      <c r="G293" s="59"/>
      <c r="H293" s="104"/>
    </row>
    <row r="294" spans="1:8" s="61" customFormat="1" ht="12.75">
      <c r="A294" s="105"/>
      <c r="B294" s="107"/>
      <c r="C294" s="106"/>
      <c r="D294" s="59"/>
      <c r="E294" s="59"/>
      <c r="F294" s="59"/>
      <c r="G294" s="59"/>
      <c r="H294" s="104"/>
    </row>
    <row r="295" spans="1:8" s="61" customFormat="1" ht="12.75">
      <c r="A295" s="105"/>
      <c r="B295" s="107"/>
      <c r="C295" s="106"/>
      <c r="D295" s="59"/>
      <c r="E295" s="59"/>
      <c r="F295" s="59"/>
      <c r="G295" s="59"/>
      <c r="H295" s="104"/>
    </row>
    <row r="296" spans="1:8" s="61" customFormat="1" ht="12.75">
      <c r="A296" s="105"/>
      <c r="B296" s="107"/>
      <c r="C296" s="106"/>
      <c r="D296" s="59"/>
      <c r="E296" s="59"/>
      <c r="F296" s="59"/>
      <c r="G296" s="59"/>
      <c r="H296" s="104"/>
    </row>
    <row r="297" spans="1:8" s="61" customFormat="1" ht="12.75">
      <c r="A297" s="105"/>
      <c r="B297" s="107"/>
      <c r="C297" s="106"/>
      <c r="D297" s="59"/>
      <c r="E297" s="59"/>
      <c r="F297" s="59"/>
      <c r="G297" s="59"/>
      <c r="H297" s="104"/>
    </row>
    <row r="298" spans="1:8" s="61" customFormat="1" ht="12.75">
      <c r="A298" s="105"/>
      <c r="B298" s="107"/>
      <c r="C298" s="106"/>
      <c r="D298" s="59"/>
      <c r="E298" s="59"/>
      <c r="F298" s="59"/>
      <c r="G298" s="59"/>
      <c r="H298" s="104"/>
    </row>
    <row r="299" spans="1:8" s="61" customFormat="1" ht="12.75">
      <c r="A299" s="105"/>
      <c r="B299" s="107"/>
      <c r="C299" s="106"/>
      <c r="D299" s="59"/>
      <c r="E299" s="59"/>
      <c r="F299" s="59"/>
      <c r="G299" s="59"/>
      <c r="H299" s="104"/>
    </row>
    <row r="300" spans="1:8" s="61" customFormat="1" ht="12.75">
      <c r="A300" s="105"/>
      <c r="B300" s="107"/>
      <c r="C300" s="106"/>
      <c r="D300" s="59"/>
      <c r="E300" s="59"/>
      <c r="F300" s="59"/>
      <c r="G300" s="59"/>
      <c r="H300" s="104"/>
    </row>
    <row r="301" spans="1:8" s="61" customFormat="1" ht="12.75">
      <c r="A301" s="105"/>
      <c r="B301" s="107"/>
      <c r="C301" s="106"/>
      <c r="D301" s="59"/>
      <c r="E301" s="59"/>
      <c r="F301" s="59"/>
      <c r="G301" s="59"/>
      <c r="H301" s="104"/>
    </row>
    <row r="302" spans="1:8" s="61" customFormat="1" ht="12.75">
      <c r="A302" s="105"/>
      <c r="B302" s="107"/>
      <c r="C302" s="106"/>
      <c r="D302" s="59"/>
      <c r="E302" s="59"/>
      <c r="F302" s="59"/>
      <c r="G302" s="59"/>
      <c r="H302" s="104"/>
    </row>
    <row r="303" spans="1:8" s="61" customFormat="1" ht="12.75">
      <c r="A303" s="105"/>
      <c r="B303" s="107"/>
      <c r="C303" s="106"/>
      <c r="D303" s="59"/>
      <c r="E303" s="59"/>
      <c r="F303" s="59"/>
      <c r="G303" s="59"/>
      <c r="H303" s="104"/>
    </row>
    <row r="304" spans="1:8" s="61" customFormat="1" ht="12.75">
      <c r="A304" s="105"/>
      <c r="B304" s="107"/>
      <c r="C304" s="106"/>
      <c r="D304" s="59"/>
      <c r="E304" s="59"/>
      <c r="F304" s="59"/>
      <c r="G304" s="59"/>
      <c r="H304" s="104"/>
    </row>
    <row r="305" spans="1:8" s="61" customFormat="1" ht="12.75">
      <c r="A305" s="105"/>
      <c r="B305" s="107"/>
      <c r="C305" s="106"/>
      <c r="D305" s="59"/>
      <c r="E305" s="59"/>
      <c r="F305" s="59"/>
      <c r="G305" s="59"/>
      <c r="H305" s="104"/>
    </row>
    <row r="306" spans="1:8" s="61" customFormat="1" ht="12.75">
      <c r="A306" s="105"/>
      <c r="B306" s="107"/>
      <c r="C306" s="106"/>
      <c r="D306" s="59"/>
      <c r="E306" s="59"/>
      <c r="F306" s="59"/>
      <c r="G306" s="59"/>
      <c r="H306" s="104"/>
    </row>
    <row r="307" spans="1:8" s="61" customFormat="1" ht="12.75">
      <c r="A307" s="105"/>
      <c r="B307" s="107"/>
      <c r="C307" s="106"/>
      <c r="D307" s="59"/>
      <c r="E307" s="59"/>
      <c r="F307" s="59"/>
      <c r="G307" s="59"/>
      <c r="H307" s="104"/>
    </row>
    <row r="308" spans="1:8" s="61" customFormat="1" ht="12.75">
      <c r="A308" s="105"/>
      <c r="B308" s="107"/>
      <c r="C308" s="106"/>
      <c r="D308" s="59"/>
      <c r="E308" s="59"/>
      <c r="F308" s="59"/>
      <c r="G308" s="59"/>
      <c r="H308" s="104"/>
    </row>
    <row r="309" spans="1:8" s="61" customFormat="1" ht="12.75">
      <c r="A309" s="105"/>
      <c r="B309" s="107"/>
      <c r="C309" s="106"/>
      <c r="D309" s="59"/>
      <c r="E309" s="59"/>
      <c r="F309" s="59"/>
      <c r="G309" s="59"/>
      <c r="H309" s="104"/>
    </row>
    <row r="310" spans="1:8" s="61" customFormat="1" ht="12.75">
      <c r="A310" s="105"/>
      <c r="B310" s="107"/>
      <c r="C310" s="106"/>
      <c r="D310" s="59"/>
      <c r="E310" s="59"/>
      <c r="F310" s="59"/>
      <c r="G310" s="59"/>
      <c r="H310" s="104"/>
    </row>
    <row r="311" spans="1:8" s="61" customFormat="1" ht="12.75">
      <c r="A311" s="105"/>
      <c r="B311" s="107"/>
      <c r="C311" s="106"/>
      <c r="D311" s="59"/>
      <c r="E311" s="59"/>
      <c r="F311" s="59"/>
      <c r="G311" s="59"/>
      <c r="H311" s="104"/>
    </row>
    <row r="312" spans="1:8" s="61" customFormat="1" ht="12.75">
      <c r="A312" s="105"/>
      <c r="B312" s="107"/>
      <c r="C312" s="106"/>
      <c r="D312" s="59"/>
      <c r="E312" s="59"/>
      <c r="F312" s="59"/>
      <c r="G312" s="59"/>
      <c r="H312" s="104"/>
    </row>
    <row r="313" spans="1:8" s="61" customFormat="1" ht="12.75">
      <c r="A313" s="105"/>
      <c r="B313" s="107"/>
      <c r="C313" s="106"/>
      <c r="D313" s="59"/>
      <c r="E313" s="59"/>
      <c r="F313" s="59"/>
      <c r="G313" s="59"/>
      <c r="H313" s="104"/>
    </row>
    <row r="314" spans="1:8" s="61" customFormat="1" ht="12.75">
      <c r="A314" s="105"/>
      <c r="B314" s="107"/>
      <c r="C314" s="106"/>
      <c r="D314" s="59"/>
      <c r="E314" s="59"/>
      <c r="F314" s="59"/>
      <c r="G314" s="59"/>
      <c r="H314" s="104"/>
    </row>
    <row r="315" spans="1:8" s="61" customFormat="1" ht="12.75">
      <c r="A315" s="105"/>
      <c r="B315" s="107"/>
      <c r="C315" s="106"/>
      <c r="D315" s="59"/>
      <c r="E315" s="59"/>
      <c r="F315" s="59"/>
      <c r="G315" s="59"/>
      <c r="H315" s="104"/>
    </row>
    <row r="316" spans="1:8" s="61" customFormat="1" ht="12.75">
      <c r="A316" s="105"/>
      <c r="B316" s="107"/>
      <c r="C316" s="106"/>
      <c r="D316" s="59"/>
      <c r="E316" s="59"/>
      <c r="F316" s="59"/>
      <c r="G316" s="59"/>
      <c r="H316" s="104"/>
    </row>
    <row r="317" spans="1:8" s="61" customFormat="1" ht="12.75">
      <c r="A317" s="105"/>
      <c r="B317" s="107"/>
      <c r="C317" s="106"/>
      <c r="D317" s="59"/>
      <c r="E317" s="59"/>
      <c r="F317" s="59"/>
      <c r="G317" s="59"/>
      <c r="H317" s="104"/>
    </row>
    <row r="318" spans="1:8" s="61" customFormat="1" ht="12.75">
      <c r="A318" s="105"/>
      <c r="B318" s="107"/>
      <c r="C318" s="106"/>
      <c r="D318" s="59"/>
      <c r="E318" s="59"/>
      <c r="F318" s="59"/>
      <c r="G318" s="59"/>
      <c r="H318" s="104"/>
    </row>
    <row r="319" spans="1:8" s="61" customFormat="1" ht="12.75">
      <c r="A319" s="105"/>
      <c r="B319" s="107"/>
      <c r="C319" s="106"/>
      <c r="D319" s="59"/>
      <c r="E319" s="59"/>
      <c r="F319" s="59"/>
      <c r="G319" s="59"/>
      <c r="H319" s="104"/>
    </row>
    <row r="320" spans="1:8" s="61" customFormat="1" ht="12.75">
      <c r="A320" s="105"/>
      <c r="B320" s="107"/>
      <c r="C320" s="106"/>
      <c r="D320" s="59"/>
      <c r="E320" s="59"/>
      <c r="F320" s="59"/>
      <c r="G320" s="59"/>
      <c r="H320" s="104"/>
    </row>
    <row r="321" spans="1:8" s="61" customFormat="1" ht="12.75">
      <c r="A321" s="105"/>
      <c r="B321" s="107"/>
      <c r="C321" s="106"/>
      <c r="D321" s="59"/>
      <c r="E321" s="59"/>
      <c r="F321" s="59"/>
      <c r="G321" s="59"/>
      <c r="H321" s="104"/>
    </row>
    <row r="322" spans="1:8" s="61" customFormat="1" ht="12.75">
      <c r="A322" s="105"/>
      <c r="B322" s="107"/>
      <c r="C322" s="106"/>
      <c r="D322" s="59"/>
      <c r="E322" s="59"/>
      <c r="F322" s="59"/>
      <c r="G322" s="59"/>
      <c r="H322" s="104"/>
    </row>
    <row r="323" spans="1:8" s="61" customFormat="1" ht="12.75">
      <c r="A323" s="105"/>
      <c r="B323" s="107"/>
      <c r="C323" s="106"/>
      <c r="D323" s="59"/>
      <c r="E323" s="59"/>
      <c r="F323" s="59"/>
      <c r="G323" s="59"/>
      <c r="H323" s="104"/>
    </row>
    <row r="324" spans="1:8" s="61" customFormat="1" ht="12.75">
      <c r="A324" s="105"/>
      <c r="B324" s="107"/>
      <c r="C324" s="106"/>
      <c r="D324" s="59"/>
      <c r="E324" s="59"/>
      <c r="F324" s="59"/>
      <c r="G324" s="59"/>
      <c r="H324" s="104"/>
    </row>
    <row r="325" spans="1:8" s="61" customFormat="1" ht="12.75">
      <c r="A325" s="105"/>
      <c r="B325" s="107"/>
      <c r="C325" s="106"/>
      <c r="D325" s="59"/>
      <c r="E325" s="59"/>
      <c r="F325" s="59"/>
      <c r="G325" s="59"/>
      <c r="H325" s="104"/>
    </row>
    <row r="326" spans="1:8" s="61" customFormat="1" ht="12.75">
      <c r="A326" s="105"/>
      <c r="B326" s="107"/>
      <c r="C326" s="106"/>
      <c r="D326" s="59"/>
      <c r="E326" s="59"/>
      <c r="F326" s="59"/>
      <c r="G326" s="59"/>
      <c r="H326" s="104"/>
    </row>
    <row r="327" spans="1:8" s="61" customFormat="1" ht="12.75">
      <c r="A327" s="105"/>
      <c r="B327" s="107"/>
      <c r="C327" s="106"/>
      <c r="D327" s="59"/>
      <c r="E327" s="59"/>
      <c r="F327" s="59"/>
      <c r="G327" s="59"/>
      <c r="H327" s="104"/>
    </row>
    <row r="328" spans="1:8" s="61" customFormat="1" ht="12.75">
      <c r="A328" s="105"/>
      <c r="B328" s="107"/>
      <c r="C328" s="106"/>
      <c r="D328" s="59"/>
      <c r="E328" s="59"/>
      <c r="F328" s="59"/>
      <c r="G328" s="59"/>
      <c r="H328" s="104"/>
    </row>
    <row r="329" spans="1:8" s="61" customFormat="1" ht="12.75">
      <c r="A329" s="105"/>
      <c r="B329" s="107"/>
      <c r="C329" s="106"/>
      <c r="D329" s="59"/>
      <c r="E329" s="59"/>
      <c r="F329" s="59"/>
      <c r="G329" s="59"/>
      <c r="H329" s="104"/>
    </row>
    <row r="330" spans="1:8" s="25" customFormat="1" ht="15.75">
      <c r="A330" s="91"/>
      <c r="B330" s="22"/>
      <c r="C330" s="23"/>
      <c r="D330" s="24"/>
      <c r="E330" s="24"/>
      <c r="F330" s="24"/>
      <c r="G330" s="24"/>
      <c r="H330" s="90"/>
    </row>
    <row r="331" spans="1:8" s="25" customFormat="1" ht="15.75">
      <c r="A331" s="91"/>
      <c r="B331" s="22"/>
      <c r="C331" s="23"/>
      <c r="D331" s="24"/>
      <c r="E331" s="24"/>
      <c r="F331" s="24"/>
      <c r="G331" s="24"/>
      <c r="H331" s="90"/>
    </row>
    <row r="332" spans="1:8" s="25" customFormat="1" ht="15.75">
      <c r="A332" s="91"/>
      <c r="B332" s="22"/>
      <c r="C332" s="23"/>
      <c r="D332" s="24"/>
      <c r="E332" s="24"/>
      <c r="F332" s="24"/>
      <c r="G332" s="24"/>
      <c r="H332" s="90"/>
    </row>
    <row r="333" spans="1:8" s="25" customFormat="1" ht="15.75">
      <c r="A333" s="91"/>
      <c r="B333" s="22"/>
      <c r="C333" s="23"/>
      <c r="D333" s="24"/>
      <c r="E333" s="24"/>
      <c r="F333" s="24"/>
      <c r="G333" s="24"/>
      <c r="H333" s="90"/>
    </row>
    <row r="334" spans="1:8" s="25" customFormat="1" ht="15.75">
      <c r="A334" s="91"/>
      <c r="B334" s="22"/>
      <c r="C334" s="23"/>
      <c r="D334" s="24"/>
      <c r="E334" s="24"/>
      <c r="F334" s="24"/>
      <c r="G334" s="24"/>
      <c r="H334" s="90"/>
    </row>
    <row r="335" spans="1:8" s="25" customFormat="1" ht="15.75">
      <c r="A335" s="91"/>
      <c r="B335" s="22"/>
      <c r="C335" s="23"/>
      <c r="D335" s="24"/>
      <c r="E335" s="24"/>
      <c r="F335" s="24"/>
      <c r="G335" s="24"/>
      <c r="H335" s="90"/>
    </row>
    <row r="336" spans="1:8" s="25" customFormat="1" ht="15.75">
      <c r="A336" s="91"/>
      <c r="B336" s="22"/>
      <c r="C336" s="23"/>
      <c r="D336" s="24"/>
      <c r="E336" s="24"/>
      <c r="F336" s="24"/>
      <c r="G336" s="24"/>
      <c r="H336" s="90"/>
    </row>
    <row r="337" spans="1:8" s="25" customFormat="1" ht="15.75">
      <c r="A337" s="91"/>
      <c r="B337" s="22"/>
      <c r="C337" s="23"/>
      <c r="D337" s="24"/>
      <c r="E337" s="24"/>
      <c r="F337" s="24"/>
      <c r="G337" s="24"/>
      <c r="H337" s="90"/>
    </row>
    <row r="338" spans="1:8" s="25" customFormat="1" ht="15.75">
      <c r="A338" s="91"/>
      <c r="B338" s="22"/>
      <c r="C338" s="23"/>
      <c r="D338" s="24"/>
      <c r="E338" s="24"/>
      <c r="F338" s="24"/>
      <c r="G338" s="24"/>
      <c r="H338" s="90"/>
    </row>
    <row r="339" spans="1:8" s="25" customFormat="1" ht="15.75">
      <c r="A339" s="91"/>
      <c r="B339" s="22"/>
      <c r="C339" s="23"/>
      <c r="D339" s="24"/>
      <c r="E339" s="24"/>
      <c r="F339" s="24"/>
      <c r="G339" s="24"/>
      <c r="H339" s="90"/>
    </row>
    <row r="340" spans="1:8" s="25" customFormat="1" ht="15.75">
      <c r="A340" s="91"/>
      <c r="B340" s="22"/>
      <c r="C340" s="23"/>
      <c r="D340" s="24"/>
      <c r="E340" s="24"/>
      <c r="F340" s="24"/>
      <c r="G340" s="24"/>
      <c r="H340" s="90"/>
    </row>
    <row r="341" spans="1:8" s="25" customFormat="1" ht="15.75">
      <c r="A341" s="91"/>
      <c r="B341" s="22"/>
      <c r="C341" s="23"/>
      <c r="D341" s="24"/>
      <c r="E341" s="24"/>
      <c r="F341" s="24"/>
      <c r="G341" s="24"/>
      <c r="H341" s="90"/>
    </row>
    <row r="342" spans="1:8" s="25" customFormat="1" ht="15.75">
      <c r="A342" s="91"/>
      <c r="B342" s="22"/>
      <c r="C342" s="23"/>
      <c r="D342" s="24"/>
      <c r="E342" s="24"/>
      <c r="F342" s="24"/>
      <c r="G342" s="24"/>
      <c r="H342" s="90"/>
    </row>
    <row r="343" spans="1:8" s="25" customFormat="1" ht="15.75">
      <c r="A343" s="91"/>
      <c r="B343" s="22"/>
      <c r="C343" s="23"/>
      <c r="D343" s="24"/>
      <c r="E343" s="24"/>
      <c r="F343" s="24"/>
      <c r="G343" s="24"/>
      <c r="H343" s="90"/>
    </row>
    <row r="344" spans="1:8" s="25" customFormat="1" ht="15.75">
      <c r="A344" s="91"/>
      <c r="B344" s="22"/>
      <c r="C344" s="23"/>
      <c r="D344" s="24"/>
      <c r="E344" s="24"/>
      <c r="F344" s="24"/>
      <c r="G344" s="24"/>
      <c r="H344" s="90"/>
    </row>
    <row r="345" spans="1:8" s="25" customFormat="1" ht="15.75">
      <c r="A345" s="91"/>
      <c r="B345" s="22"/>
      <c r="C345" s="23"/>
      <c r="D345" s="24"/>
      <c r="E345" s="24"/>
      <c r="F345" s="24"/>
      <c r="G345" s="24"/>
      <c r="H345" s="90"/>
    </row>
    <row r="346" spans="1:8" s="25" customFormat="1" ht="15.75">
      <c r="A346" s="91"/>
      <c r="B346" s="22"/>
      <c r="C346" s="23"/>
      <c r="D346" s="24"/>
      <c r="E346" s="24"/>
      <c r="F346" s="24"/>
      <c r="G346" s="24"/>
      <c r="H346" s="90"/>
    </row>
    <row r="347" spans="1:8" s="25" customFormat="1" ht="15.75">
      <c r="A347" s="91"/>
      <c r="B347" s="22"/>
      <c r="C347" s="23"/>
      <c r="D347" s="24"/>
      <c r="E347" s="24"/>
      <c r="F347" s="24"/>
      <c r="G347" s="24"/>
      <c r="H347" s="90"/>
    </row>
    <row r="348" spans="1:8" s="25" customFormat="1" ht="15.75">
      <c r="A348" s="91"/>
      <c r="B348" s="22"/>
      <c r="C348" s="23"/>
      <c r="D348" s="24"/>
      <c r="E348" s="24"/>
      <c r="F348" s="24"/>
      <c r="G348" s="24"/>
      <c r="H348" s="90"/>
    </row>
  </sheetData>
  <sheetProtection/>
  <mergeCells count="2">
    <mergeCell ref="A1:H1"/>
    <mergeCell ref="A2:H2"/>
  </mergeCells>
  <printOptions/>
  <pageMargins left="0.5905511811023623" right="0.1968503937007874" top="0.7874015748031497" bottom="0.7874015748031497" header="0.3937007874015748" footer="0.3937007874015748"/>
  <pageSetup fitToHeight="1" fitToWidth="1" horizontalDpi="1200" verticalDpi="1200" orientation="portrait" paperSize="9" scale="92" r:id="rId2"/>
  <headerFooter alignWithMargins="0">
    <oddHeader>&amp;L&amp;8&amp;F&amp;C&amp;8&amp;A&amp;R&amp;8Datumversie: &amp;D - &amp;T</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53"/>
  <sheetViews>
    <sheetView showGridLines="0" zoomScale="90" zoomScaleNormal="90" zoomScalePageLayoutView="0" workbookViewId="0" topLeftCell="A1">
      <selection activeCell="A41" sqref="A41"/>
    </sheetView>
  </sheetViews>
  <sheetFormatPr defaultColWidth="32.875" defaultRowHeight="12.75"/>
  <cols>
    <col min="1" max="1" width="33.625" style="27" customWidth="1"/>
    <col min="2" max="2" width="12.875" style="59" customWidth="1"/>
    <col min="3" max="5" width="12.75390625" style="59" customWidth="1"/>
    <col min="6" max="6" width="12.75390625" style="60" customWidth="1"/>
    <col min="7" max="7" width="12.75390625" style="61" customWidth="1"/>
    <col min="8" max="8" width="11.75390625" style="61" customWidth="1"/>
    <col min="9" max="9" width="4.125" style="61" customWidth="1"/>
    <col min="10" max="10" width="7.625" style="61" customWidth="1"/>
    <col min="11" max="16384" width="32.875" style="61" customWidth="1"/>
  </cols>
  <sheetData>
    <row r="1" spans="1:8" ht="12.75">
      <c r="A1" s="27" t="str">
        <f>CONCATENATE("Schooljaar ",F9,"-",G9)</f>
        <v>Schooljaar 2007-2008</v>
      </c>
      <c r="H1" s="135"/>
    </row>
    <row r="3" spans="1:7" ht="12.75">
      <c r="A3" s="317" t="s">
        <v>5</v>
      </c>
      <c r="B3" s="317"/>
      <c r="C3" s="317"/>
      <c r="D3" s="317"/>
      <c r="E3" s="317"/>
      <c r="F3" s="317"/>
      <c r="G3" s="317"/>
    </row>
    <row r="4" spans="1:7" ht="12.75">
      <c r="A4" s="317" t="s">
        <v>6</v>
      </c>
      <c r="B4" s="317"/>
      <c r="C4" s="317"/>
      <c r="D4" s="317"/>
      <c r="E4" s="317"/>
      <c r="F4" s="317"/>
      <c r="G4" s="317"/>
    </row>
    <row r="5" spans="1:7" ht="12.75">
      <c r="A5" s="317" t="s">
        <v>61</v>
      </c>
      <c r="B5" s="317"/>
      <c r="C5" s="317"/>
      <c r="D5" s="317"/>
      <c r="E5" s="317"/>
      <c r="F5" s="317"/>
      <c r="G5" s="317"/>
    </row>
    <row r="6" spans="1:7" ht="12.75">
      <c r="A6" s="317" t="s">
        <v>62</v>
      </c>
      <c r="B6" s="317"/>
      <c r="C6" s="317"/>
      <c r="D6" s="317"/>
      <c r="E6" s="317"/>
      <c r="F6" s="317"/>
      <c r="G6" s="317"/>
    </row>
    <row r="7" spans="1:7" ht="12.75">
      <c r="A7" s="317" t="s">
        <v>82</v>
      </c>
      <c r="B7" s="317"/>
      <c r="C7" s="317"/>
      <c r="D7" s="317"/>
      <c r="E7" s="317"/>
      <c r="F7" s="317"/>
      <c r="G7" s="317"/>
    </row>
    <row r="8" spans="8:9" ht="13.5" thickBot="1">
      <c r="H8" s="68"/>
      <c r="I8" s="68"/>
    </row>
    <row r="9" spans="1:9" ht="12.75">
      <c r="A9" s="62" t="s">
        <v>7</v>
      </c>
      <c r="B9" s="147">
        <f>'[2]berekeningen'!B$7</f>
        <v>2003</v>
      </c>
      <c r="C9" s="147">
        <f>'[2]berekeningen'!C$7</f>
        <v>2004</v>
      </c>
      <c r="D9" s="147">
        <f>'[2]berekeningen'!D$7</f>
        <v>2005</v>
      </c>
      <c r="E9" s="147">
        <f>'[2]berekeningen'!E$7</f>
        <v>2006</v>
      </c>
      <c r="F9" s="147">
        <f>'[2]berekeningen'!F$7</f>
        <v>2007</v>
      </c>
      <c r="G9" s="147">
        <f>'[2]berekeningen'!G$7</f>
        <v>2008</v>
      </c>
      <c r="H9" s="124"/>
      <c r="I9" s="68"/>
    </row>
    <row r="10" spans="1:9" s="66" customFormat="1" ht="12.75">
      <c r="A10" s="64" t="s">
        <v>8</v>
      </c>
      <c r="B10" s="92"/>
      <c r="C10" s="92"/>
      <c r="D10" s="92"/>
      <c r="E10" s="92"/>
      <c r="F10" s="92"/>
      <c r="G10" s="92"/>
      <c r="H10" s="125"/>
      <c r="I10" s="126"/>
    </row>
    <row r="11" spans="1:9" ht="12.75">
      <c r="A11" s="55" t="s">
        <v>60</v>
      </c>
      <c r="B11" s="149">
        <f>'[2]berekeningen'!B$8</f>
        <v>7591367</v>
      </c>
      <c r="C11" s="149">
        <f>'[2]berekeningen'!C$8</f>
        <v>7862181</v>
      </c>
      <c r="D11" s="149">
        <f>'[2]berekeningen'!D$8</f>
        <v>8067878</v>
      </c>
      <c r="E11" s="149">
        <f>'[2]berekeningen'!E$8</f>
        <v>8469945</v>
      </c>
      <c r="F11" s="149">
        <f>'[2]berekeningen'!F$8</f>
        <v>8859496</v>
      </c>
      <c r="G11" s="149">
        <f>'[2]berekeningen'!G$8</f>
        <v>9242702</v>
      </c>
      <c r="H11" s="118"/>
      <c r="I11" s="68"/>
    </row>
    <row r="12" spans="1:9" ht="3.75" customHeight="1">
      <c r="A12" s="55"/>
      <c r="B12" s="148"/>
      <c r="C12" s="148"/>
      <c r="D12" s="148"/>
      <c r="E12" s="148"/>
      <c r="F12" s="148"/>
      <c r="G12" s="148"/>
      <c r="H12" s="99"/>
      <c r="I12" s="68"/>
    </row>
    <row r="13" spans="1:9" ht="12.75">
      <c r="A13" s="55" t="s">
        <v>9</v>
      </c>
      <c r="B13" s="149">
        <f>'[2]berekeningen'!B$17</f>
        <v>17971087</v>
      </c>
      <c r="C13" s="149">
        <f>'[2]berekeningen'!C$17</f>
        <v>18924053</v>
      </c>
      <c r="D13" s="149">
        <f>'[2]berekeningen'!D$17</f>
        <v>19670458</v>
      </c>
      <c r="E13" s="149">
        <f>'[2]berekeningen'!E$17</f>
        <v>20900895</v>
      </c>
      <c r="F13" s="149">
        <f>'[2]berekeningen'!F$17</f>
        <v>22212848</v>
      </c>
      <c r="G13" s="149">
        <f>'[2]berekeningen'!G$17</f>
        <v>23797636</v>
      </c>
      <c r="H13" s="118"/>
      <c r="I13" s="68"/>
    </row>
    <row r="14" spans="1:9" s="67" customFormat="1" ht="3.75" customHeight="1">
      <c r="A14" s="55"/>
      <c r="B14" s="148"/>
      <c r="C14" s="148"/>
      <c r="D14" s="148"/>
      <c r="E14" s="148"/>
      <c r="F14" s="148"/>
      <c r="G14" s="148"/>
      <c r="H14" s="100"/>
      <c r="I14" s="27"/>
    </row>
    <row r="15" spans="1:8" s="68" customFormat="1" ht="12.75">
      <c r="A15" s="55" t="s">
        <v>150</v>
      </c>
      <c r="B15" s="149">
        <f>'[2]berekeningen'!B$23</f>
        <v>167831180</v>
      </c>
      <c r="C15" s="149">
        <f>'[2]berekeningen'!C$23</f>
        <v>177323220</v>
      </c>
      <c r="D15" s="149">
        <f>'[2]berekeningen'!D$23</f>
        <v>184659180</v>
      </c>
      <c r="E15" s="149">
        <f>'[2]berekeningen'!E$23</f>
        <v>194837180</v>
      </c>
      <c r="F15" s="149" t="str">
        <f>'[2]berekeningen'!F$23</f>
        <v>niet gekend</v>
      </c>
      <c r="G15" s="149" t="str">
        <f>'[2]berekeningen'!G$23</f>
        <v>niet gekend</v>
      </c>
      <c r="H15" s="101"/>
    </row>
    <row r="16" spans="1:9" ht="12" customHeight="1">
      <c r="A16" s="12"/>
      <c r="B16" s="16"/>
      <c r="C16" s="16"/>
      <c r="D16" s="16"/>
      <c r="E16" s="16"/>
      <c r="F16" s="68"/>
      <c r="H16" s="127"/>
      <c r="I16" s="68"/>
    </row>
    <row r="17" spans="1:9" ht="12.75">
      <c r="A17" s="12" t="s">
        <v>71</v>
      </c>
      <c r="B17" s="16"/>
      <c r="C17" s="69"/>
      <c r="D17" s="16"/>
      <c r="E17" s="69"/>
      <c r="F17" s="68"/>
      <c r="H17" s="68"/>
      <c r="I17" s="68"/>
    </row>
    <row r="18" spans="1:9" ht="16.5" customHeight="1">
      <c r="A18" s="12"/>
      <c r="B18" s="16"/>
      <c r="C18" s="69"/>
      <c r="D18" s="16"/>
      <c r="E18" s="69"/>
      <c r="F18" s="68"/>
      <c r="H18" s="68"/>
      <c r="I18" s="68"/>
    </row>
    <row r="19" spans="1:9" ht="16.5" customHeight="1" thickBot="1">
      <c r="A19" s="55"/>
      <c r="B19" s="16"/>
      <c r="C19" s="16"/>
      <c r="D19" s="16"/>
      <c r="E19" s="16"/>
      <c r="F19" s="68"/>
      <c r="H19" s="68"/>
      <c r="I19" s="68"/>
    </row>
    <row r="20" spans="1:9" ht="12.75">
      <c r="A20" s="62" t="s">
        <v>7</v>
      </c>
      <c r="B20" s="70">
        <f aca="true" t="shared" si="0" ref="B20:G20">B9</f>
        <v>2003</v>
      </c>
      <c r="C20" s="70">
        <f t="shared" si="0"/>
        <v>2004</v>
      </c>
      <c r="D20" s="70">
        <f t="shared" si="0"/>
        <v>2005</v>
      </c>
      <c r="E20" s="70">
        <f t="shared" si="0"/>
        <v>2006</v>
      </c>
      <c r="F20" s="70">
        <f t="shared" si="0"/>
        <v>2007</v>
      </c>
      <c r="G20" s="70">
        <f t="shared" si="0"/>
        <v>2008</v>
      </c>
      <c r="H20" s="15"/>
      <c r="I20" s="68"/>
    </row>
    <row r="21" spans="1:9" s="66" customFormat="1" ht="12.75">
      <c r="A21" s="64" t="s">
        <v>141</v>
      </c>
      <c r="B21" s="93"/>
      <c r="C21" s="93"/>
      <c r="D21" s="93"/>
      <c r="E21" s="93"/>
      <c r="F21" s="93"/>
      <c r="G21" s="93"/>
      <c r="H21" s="125"/>
      <c r="I21" s="126"/>
    </row>
    <row r="22" spans="1:9" ht="15.75" customHeight="1">
      <c r="A22" s="71" t="s">
        <v>11</v>
      </c>
      <c r="B22" s="150">
        <f>'[2]berekeningen'!B$10</f>
        <v>7591367</v>
      </c>
      <c r="C22" s="150">
        <f>'[2]berekeningen'!C$10</f>
        <v>7700471.106758081</v>
      </c>
      <c r="D22" s="150">
        <f>'[2]berekeningen'!D$10</f>
        <v>7688205.211477441</v>
      </c>
      <c r="E22" s="150">
        <f>'[2]berekeningen'!E$10</f>
        <v>7929414.496227883</v>
      </c>
      <c r="F22" s="150">
        <f>'[2]berekeningen'!F$10</f>
        <v>8145850.849540299</v>
      </c>
      <c r="G22" s="150">
        <f>'[2]berekeningen'!G$10</f>
        <v>8187080.014312932</v>
      </c>
      <c r="H22" s="118"/>
      <c r="I22" s="68"/>
    </row>
    <row r="23" spans="1:8" ht="3.75" customHeight="1">
      <c r="A23" s="55"/>
      <c r="B23" s="148"/>
      <c r="C23" s="148"/>
      <c r="D23" s="148"/>
      <c r="E23" s="148">
        <v>0</v>
      </c>
      <c r="F23" s="148"/>
      <c r="G23" s="148"/>
      <c r="H23" s="99"/>
    </row>
    <row r="24" spans="1:11" ht="12.75">
      <c r="A24" s="55" t="s">
        <v>12</v>
      </c>
      <c r="B24" s="149">
        <f>B13/'[2]berekeningen'!B$9</f>
        <v>17971087</v>
      </c>
      <c r="C24" s="149">
        <f>C13/'[2]berekeningen'!C$9</f>
        <v>18534821.743388835</v>
      </c>
      <c r="D24" s="149">
        <f>D13/'[2]berekeningen'!D$9</f>
        <v>18744770.02599049</v>
      </c>
      <c r="E24" s="149">
        <f>E13/'[2]berekeningen'!E$9</f>
        <v>19567052.6546674</v>
      </c>
      <c r="F24" s="149">
        <f>F13/'[2]berekeningen'!F$9</f>
        <v>20423571.13220769</v>
      </c>
      <c r="G24" s="149">
        <f>G13/'[2]berekeningen'!G$9</f>
        <v>21079674.545765292</v>
      </c>
      <c r="H24" s="118"/>
      <c r="K24" s="253"/>
    </row>
    <row r="25" spans="1:8" s="67" customFormat="1" ht="3.75" customHeight="1">
      <c r="A25" s="55"/>
      <c r="B25" s="148"/>
      <c r="C25" s="148"/>
      <c r="D25" s="148"/>
      <c r="E25" s="148">
        <v>0</v>
      </c>
      <c r="F25" s="148"/>
      <c r="G25" s="148"/>
      <c r="H25" s="102"/>
    </row>
    <row r="26" spans="1:8" ht="12.75">
      <c r="A26" s="55" t="s">
        <v>151</v>
      </c>
      <c r="B26" s="149">
        <f>B15/'[2]berekeningen'!B$9</f>
        <v>167831180</v>
      </c>
      <c r="C26" s="149">
        <f>C15/'[2]berekeningen'!C$9</f>
        <v>173676023.5063663</v>
      </c>
      <c r="D26" s="149">
        <f>D15/'[2]berekeningen'!D$9</f>
        <v>175969154.46950868</v>
      </c>
      <c r="E26" s="149">
        <f>E15/'[2]berekeningen'!E$9</f>
        <v>182403163.12516332</v>
      </c>
      <c r="F26" s="149" t="str">
        <f>F15</f>
        <v>niet gekend</v>
      </c>
      <c r="G26" s="148" t="str">
        <f>G15</f>
        <v>niet gekend</v>
      </c>
      <c r="H26" s="103"/>
    </row>
    <row r="27" spans="1:8" ht="12" customHeight="1">
      <c r="A27" s="12"/>
      <c r="B27" s="16"/>
      <c r="C27" s="16"/>
      <c r="D27" s="16"/>
      <c r="E27" s="16"/>
      <c r="F27" s="12"/>
      <c r="G27" s="11"/>
      <c r="H27" s="11"/>
    </row>
    <row r="28" spans="1:8" ht="12.75">
      <c r="A28" s="12" t="s">
        <v>142</v>
      </c>
      <c r="B28" s="16"/>
      <c r="C28" s="16"/>
      <c r="D28" s="16"/>
      <c r="E28" s="16"/>
      <c r="F28" s="12"/>
      <c r="G28" s="11"/>
      <c r="H28" s="11"/>
    </row>
    <row r="29" spans="1:8" ht="12.75">
      <c r="A29" s="12"/>
      <c r="B29" s="16"/>
      <c r="C29" s="16"/>
      <c r="D29" s="16"/>
      <c r="E29" s="16"/>
      <c r="F29" s="12"/>
      <c r="G29" s="11"/>
      <c r="H29" s="11"/>
    </row>
    <row r="30" spans="1:8" ht="13.5" thickBot="1">
      <c r="A30" s="12"/>
      <c r="B30" s="16"/>
      <c r="C30" s="16"/>
      <c r="D30" s="16"/>
      <c r="E30" s="16"/>
      <c r="F30" s="12"/>
      <c r="G30" s="11"/>
      <c r="H30" s="11"/>
    </row>
    <row r="31" spans="1:8" ht="12.75">
      <c r="A31" s="62" t="s">
        <v>74</v>
      </c>
      <c r="B31" s="70">
        <f aca="true" t="shared" si="1" ref="B31:G31">B20</f>
        <v>2003</v>
      </c>
      <c r="C31" s="70">
        <f t="shared" si="1"/>
        <v>2004</v>
      </c>
      <c r="D31" s="70">
        <f t="shared" si="1"/>
        <v>2005</v>
      </c>
      <c r="E31" s="70">
        <f t="shared" si="1"/>
        <v>2006</v>
      </c>
      <c r="F31" s="70">
        <f t="shared" si="1"/>
        <v>2007</v>
      </c>
      <c r="G31" s="70">
        <f t="shared" si="1"/>
        <v>2008</v>
      </c>
      <c r="H31" s="11"/>
    </row>
    <row r="32" spans="1:8" ht="12.75">
      <c r="A32" s="64" t="s">
        <v>75</v>
      </c>
      <c r="B32" s="93"/>
      <c r="C32" s="93"/>
      <c r="D32" s="93"/>
      <c r="E32" s="93"/>
      <c r="F32" s="93"/>
      <c r="G32" s="93"/>
      <c r="H32" s="11"/>
    </row>
    <row r="33" spans="1:8" ht="12.75">
      <c r="A33" s="71" t="s">
        <v>11</v>
      </c>
      <c r="B33" s="151" t="s">
        <v>68</v>
      </c>
      <c r="C33" s="152">
        <f>C22/B22-1</f>
        <v>0.014372129124844202</v>
      </c>
      <c r="D33" s="152">
        <f>D22/C22-1</f>
        <v>-0.0015928759566250505</v>
      </c>
      <c r="E33" s="152">
        <f>E22/D22-1</f>
        <v>0.031373939445626275</v>
      </c>
      <c r="F33" s="152">
        <f>F22/E22-1</f>
        <v>0.027295376400789495</v>
      </c>
      <c r="G33" s="152">
        <f>G22/F22-1</f>
        <v>0.005061369958051731</v>
      </c>
      <c r="H33" s="11"/>
    </row>
    <row r="34" spans="1:8" ht="4.5" customHeight="1">
      <c r="A34" s="55"/>
      <c r="B34" s="153"/>
      <c r="C34" s="154"/>
      <c r="D34" s="155"/>
      <c r="E34" s="154"/>
      <c r="F34" s="154"/>
      <c r="G34" s="153"/>
      <c r="H34" s="11"/>
    </row>
    <row r="35" spans="1:11" ht="12.75">
      <c r="A35" s="55" t="s">
        <v>12</v>
      </c>
      <c r="B35" s="252" t="s">
        <v>68</v>
      </c>
      <c r="C35" s="156">
        <f>C24/B24-1</f>
        <v>0.03136898415709832</v>
      </c>
      <c r="D35" s="156">
        <f>D24/C24-1</f>
        <v>0.011327235055634821</v>
      </c>
      <c r="E35" s="156">
        <f>E24/D24-1</f>
        <v>0.04386730952349782</v>
      </c>
      <c r="F35" s="156">
        <f>F24/E24-1</f>
        <v>0.04377350501665789</v>
      </c>
      <c r="G35" s="156">
        <f>G24/F24-1</f>
        <v>0.0321248134966432</v>
      </c>
      <c r="H35" s="11"/>
      <c r="K35" s="254"/>
    </row>
    <row r="36" spans="1:8" ht="4.5" customHeight="1">
      <c r="A36" s="55"/>
      <c r="B36" s="157"/>
      <c r="C36" s="154"/>
      <c r="D36" s="155"/>
      <c r="E36" s="154"/>
      <c r="F36" s="154"/>
      <c r="G36" s="157"/>
      <c r="H36" s="11"/>
    </row>
    <row r="37" spans="1:8" ht="12.75">
      <c r="A37" s="55" t="s">
        <v>151</v>
      </c>
      <c r="B37" s="252" t="s">
        <v>68</v>
      </c>
      <c r="C37" s="156">
        <f>C26/B26-1</f>
        <v>0.034825730870546856</v>
      </c>
      <c r="D37" s="156">
        <f>D26/C26-1</f>
        <v>0.013203497620719595</v>
      </c>
      <c r="E37" s="156">
        <f>E26/D26-1</f>
        <v>0.036563275393640016</v>
      </c>
      <c r="F37" s="156" t="str">
        <f>F26</f>
        <v>niet gekend</v>
      </c>
      <c r="G37" s="158" t="str">
        <f>G26</f>
        <v>niet gekend</v>
      </c>
      <c r="H37" s="11"/>
    </row>
    <row r="38" spans="1:8" ht="12.75">
      <c r="A38" s="12"/>
      <c r="B38" s="72"/>
      <c r="C38" s="72"/>
      <c r="D38" s="72"/>
      <c r="E38" s="72"/>
      <c r="F38" s="72"/>
      <c r="G38" s="72"/>
      <c r="H38" s="11"/>
    </row>
    <row r="39" spans="1:6" ht="16.5" customHeight="1" thickBot="1">
      <c r="A39" s="55"/>
      <c r="B39" s="72"/>
      <c r="C39" s="72"/>
      <c r="D39" s="72"/>
      <c r="E39" s="72"/>
      <c r="F39" s="68"/>
    </row>
    <row r="40" spans="1:8" ht="12.75">
      <c r="A40" s="62" t="s">
        <v>13</v>
      </c>
      <c r="B40" s="70">
        <f aca="true" t="shared" si="2" ref="B40:G40">B9</f>
        <v>2003</v>
      </c>
      <c r="C40" s="70">
        <f t="shared" si="2"/>
        <v>2004</v>
      </c>
      <c r="D40" s="70">
        <f t="shared" si="2"/>
        <v>2005</v>
      </c>
      <c r="E40" s="70">
        <f t="shared" si="2"/>
        <v>2006</v>
      </c>
      <c r="F40" s="70">
        <f t="shared" si="2"/>
        <v>2007</v>
      </c>
      <c r="G40" s="70">
        <f t="shared" si="2"/>
        <v>2008</v>
      </c>
      <c r="H40"/>
    </row>
    <row r="41" spans="1:8" s="66" customFormat="1" ht="12.75">
      <c r="A41" s="64" t="s">
        <v>14</v>
      </c>
      <c r="B41" s="65"/>
      <c r="C41" s="65"/>
      <c r="D41" s="65"/>
      <c r="E41" s="65"/>
      <c r="F41" s="65"/>
      <c r="G41" s="65"/>
      <c r="H41"/>
    </row>
    <row r="42" spans="1:8" ht="15.75" customHeight="1">
      <c r="A42" s="71" t="s">
        <v>15</v>
      </c>
      <c r="B42" s="73">
        <f aca="true" t="shared" si="3" ref="B42:G42">(B11/B13)*100</f>
        <v>42.24211367960102</v>
      </c>
      <c r="C42" s="73">
        <f t="shared" si="3"/>
        <v>41.54596798053778</v>
      </c>
      <c r="D42" s="73">
        <f t="shared" si="3"/>
        <v>41.015201577919534</v>
      </c>
      <c r="E42" s="73">
        <f t="shared" si="3"/>
        <v>40.524317260098194</v>
      </c>
      <c r="F42" s="73">
        <f t="shared" si="3"/>
        <v>39.88455690148332</v>
      </c>
      <c r="G42" s="73">
        <f t="shared" si="3"/>
        <v>38.83874011687548</v>
      </c>
      <c r="H42"/>
    </row>
    <row r="43" spans="1:8" ht="4.5" customHeight="1">
      <c r="A43" s="55"/>
      <c r="B43" s="74"/>
      <c r="C43" s="74"/>
      <c r="D43" s="74"/>
      <c r="E43" s="74"/>
      <c r="F43" s="74"/>
      <c r="G43" s="74"/>
      <c r="H43"/>
    </row>
    <row r="44" spans="1:8" ht="15.75" customHeight="1">
      <c r="A44" s="55" t="s">
        <v>63</v>
      </c>
      <c r="B44" s="74">
        <f>(B11/B15)*100</f>
        <v>4.523216127062922</v>
      </c>
      <c r="C44" s="74">
        <f>(C11/C15)*100</f>
        <v>4.4338135750072665</v>
      </c>
      <c r="D44" s="74">
        <f>(D11/D15)*100</f>
        <v>4.369064132094597</v>
      </c>
      <c r="E44" s="74">
        <f>(E11/E15)*100</f>
        <v>4.347191331757111</v>
      </c>
      <c r="F44" s="74" t="s">
        <v>10</v>
      </c>
      <c r="G44" s="74" t="s">
        <v>10</v>
      </c>
      <c r="H44"/>
    </row>
    <row r="45" spans="1:8" s="67" customFormat="1" ht="4.5" customHeight="1">
      <c r="A45" s="55"/>
      <c r="B45" s="74"/>
      <c r="C45" s="74"/>
      <c r="D45" s="74"/>
      <c r="E45" s="74"/>
      <c r="F45" s="74"/>
      <c r="G45" s="74"/>
      <c r="H45"/>
    </row>
    <row r="46" spans="1:8" ht="15.75" customHeight="1">
      <c r="A46" s="55" t="s">
        <v>69</v>
      </c>
      <c r="B46" s="74">
        <f>(B13/B15)*100</f>
        <v>10.707835695369598</v>
      </c>
      <c r="C46" s="74">
        <f>(C13/C15)*100</f>
        <v>10.672067087435023</v>
      </c>
      <c r="D46" s="74">
        <f>(D13/D15)*100</f>
        <v>10.652304423749742</v>
      </c>
      <c r="E46" s="74">
        <f>(E13/E15)*100</f>
        <v>10.727364766827357</v>
      </c>
      <c r="F46" s="74" t="s">
        <v>10</v>
      </c>
      <c r="G46" s="74" t="s">
        <v>10</v>
      </c>
      <c r="H46"/>
    </row>
    <row r="47" ht="12" customHeight="1"/>
    <row r="48" spans="1:7" ht="12.75">
      <c r="A48" s="68"/>
      <c r="B48" s="128"/>
      <c r="C48" s="128"/>
      <c r="D48" s="128"/>
      <c r="E48" s="128"/>
      <c r="F48" s="128"/>
      <c r="G48" s="128"/>
    </row>
    <row r="49" spans="1:7" ht="12.75">
      <c r="A49" s="68"/>
      <c r="B49" s="128"/>
      <c r="C49" s="128"/>
      <c r="D49" s="128"/>
      <c r="E49" s="128"/>
      <c r="F49" s="129"/>
      <c r="G49" s="130"/>
    </row>
    <row r="50" spans="1:7" ht="12.75">
      <c r="A50" s="68"/>
      <c r="B50" s="128"/>
      <c r="C50" s="128"/>
      <c r="D50" s="128"/>
      <c r="E50" s="128"/>
      <c r="F50" s="128"/>
      <c r="G50" s="128"/>
    </row>
    <row r="51" spans="2:7" ht="12.75">
      <c r="B51" s="128"/>
      <c r="C51" s="128"/>
      <c r="D51" s="128"/>
      <c r="E51" s="128"/>
      <c r="F51" s="128"/>
      <c r="G51" s="128"/>
    </row>
    <row r="52" spans="2:7" ht="12.75">
      <c r="B52" s="128"/>
      <c r="C52" s="128"/>
      <c r="D52" s="128"/>
      <c r="E52" s="128"/>
      <c r="F52" s="128"/>
      <c r="G52" s="128"/>
    </row>
    <row r="53" spans="1:7" ht="12.75">
      <c r="A53" s="317" t="s">
        <v>66</v>
      </c>
      <c r="B53" s="317"/>
      <c r="C53" s="317"/>
      <c r="D53" s="317"/>
      <c r="E53" s="317"/>
      <c r="F53" s="317"/>
      <c r="G53" s="317"/>
    </row>
  </sheetData>
  <sheetProtection/>
  <mergeCells count="6">
    <mergeCell ref="A7:G7"/>
    <mergeCell ref="A53:G53"/>
    <mergeCell ref="A3:G3"/>
    <mergeCell ref="A4:G4"/>
    <mergeCell ref="A5:G5"/>
    <mergeCell ref="A6:G6"/>
  </mergeCells>
  <printOptions horizontalCentered="1"/>
  <pageMargins left="0.1968503937007874" right="0.1968503937007874" top="0.7874015748031497" bottom="0.7874015748031497" header="0.3937007874015748" footer="0.3937007874015748"/>
  <pageSetup fitToHeight="1" fitToWidth="1" horizontalDpi="1200" verticalDpi="1200" orientation="portrait" paperSize="9" scale="72" r:id="rId2"/>
  <headerFooter alignWithMargins="0">
    <oddHeader>&amp;L&amp;8&amp;F&amp;C&amp;8&amp;A&amp;R&amp;8Datumversie: &amp;D - &amp;T</oddHeader>
  </headerFooter>
  <drawing r:id="rId1"/>
</worksheet>
</file>

<file path=xl/worksheets/sheet4.xml><?xml version="1.0" encoding="utf-8"?>
<worksheet xmlns="http://schemas.openxmlformats.org/spreadsheetml/2006/main" xmlns:r="http://schemas.openxmlformats.org/officeDocument/2006/relationships">
  <dimension ref="A1:N99"/>
  <sheetViews>
    <sheetView showGridLines="0" zoomScale="90" zoomScaleNormal="90" zoomScalePageLayoutView="0" workbookViewId="0" topLeftCell="A1">
      <selection activeCell="B74" sqref="B74"/>
    </sheetView>
  </sheetViews>
  <sheetFormatPr defaultColWidth="9.00390625" defaultRowHeight="12.75"/>
  <cols>
    <col min="1" max="1" width="7.25390625" style="15" customWidth="1"/>
    <col min="2" max="2" width="46.00390625" style="11" customWidth="1"/>
    <col min="3" max="6" width="12.25390625" style="11" customWidth="1"/>
    <col min="7" max="7" width="12.25390625" style="12" customWidth="1"/>
    <col min="8" max="9" width="9.125" style="11" customWidth="1"/>
    <col min="10" max="10" width="34.00390625" style="11" customWidth="1"/>
    <col min="11" max="13" width="12.25390625" style="11" customWidth="1"/>
    <col min="14" max="14" width="10.375" style="11" bestFit="1" customWidth="1"/>
    <col min="15" max="16384" width="9.125" style="11" customWidth="1"/>
  </cols>
  <sheetData>
    <row r="1" ht="12.75">
      <c r="A1" s="10" t="str">
        <f>'07budg02'!$A$1</f>
        <v>Schooljaar 2007-2008</v>
      </c>
    </row>
    <row r="2" ht="12.75" customHeight="1">
      <c r="A2" s="10"/>
    </row>
    <row r="3" spans="1:7" ht="12.75" customHeight="1">
      <c r="A3" s="318" t="s">
        <v>134</v>
      </c>
      <c r="B3" s="319"/>
      <c r="C3" s="319"/>
      <c r="D3" s="319"/>
      <c r="E3" s="319"/>
      <c r="F3" s="13"/>
      <c r="G3" s="14"/>
    </row>
    <row r="4" spans="1:7" ht="12.75" customHeight="1">
      <c r="A4" s="318" t="str">
        <f>CONCATENATE("Evolutie ",C43," - ",E43)</f>
        <v>Evolutie 2006 - 2008</v>
      </c>
      <c r="B4" s="319"/>
      <c r="C4" s="319"/>
      <c r="D4" s="319"/>
      <c r="E4" s="319"/>
      <c r="F4" s="13"/>
      <c r="G4" s="14"/>
    </row>
    <row r="5" spans="1:7" ht="12.75" customHeight="1">
      <c r="A5" s="318" t="s">
        <v>82</v>
      </c>
      <c r="B5" s="319"/>
      <c r="C5" s="319"/>
      <c r="D5" s="319"/>
      <c r="E5" s="319"/>
      <c r="F5" s="13"/>
      <c r="G5" s="14"/>
    </row>
    <row r="6" ht="13.5" thickBot="1"/>
    <row r="7" spans="1:8" ht="12.75" customHeight="1">
      <c r="A7" s="62" t="s">
        <v>112</v>
      </c>
      <c r="B7" s="70" t="s">
        <v>80</v>
      </c>
      <c r="C7" s="63">
        <f>'07budg02'!E9</f>
        <v>2006</v>
      </c>
      <c r="D7" s="63">
        <f>'07budg02'!F9</f>
        <v>2007</v>
      </c>
      <c r="E7" s="63">
        <f>'07budg02'!G9</f>
        <v>2008</v>
      </c>
      <c r="F7" s="272"/>
      <c r="H7" s="12"/>
    </row>
    <row r="8" spans="1:8" ht="12.75" customHeight="1">
      <c r="A8" s="160"/>
      <c r="B8" s="161"/>
      <c r="C8" s="94"/>
      <c r="D8" s="94"/>
      <c r="E8" s="94"/>
      <c r="F8" s="142"/>
      <c r="H8" s="12"/>
    </row>
    <row r="9" spans="1:7" ht="12.75" customHeight="1">
      <c r="A9" s="162"/>
      <c r="B9" s="163"/>
      <c r="C9" s="149"/>
      <c r="D9" s="149"/>
      <c r="E9" s="149"/>
      <c r="F9" s="140"/>
      <c r="G9" s="131"/>
    </row>
    <row r="10" spans="1:7" ht="14.25">
      <c r="A10" s="162" t="s">
        <v>96</v>
      </c>
      <c r="B10" s="163" t="s">
        <v>84</v>
      </c>
      <c r="C10" s="149">
        <v>2382</v>
      </c>
      <c r="D10" s="149">
        <v>57789</v>
      </c>
      <c r="E10" s="149">
        <v>59969</v>
      </c>
      <c r="F10" s="140"/>
      <c r="G10" s="11"/>
    </row>
    <row r="11" spans="1:7" ht="14.25">
      <c r="A11" s="162" t="s">
        <v>97</v>
      </c>
      <c r="B11" s="163" t="s">
        <v>85</v>
      </c>
      <c r="C11" s="149">
        <v>52</v>
      </c>
      <c r="D11" s="149">
        <v>213</v>
      </c>
      <c r="E11" s="149">
        <v>91632</v>
      </c>
      <c r="F11" s="140"/>
      <c r="G11" s="11"/>
    </row>
    <row r="12" spans="1:7" ht="14.25">
      <c r="A12" s="162" t="s">
        <v>98</v>
      </c>
      <c r="B12" s="163" t="s">
        <v>33</v>
      </c>
      <c r="C12" s="149">
        <v>167685</v>
      </c>
      <c r="D12" s="149">
        <v>161447</v>
      </c>
      <c r="E12" s="149">
        <v>147037</v>
      </c>
      <c r="F12" s="140"/>
      <c r="G12" s="11"/>
    </row>
    <row r="13" spans="1:7" ht="14.25">
      <c r="A13" s="162" t="s">
        <v>113</v>
      </c>
      <c r="B13" s="163" t="s">
        <v>72</v>
      </c>
      <c r="C13" s="149">
        <v>2593104</v>
      </c>
      <c r="D13" s="149">
        <v>2695969</v>
      </c>
      <c r="E13" s="149">
        <v>2686324</v>
      </c>
      <c r="F13" s="140"/>
      <c r="G13" s="11"/>
    </row>
    <row r="14" spans="1:7" ht="14.25">
      <c r="A14" s="162" t="s">
        <v>114</v>
      </c>
      <c r="B14" s="163" t="s">
        <v>73</v>
      </c>
      <c r="C14" s="149">
        <v>3338432</v>
      </c>
      <c r="D14" s="149">
        <v>3469013</v>
      </c>
      <c r="E14" s="149">
        <v>3470338</v>
      </c>
      <c r="F14" s="140"/>
      <c r="G14" s="11"/>
    </row>
    <row r="15" spans="1:7" ht="14.25">
      <c r="A15" s="162" t="s">
        <v>105</v>
      </c>
      <c r="B15" s="163" t="s">
        <v>16</v>
      </c>
      <c r="C15" s="149">
        <v>180511</v>
      </c>
      <c r="D15" s="149">
        <v>178594</v>
      </c>
      <c r="E15" s="149">
        <v>183057</v>
      </c>
      <c r="F15" s="140"/>
      <c r="G15" s="11"/>
    </row>
    <row r="16" spans="1:7" ht="14.25">
      <c r="A16" s="162" t="s">
        <v>106</v>
      </c>
      <c r="B16" s="163" t="s">
        <v>24</v>
      </c>
      <c r="C16" s="149">
        <v>1441174</v>
      </c>
      <c r="D16" s="149">
        <v>1504685</v>
      </c>
      <c r="E16" s="149">
        <v>1577113</v>
      </c>
      <c r="F16" s="140"/>
      <c r="G16" s="11"/>
    </row>
    <row r="17" spans="1:7" ht="14.25">
      <c r="A17" s="162" t="s">
        <v>107</v>
      </c>
      <c r="B17" s="163" t="s">
        <v>128</v>
      </c>
      <c r="C17" s="149">
        <v>268862</v>
      </c>
      <c r="D17" s="149">
        <v>281707</v>
      </c>
      <c r="E17" s="149">
        <v>298429</v>
      </c>
      <c r="F17" s="140"/>
      <c r="G17" s="11"/>
    </row>
    <row r="18" spans="1:7" ht="14.25">
      <c r="A18" s="162" t="s">
        <v>108</v>
      </c>
      <c r="B18" s="163" t="s">
        <v>92</v>
      </c>
      <c r="C18" s="149">
        <v>33129</v>
      </c>
      <c r="D18" s="149">
        <v>32768</v>
      </c>
      <c r="E18" s="149">
        <v>34520</v>
      </c>
      <c r="F18" s="140"/>
      <c r="G18" s="11"/>
    </row>
    <row r="19" spans="1:7" ht="14.25">
      <c r="A19" s="162" t="s">
        <v>109</v>
      </c>
      <c r="B19" s="163" t="s">
        <v>93</v>
      </c>
      <c r="C19" s="149">
        <v>218037</v>
      </c>
      <c r="D19" s="149">
        <v>243804</v>
      </c>
      <c r="E19" s="149">
        <v>256742</v>
      </c>
      <c r="F19" s="140"/>
      <c r="G19" s="11"/>
    </row>
    <row r="20" spans="1:7" ht="14.25">
      <c r="A20" s="162" t="s">
        <v>110</v>
      </c>
      <c r="B20" s="163" t="s">
        <v>94</v>
      </c>
      <c r="C20" s="149">
        <v>223053</v>
      </c>
      <c r="D20" s="149">
        <v>229454</v>
      </c>
      <c r="E20" s="149">
        <v>431102</v>
      </c>
      <c r="F20" s="140"/>
      <c r="G20" s="11"/>
    </row>
    <row r="21" spans="1:7" ht="14.25">
      <c r="A21" s="162" t="s">
        <v>111</v>
      </c>
      <c r="B21" s="163" t="s">
        <v>95</v>
      </c>
      <c r="C21" s="149">
        <v>3524</v>
      </c>
      <c r="D21" s="149">
        <v>4053</v>
      </c>
      <c r="E21" s="149">
        <v>6439</v>
      </c>
      <c r="F21" s="140"/>
      <c r="G21" s="11"/>
    </row>
    <row r="22" spans="2:6" ht="15">
      <c r="B22" s="255" t="s">
        <v>19</v>
      </c>
      <c r="C22" s="164">
        <f>SUM(C10:C21)</f>
        <v>8469945</v>
      </c>
      <c r="D22" s="164">
        <f>SUM(D10:D21)</f>
        <v>8859496</v>
      </c>
      <c r="E22" s="164">
        <f>SUM(E9:E21)</f>
        <v>9242702</v>
      </c>
      <c r="F22" s="273"/>
    </row>
    <row r="23" spans="1:6" s="12" customFormat="1" ht="15">
      <c r="A23" s="15"/>
      <c r="B23" s="274"/>
      <c r="C23" s="275"/>
      <c r="D23" s="275"/>
      <c r="E23" s="275"/>
      <c r="F23" s="273"/>
    </row>
    <row r="24" spans="1:6" s="12" customFormat="1" ht="15.75" thickBot="1">
      <c r="A24" s="15"/>
      <c r="B24" s="274"/>
      <c r="C24" s="275"/>
      <c r="D24" s="275"/>
      <c r="E24" s="275"/>
      <c r="F24" s="273"/>
    </row>
    <row r="25" spans="1:6" s="1" customFormat="1" ht="12.75" customHeight="1">
      <c r="A25" s="62" t="s">
        <v>112</v>
      </c>
      <c r="B25" s="70" t="s">
        <v>136</v>
      </c>
      <c r="C25" s="63">
        <f>C7</f>
        <v>2006</v>
      </c>
      <c r="D25" s="63">
        <f>D7</f>
        <v>2007</v>
      </c>
      <c r="E25" s="63">
        <f>E7</f>
        <v>2008</v>
      </c>
      <c r="F25" s="138"/>
    </row>
    <row r="26" spans="1:6" s="1" customFormat="1" ht="12.75">
      <c r="A26" s="160"/>
      <c r="B26" s="161"/>
      <c r="C26" s="94"/>
      <c r="D26" s="94"/>
      <c r="E26" s="94"/>
      <c r="F26" s="139"/>
    </row>
    <row r="27" spans="1:7" s="1" customFormat="1" ht="12.75" customHeight="1">
      <c r="A27" s="162"/>
      <c r="B27" s="163"/>
      <c r="C27" s="149"/>
      <c r="D27" s="149"/>
      <c r="E27" s="149"/>
      <c r="F27" s="140"/>
      <c r="G27" s="95"/>
    </row>
    <row r="28" spans="1:7" ht="14.25">
      <c r="A28" s="162" t="s">
        <v>96</v>
      </c>
      <c r="B28" s="163" t="s">
        <v>84</v>
      </c>
      <c r="C28" s="149">
        <f>'[2]berekeningen'!E35</f>
        <v>2382</v>
      </c>
      <c r="D28" s="149">
        <f>'[2]berekeningen'!F35</f>
        <v>57789</v>
      </c>
      <c r="E28" s="149">
        <f>'[2]berekeningen'!G35</f>
        <v>59969</v>
      </c>
      <c r="F28" s="140"/>
      <c r="G28" s="96"/>
    </row>
    <row r="29" spans="1:7" s="16" customFormat="1" ht="14.25">
      <c r="A29" s="162" t="s">
        <v>97</v>
      </c>
      <c r="B29" s="163" t="s">
        <v>85</v>
      </c>
      <c r="C29" s="149">
        <f>'[2]berekeningen'!E36</f>
        <v>52</v>
      </c>
      <c r="D29" s="149">
        <f>'[2]berekeningen'!F36</f>
        <v>213</v>
      </c>
      <c r="E29" s="149">
        <f>'[2]berekeningen'!G36</f>
        <v>87252</v>
      </c>
      <c r="F29" s="140"/>
      <c r="G29" s="96"/>
    </row>
    <row r="30" spans="1:7" ht="14.25">
      <c r="A30" s="162" t="s">
        <v>98</v>
      </c>
      <c r="B30" s="163" t="s">
        <v>33</v>
      </c>
      <c r="C30" s="149">
        <f>'[2]berekeningen'!E37</f>
        <v>119313</v>
      </c>
      <c r="D30" s="149">
        <f>'[2]berekeningen'!F37</f>
        <v>120817</v>
      </c>
      <c r="E30" s="149">
        <f>'[2]berekeningen'!G37</f>
        <v>104197</v>
      </c>
      <c r="F30" s="140"/>
      <c r="G30" s="96"/>
    </row>
    <row r="31" spans="1:7" ht="14.25">
      <c r="A31" s="162" t="s">
        <v>113</v>
      </c>
      <c r="B31" s="163" t="s">
        <v>72</v>
      </c>
      <c r="C31" s="149">
        <f>SUM(C49:C51)</f>
        <v>2734156</v>
      </c>
      <c r="D31" s="149">
        <f>SUM(D49:D51)</f>
        <v>2813603</v>
      </c>
      <c r="E31" s="149">
        <f>SUM(E49:E51)</f>
        <v>2899774</v>
      </c>
      <c r="F31" s="140"/>
      <c r="G31" s="96"/>
    </row>
    <row r="32" spans="1:7" ht="14.25">
      <c r="A32" s="162" t="s">
        <v>114</v>
      </c>
      <c r="B32" s="163" t="s">
        <v>73</v>
      </c>
      <c r="C32" s="149">
        <f>SUM(C52:C54)</f>
        <v>3433835</v>
      </c>
      <c r="D32" s="149">
        <f>SUM(D52:D54)</f>
        <v>3585749</v>
      </c>
      <c r="E32" s="149">
        <f>SUM(E52:E54)</f>
        <v>3688610</v>
      </c>
      <c r="F32" s="140"/>
      <c r="G32" s="96"/>
    </row>
    <row r="33" spans="1:7" ht="14.25">
      <c r="A33" s="162" t="s">
        <v>105</v>
      </c>
      <c r="B33" s="163" t="s">
        <v>16</v>
      </c>
      <c r="C33" s="149">
        <f>'[2]berekeningen'!E44</f>
        <v>180943</v>
      </c>
      <c r="D33" s="149">
        <f>'[2]berekeningen'!F44</f>
        <v>178982</v>
      </c>
      <c r="E33" s="149">
        <f>'[2]berekeningen'!G44</f>
        <v>183592</v>
      </c>
      <c r="F33" s="140"/>
      <c r="G33" s="96"/>
    </row>
    <row r="34" spans="1:7" ht="14.25">
      <c r="A34" s="162" t="s">
        <v>106</v>
      </c>
      <c r="B34" s="163" t="s">
        <v>24</v>
      </c>
      <c r="C34" s="149">
        <f>'[2]berekeningen'!E45</f>
        <v>1464116</v>
      </c>
      <c r="D34" s="149">
        <f>'[2]berekeningen'!F45</f>
        <v>1528040</v>
      </c>
      <c r="E34" s="149">
        <f>'[2]berekeningen'!G45</f>
        <v>1610935</v>
      </c>
      <c r="F34" s="140"/>
      <c r="G34" s="96"/>
    </row>
    <row r="35" spans="1:7" ht="14.25">
      <c r="A35" s="162" t="s">
        <v>107</v>
      </c>
      <c r="B35" s="163" t="s">
        <v>128</v>
      </c>
      <c r="C35" s="149">
        <f>'[2]berekeningen'!E46</f>
        <v>270364</v>
      </c>
      <c r="D35" s="149">
        <f>'[2]berekeningen'!F46</f>
        <v>282549</v>
      </c>
      <c r="E35" s="149">
        <f>'[2]berekeningen'!G46</f>
        <v>299939</v>
      </c>
      <c r="F35" s="140"/>
      <c r="G35" s="96"/>
    </row>
    <row r="36" spans="1:7" s="17" customFormat="1" ht="15">
      <c r="A36" s="162" t="s">
        <v>108</v>
      </c>
      <c r="B36" s="163" t="s">
        <v>92</v>
      </c>
      <c r="C36" s="149">
        <f>'[2]berekeningen'!E47</f>
        <v>33129</v>
      </c>
      <c r="D36" s="149">
        <f>'[2]berekeningen'!F47</f>
        <v>32768</v>
      </c>
      <c r="E36" s="149">
        <f>'[2]berekeningen'!G47</f>
        <v>34525.115029779285</v>
      </c>
      <c r="F36" s="140"/>
      <c r="G36" s="97"/>
    </row>
    <row r="37" spans="1:7" ht="14.25">
      <c r="A37" s="162" t="s">
        <v>109</v>
      </c>
      <c r="B37" s="163" t="s">
        <v>93</v>
      </c>
      <c r="C37" s="149">
        <f>'[2]berekeningen'!E48</f>
        <v>219454</v>
      </c>
      <c r="D37" s="149">
        <f>'[2]berekeningen'!F48</f>
        <v>245964</v>
      </c>
      <c r="E37" s="149">
        <f>'[2]berekeningen'!G48</f>
        <v>258263</v>
      </c>
      <c r="F37" s="140"/>
      <c r="G37" s="96"/>
    </row>
    <row r="38" spans="1:7" ht="14.25">
      <c r="A38" s="162" t="s">
        <v>110</v>
      </c>
      <c r="B38" s="163" t="s">
        <v>94</v>
      </c>
      <c r="C38" s="149">
        <f>'[2]berekeningen'!E49</f>
        <v>8677</v>
      </c>
      <c r="D38" s="149">
        <f>'[2]berekeningen'!F49</f>
        <v>8969</v>
      </c>
      <c r="E38" s="149">
        <f>'[2]berekeningen'!G49</f>
        <v>9207</v>
      </c>
      <c r="F38" s="140"/>
      <c r="G38" s="96"/>
    </row>
    <row r="39" spans="1:7" ht="14.25">
      <c r="A39" s="162" t="s">
        <v>111</v>
      </c>
      <c r="B39" s="163" t="s">
        <v>95</v>
      </c>
      <c r="C39" s="149">
        <f>'[2]berekeningen'!E50</f>
        <v>3524</v>
      </c>
      <c r="D39" s="149">
        <f>'[2]berekeningen'!F50</f>
        <v>4053</v>
      </c>
      <c r="E39" s="149">
        <f>'[2]berekeningen'!G50</f>
        <v>6439</v>
      </c>
      <c r="F39" s="140"/>
      <c r="G39" s="96"/>
    </row>
    <row r="40" spans="1:7" s="12" customFormat="1" ht="14.25" customHeight="1">
      <c r="A40" s="15"/>
      <c r="B40" s="255" t="s">
        <v>19</v>
      </c>
      <c r="C40" s="164">
        <f>SUM(C27:C39)</f>
        <v>8469945</v>
      </c>
      <c r="D40" s="164">
        <f>SUM(D27:D39)</f>
        <v>8859496</v>
      </c>
      <c r="E40" s="164">
        <f>SUM(E27:E39)</f>
        <v>9242702.11502978</v>
      </c>
      <c r="F40" s="141"/>
      <c r="G40" s="98"/>
    </row>
    <row r="41" ht="12.75">
      <c r="A41" s="18"/>
    </row>
    <row r="42" ht="13.5" thickBot="1">
      <c r="A42" s="18"/>
    </row>
    <row r="43" spans="1:6" s="1" customFormat="1" ht="12.75" customHeight="1">
      <c r="A43" s="62" t="s">
        <v>112</v>
      </c>
      <c r="B43" s="70" t="s">
        <v>136</v>
      </c>
      <c r="C43" s="63">
        <f>C7</f>
        <v>2006</v>
      </c>
      <c r="D43" s="63">
        <f>D7</f>
        <v>2007</v>
      </c>
      <c r="E43" s="63">
        <f>E7</f>
        <v>2008</v>
      </c>
      <c r="F43" s="138"/>
    </row>
    <row r="44" spans="1:6" s="1" customFormat="1" ht="12.75">
      <c r="A44" s="160"/>
      <c r="B44" s="161"/>
      <c r="C44" s="94"/>
      <c r="D44" s="94"/>
      <c r="E44" s="94"/>
      <c r="F44" s="139"/>
    </row>
    <row r="45" spans="1:7" s="1" customFormat="1" ht="12.75" customHeight="1">
      <c r="A45" s="162"/>
      <c r="B45" s="163"/>
      <c r="C45" s="149"/>
      <c r="D45" s="149"/>
      <c r="E45" s="149"/>
      <c r="F45" s="140"/>
      <c r="G45" s="95"/>
    </row>
    <row r="46" spans="1:7" ht="14.25">
      <c r="A46" s="162" t="s">
        <v>96</v>
      </c>
      <c r="B46" s="163" t="s">
        <v>84</v>
      </c>
      <c r="C46" s="149">
        <f>'[2]berekeningen'!E35</f>
        <v>2382</v>
      </c>
      <c r="D46" s="149">
        <f>'[2]berekeningen'!F35</f>
        <v>57789</v>
      </c>
      <c r="E46" s="149">
        <f>'[2]berekeningen'!G35</f>
        <v>59969</v>
      </c>
      <c r="F46" s="140"/>
      <c r="G46" s="96"/>
    </row>
    <row r="47" spans="1:7" s="16" customFormat="1" ht="14.25">
      <c r="A47" s="162" t="s">
        <v>97</v>
      </c>
      <c r="B47" s="163" t="s">
        <v>85</v>
      </c>
      <c r="C47" s="149">
        <f>'[2]berekeningen'!E36</f>
        <v>52</v>
      </c>
      <c r="D47" s="149">
        <f>'[2]berekeningen'!F36</f>
        <v>213</v>
      </c>
      <c r="E47" s="149">
        <f>'[2]berekeningen'!G36</f>
        <v>87252</v>
      </c>
      <c r="F47" s="140"/>
      <c r="G47" s="96"/>
    </row>
    <row r="48" spans="1:7" ht="14.25">
      <c r="A48" s="162" t="s">
        <v>98</v>
      </c>
      <c r="B48" s="163" t="s">
        <v>33</v>
      </c>
      <c r="C48" s="149">
        <f>'[2]berekeningen'!E37</f>
        <v>119313</v>
      </c>
      <c r="D48" s="149">
        <f>'[2]berekeningen'!F37</f>
        <v>120817</v>
      </c>
      <c r="E48" s="149">
        <f>'[2]berekeningen'!G37</f>
        <v>104197</v>
      </c>
      <c r="F48" s="140"/>
      <c r="G48" s="96"/>
    </row>
    <row r="49" spans="1:7" ht="14.25">
      <c r="A49" s="162" t="s">
        <v>99</v>
      </c>
      <c r="B49" s="163" t="s">
        <v>86</v>
      </c>
      <c r="C49" s="149">
        <f>'[2]berekeningen'!E38</f>
        <v>2385503</v>
      </c>
      <c r="D49" s="149">
        <f>'[2]berekeningen'!F38</f>
        <v>2451137</v>
      </c>
      <c r="E49" s="149">
        <f>'[2]berekeningen'!G38</f>
        <v>2536274</v>
      </c>
      <c r="F49" s="140"/>
      <c r="G49" s="96"/>
    </row>
    <row r="50" spans="1:7" ht="14.25">
      <c r="A50" s="162" t="s">
        <v>100</v>
      </c>
      <c r="B50" s="163" t="s">
        <v>87</v>
      </c>
      <c r="C50" s="149">
        <f>'[2]berekeningen'!E39</f>
        <v>344022</v>
      </c>
      <c r="D50" s="149">
        <f>'[2]berekeningen'!F39</f>
        <v>357615</v>
      </c>
      <c r="E50" s="149">
        <f>'[2]berekeningen'!G39</f>
        <v>358615</v>
      </c>
      <c r="F50" s="140"/>
      <c r="G50" s="96"/>
    </row>
    <row r="51" spans="1:7" ht="14.25">
      <c r="A51" s="162" t="s">
        <v>101</v>
      </c>
      <c r="B51" s="163" t="s">
        <v>137</v>
      </c>
      <c r="C51" s="149">
        <f>'[2]berekeningen'!E40</f>
        <v>4631</v>
      </c>
      <c r="D51" s="149">
        <f>'[2]berekeningen'!F40</f>
        <v>4851</v>
      </c>
      <c r="E51" s="149">
        <f>'[2]berekeningen'!G40</f>
        <v>4885</v>
      </c>
      <c r="F51" s="140"/>
      <c r="G51" s="96"/>
    </row>
    <row r="52" spans="1:7" ht="14.25">
      <c r="A52" s="162" t="s">
        <v>102</v>
      </c>
      <c r="B52" s="163" t="s">
        <v>139</v>
      </c>
      <c r="C52" s="149">
        <f>'[2]berekeningen'!E41</f>
        <v>3160777</v>
      </c>
      <c r="D52" s="149">
        <f>'[2]berekeningen'!F41</f>
        <v>3287091</v>
      </c>
      <c r="E52" s="149">
        <f>'[2]berekeningen'!G41</f>
        <v>3374626</v>
      </c>
      <c r="F52" s="140"/>
      <c r="G52" s="96"/>
    </row>
    <row r="53" spans="1:7" ht="14.25">
      <c r="A53" s="162" t="s">
        <v>103</v>
      </c>
      <c r="B53" s="163" t="s">
        <v>90</v>
      </c>
      <c r="C53" s="149">
        <f>'[2]berekeningen'!E42</f>
        <v>266866</v>
      </c>
      <c r="D53" s="149">
        <f>'[2]berekeningen'!F42</f>
        <v>292342</v>
      </c>
      <c r="E53" s="149">
        <f>'[2]berekeningen'!G42</f>
        <v>307476</v>
      </c>
      <c r="F53" s="140"/>
      <c r="G53" s="96"/>
    </row>
    <row r="54" spans="1:7" ht="14.25">
      <c r="A54" s="162" t="s">
        <v>104</v>
      </c>
      <c r="B54" s="163" t="s">
        <v>138</v>
      </c>
      <c r="C54" s="149">
        <f>'[2]berekeningen'!E43</f>
        <v>6192</v>
      </c>
      <c r="D54" s="149">
        <f>'[2]berekeningen'!F43</f>
        <v>6316</v>
      </c>
      <c r="E54" s="149">
        <f>'[2]berekeningen'!G43</f>
        <v>6508</v>
      </c>
      <c r="F54" s="140"/>
      <c r="G54" s="96"/>
    </row>
    <row r="55" spans="1:7" ht="14.25">
      <c r="A55" s="162" t="s">
        <v>105</v>
      </c>
      <c r="B55" s="163" t="s">
        <v>16</v>
      </c>
      <c r="C55" s="149">
        <f>'[2]berekeningen'!E44</f>
        <v>180943</v>
      </c>
      <c r="D55" s="149">
        <f>'[2]berekeningen'!F44</f>
        <v>178982</v>
      </c>
      <c r="E55" s="149">
        <f>'[2]berekeningen'!G44</f>
        <v>183592</v>
      </c>
      <c r="F55" s="140"/>
      <c r="G55" s="96"/>
    </row>
    <row r="56" spans="1:7" ht="14.25">
      <c r="A56" s="162" t="s">
        <v>106</v>
      </c>
      <c r="B56" s="163" t="s">
        <v>24</v>
      </c>
      <c r="C56" s="149">
        <f>'[2]berekeningen'!E45</f>
        <v>1464116</v>
      </c>
      <c r="D56" s="149">
        <f>'[2]berekeningen'!F45</f>
        <v>1528040</v>
      </c>
      <c r="E56" s="149">
        <f>'[2]berekeningen'!G45</f>
        <v>1610935</v>
      </c>
      <c r="F56" s="140"/>
      <c r="G56" s="96"/>
    </row>
    <row r="57" spans="1:7" ht="14.25">
      <c r="A57" s="162" t="s">
        <v>107</v>
      </c>
      <c r="B57" s="163" t="s">
        <v>128</v>
      </c>
      <c r="C57" s="149">
        <f>'[2]berekeningen'!E46</f>
        <v>270364</v>
      </c>
      <c r="D57" s="149">
        <f>'[2]berekeningen'!F46</f>
        <v>282549</v>
      </c>
      <c r="E57" s="149">
        <f>'[2]berekeningen'!G46</f>
        <v>299939</v>
      </c>
      <c r="F57" s="140"/>
      <c r="G57" s="96"/>
    </row>
    <row r="58" spans="1:7" s="17" customFormat="1" ht="15">
      <c r="A58" s="162" t="s">
        <v>108</v>
      </c>
      <c r="B58" s="163" t="s">
        <v>92</v>
      </c>
      <c r="C58" s="149">
        <f>'[2]berekeningen'!E47</f>
        <v>33129</v>
      </c>
      <c r="D58" s="149">
        <f>'[2]berekeningen'!F47</f>
        <v>32768</v>
      </c>
      <c r="E58" s="149">
        <f>'[2]berekeningen'!G47</f>
        <v>34525.115029779285</v>
      </c>
      <c r="F58" s="140"/>
      <c r="G58" s="97"/>
    </row>
    <row r="59" spans="1:7" ht="14.25">
      <c r="A59" s="162" t="s">
        <v>109</v>
      </c>
      <c r="B59" s="163" t="s">
        <v>93</v>
      </c>
      <c r="C59" s="149">
        <f>'[2]berekeningen'!E48</f>
        <v>219454</v>
      </c>
      <c r="D59" s="149">
        <f>'[2]berekeningen'!F48</f>
        <v>245964</v>
      </c>
      <c r="E59" s="149">
        <f>'[2]berekeningen'!G48</f>
        <v>258263</v>
      </c>
      <c r="F59" s="140"/>
      <c r="G59" s="96"/>
    </row>
    <row r="60" spans="1:7" ht="14.25">
      <c r="A60" s="162" t="s">
        <v>110</v>
      </c>
      <c r="B60" s="163" t="s">
        <v>94</v>
      </c>
      <c r="C60" s="149">
        <f>'[2]berekeningen'!E49</f>
        <v>8677</v>
      </c>
      <c r="D60" s="149">
        <f>'[2]berekeningen'!F49</f>
        <v>8969</v>
      </c>
      <c r="E60" s="149">
        <f>'[2]berekeningen'!G49</f>
        <v>9207</v>
      </c>
      <c r="F60" s="140"/>
      <c r="G60" s="96"/>
    </row>
    <row r="61" spans="1:7" ht="14.25">
      <c r="A61" s="162" t="s">
        <v>111</v>
      </c>
      <c r="B61" s="163" t="s">
        <v>95</v>
      </c>
      <c r="C61" s="149">
        <f>'[2]berekeningen'!E50</f>
        <v>3524</v>
      </c>
      <c r="D61" s="149">
        <f>'[2]berekeningen'!F50</f>
        <v>4053</v>
      </c>
      <c r="E61" s="149">
        <f>'[2]berekeningen'!G50</f>
        <v>6439</v>
      </c>
      <c r="F61" s="140"/>
      <c r="G61" s="96"/>
    </row>
    <row r="62" spans="1:7" s="12" customFormat="1" ht="14.25" customHeight="1">
      <c r="A62" s="15"/>
      <c r="B62" s="255" t="s">
        <v>19</v>
      </c>
      <c r="C62" s="164">
        <f>SUM(C45:C61)</f>
        <v>8469945</v>
      </c>
      <c r="D62" s="164">
        <f>SUM(D45:D61)</f>
        <v>8859496</v>
      </c>
      <c r="E62" s="164">
        <f>SUM(E45:E61)</f>
        <v>9242702.11502978</v>
      </c>
      <c r="F62" s="141"/>
      <c r="G62" s="98"/>
    </row>
    <row r="63" ht="12.75">
      <c r="A63" s="18"/>
    </row>
    <row r="64" ht="12.75">
      <c r="A64" s="18"/>
    </row>
    <row r="65" ht="12.75">
      <c r="A65" s="18"/>
    </row>
    <row r="66" spans="1:6" ht="12.75">
      <c r="A66" s="18"/>
      <c r="C66" s="132"/>
      <c r="D66" s="132"/>
      <c r="E66" s="132"/>
      <c r="F66" s="132"/>
    </row>
    <row r="67" ht="12.75">
      <c r="A67" s="18"/>
    </row>
    <row r="68" ht="12.75">
      <c r="A68" s="18"/>
    </row>
    <row r="69" ht="12.75">
      <c r="A69" s="18"/>
    </row>
    <row r="70" ht="12.75">
      <c r="A70" s="18"/>
    </row>
    <row r="71" ht="12.75">
      <c r="A71" s="18"/>
    </row>
    <row r="72" ht="12.75">
      <c r="A72" s="18"/>
    </row>
    <row r="73" ht="12.75">
      <c r="A73" s="18"/>
    </row>
    <row r="74" ht="12.75">
      <c r="A74" s="18"/>
    </row>
    <row r="75" ht="12.75">
      <c r="A75" s="18"/>
    </row>
    <row r="76" ht="12.75">
      <c r="A76" s="18"/>
    </row>
    <row r="77" ht="12.75">
      <c r="A77" s="18"/>
    </row>
    <row r="78" ht="12.75">
      <c r="A78" s="18"/>
    </row>
    <row r="79" ht="12.75">
      <c r="A79" s="18"/>
    </row>
    <row r="80" ht="12.75">
      <c r="A80" s="18"/>
    </row>
    <row r="81" ht="12.75">
      <c r="A81" s="18"/>
    </row>
    <row r="82" ht="19.5" customHeight="1">
      <c r="A82" s="19"/>
    </row>
    <row r="83" spans="1:7" ht="12.75">
      <c r="A83" s="159" t="s">
        <v>135</v>
      </c>
      <c r="B83" s="20"/>
      <c r="C83" s="20"/>
      <c r="D83" s="20"/>
      <c r="E83" s="20"/>
      <c r="F83" s="20"/>
      <c r="G83" s="21"/>
    </row>
    <row r="84" spans="1:7" ht="12.75">
      <c r="A84" s="159" t="str">
        <f>A4</f>
        <v>Evolutie 2006 - 2008</v>
      </c>
      <c r="B84" s="20"/>
      <c r="C84" s="20"/>
      <c r="D84" s="20"/>
      <c r="E84" s="20"/>
      <c r="F84" s="20"/>
      <c r="G84" s="21"/>
    </row>
    <row r="87" spans="11:13" ht="12.75">
      <c r="K87" s="119">
        <f>C7</f>
        <v>2006</v>
      </c>
      <c r="L87" s="119">
        <f>D7</f>
        <v>2007</v>
      </c>
      <c r="M87" s="119">
        <f>E7</f>
        <v>2008</v>
      </c>
    </row>
    <row r="88" spans="10:14" ht="14.25">
      <c r="J88" s="31" t="s">
        <v>86</v>
      </c>
      <c r="K88" s="120">
        <f aca="true" t="shared" si="0" ref="K88:M93">C49</f>
        <v>2385503</v>
      </c>
      <c r="L88" s="120">
        <f t="shared" si="0"/>
        <v>2451137</v>
      </c>
      <c r="M88" s="120">
        <f t="shared" si="0"/>
        <v>2536274</v>
      </c>
      <c r="N88" s="143"/>
    </row>
    <row r="89" spans="10:14" ht="14.25">
      <c r="J89" s="32" t="s">
        <v>87</v>
      </c>
      <c r="K89" s="121">
        <f t="shared" si="0"/>
        <v>344022</v>
      </c>
      <c r="L89" s="121">
        <f t="shared" si="0"/>
        <v>357615</v>
      </c>
      <c r="M89" s="121">
        <f t="shared" si="0"/>
        <v>358615</v>
      </c>
      <c r="N89" s="143"/>
    </row>
    <row r="90" spans="10:14" ht="14.25">
      <c r="J90" s="32" t="s">
        <v>88</v>
      </c>
      <c r="K90" s="121">
        <f t="shared" si="0"/>
        <v>4631</v>
      </c>
      <c r="L90" s="121">
        <f t="shared" si="0"/>
        <v>4851</v>
      </c>
      <c r="M90" s="121">
        <f t="shared" si="0"/>
        <v>4885</v>
      </c>
      <c r="N90" s="143"/>
    </row>
    <row r="91" spans="10:14" ht="14.25">
      <c r="J91" s="32" t="s">
        <v>89</v>
      </c>
      <c r="K91" s="121">
        <f t="shared" si="0"/>
        <v>3160777</v>
      </c>
      <c r="L91" s="121">
        <f t="shared" si="0"/>
        <v>3287091</v>
      </c>
      <c r="M91" s="121">
        <f t="shared" si="0"/>
        <v>3374626</v>
      </c>
      <c r="N91" s="143"/>
    </row>
    <row r="92" spans="10:14" ht="14.25">
      <c r="J92" s="32" t="s">
        <v>90</v>
      </c>
      <c r="K92" s="121">
        <f t="shared" si="0"/>
        <v>266866</v>
      </c>
      <c r="L92" s="121">
        <f t="shared" si="0"/>
        <v>292342</v>
      </c>
      <c r="M92" s="121">
        <f t="shared" si="0"/>
        <v>307476</v>
      </c>
      <c r="N92" s="143"/>
    </row>
    <row r="93" spans="10:14" ht="14.25">
      <c r="J93" s="32" t="s">
        <v>91</v>
      </c>
      <c r="K93" s="121">
        <f t="shared" si="0"/>
        <v>6192</v>
      </c>
      <c r="L93" s="121">
        <f t="shared" si="0"/>
        <v>6316</v>
      </c>
      <c r="M93" s="121">
        <f t="shared" si="0"/>
        <v>6508</v>
      </c>
      <c r="N93" s="143"/>
    </row>
    <row r="94" spans="10:14" ht="14.25">
      <c r="J94" s="163" t="s">
        <v>24</v>
      </c>
      <c r="K94" s="121">
        <f>C56</f>
        <v>1464116</v>
      </c>
      <c r="L94" s="121">
        <f>D56</f>
        <v>1528040</v>
      </c>
      <c r="M94" s="121">
        <f>E56</f>
        <v>1610935</v>
      </c>
      <c r="N94" s="144"/>
    </row>
    <row r="95" spans="10:14" ht="14.25">
      <c r="J95" s="32" t="s">
        <v>20</v>
      </c>
      <c r="K95" s="133">
        <f>K96-K94-K93-K92-K91-K90-K89-K88</f>
        <v>837838</v>
      </c>
      <c r="L95" s="133">
        <f>L96-L94-L93-L92-L91-L90-L89-L88</f>
        <v>932104</v>
      </c>
      <c r="M95" s="133">
        <f>M96-M94-M93-M92-M91-M90-M89-M88</f>
        <v>1043383.1150297802</v>
      </c>
      <c r="N95" s="144"/>
    </row>
    <row r="96" spans="10:13" ht="14.25">
      <c r="J96" s="33" t="s">
        <v>19</v>
      </c>
      <c r="K96" s="134">
        <f>C62</f>
        <v>8469945</v>
      </c>
      <c r="L96" s="134">
        <f>D62</f>
        <v>8859496</v>
      </c>
      <c r="M96" s="134">
        <f>E62</f>
        <v>9242702.11502978</v>
      </c>
    </row>
    <row r="98" spans="10:13" ht="15">
      <c r="J98" s="17" t="s">
        <v>21</v>
      </c>
      <c r="K98" s="122">
        <f>SUM(K88:K95)</f>
        <v>8469945</v>
      </c>
      <c r="L98" s="122">
        <f>SUM(L88:L95)</f>
        <v>8859496</v>
      </c>
      <c r="M98" s="122">
        <f>SUM(M88:M95)</f>
        <v>9242702.11502978</v>
      </c>
    </row>
    <row r="99" spans="11:13" ht="12.75">
      <c r="K99" s="123">
        <f>K98-K96</f>
        <v>0</v>
      </c>
      <c r="L99" s="123">
        <f>L98-L96</f>
        <v>0</v>
      </c>
      <c r="M99" s="123">
        <f>M98-M96</f>
        <v>0</v>
      </c>
    </row>
  </sheetData>
  <sheetProtection/>
  <mergeCells count="3">
    <mergeCell ref="A3:E3"/>
    <mergeCell ref="A4:E4"/>
    <mergeCell ref="A5:E5"/>
  </mergeCells>
  <printOptions horizontalCentered="1"/>
  <pageMargins left="0.1968503937007874" right="0.1968503937007874" top="0.7874015748031497" bottom="0.7874015748031497" header="0.3937007874015748" footer="0.3937007874015748"/>
  <pageSetup fitToHeight="2" horizontalDpi="1200" verticalDpi="1200" orientation="portrait" paperSize="9" scale="67" r:id="rId2"/>
  <headerFooter alignWithMargins="0">
    <oddHeader>&amp;L&amp;8&amp;F&amp;C&amp;8&amp;A&amp;R&amp;8Datumversie: &amp;D - &amp;T</oddHeader>
  </headerFooter>
  <rowBreaks count="1" manualBreakCount="1">
    <brk id="81" max="6" man="1"/>
  </rowBreaks>
  <drawing r:id="rId1"/>
</worksheet>
</file>

<file path=xl/worksheets/sheet5.xml><?xml version="1.0" encoding="utf-8"?>
<worksheet xmlns="http://schemas.openxmlformats.org/spreadsheetml/2006/main" xmlns:r="http://schemas.openxmlformats.org/officeDocument/2006/relationships">
  <dimension ref="A1:G63"/>
  <sheetViews>
    <sheetView showGridLines="0" zoomScale="90" zoomScaleNormal="90" zoomScalePageLayoutView="0" workbookViewId="0" topLeftCell="A1">
      <selection activeCell="A39" sqref="A39"/>
    </sheetView>
  </sheetViews>
  <sheetFormatPr defaultColWidth="9.00390625" defaultRowHeight="12.75"/>
  <cols>
    <col min="1" max="1" width="48.875" style="11" bestFit="1" customWidth="1"/>
    <col min="2" max="2" width="12.75390625" style="57" customWidth="1"/>
    <col min="3" max="3" width="12.75390625" style="56" customWidth="1"/>
    <col min="4" max="4" width="12.75390625" style="11" customWidth="1"/>
    <col min="5" max="6" width="12.375" style="11" customWidth="1"/>
    <col min="7" max="7" width="12.375" style="12" customWidth="1"/>
    <col min="8" max="16384" width="9.125" style="11" customWidth="1"/>
  </cols>
  <sheetData>
    <row r="1" spans="1:2" ht="12.75">
      <c r="A1" s="54" t="str">
        <f>'[1]08FIN02'!$A$1</f>
        <v>Schooljaar 2007-2008</v>
      </c>
      <c r="B1" s="55"/>
    </row>
    <row r="2" ht="12.75" customHeight="1">
      <c r="B2" s="55"/>
    </row>
    <row r="3" spans="1:7" ht="12.75">
      <c r="A3" s="318" t="s">
        <v>35</v>
      </c>
      <c r="B3" s="318"/>
      <c r="C3" s="318"/>
      <c r="D3" s="318"/>
      <c r="E3" s="20"/>
      <c r="F3" s="20"/>
      <c r="G3" s="21"/>
    </row>
    <row r="4" spans="1:7" ht="12" customHeight="1">
      <c r="A4" s="318" t="str">
        <f>'[1]08FIN03'!$A$4</f>
        <v>Evolutie 2006 - 2008</v>
      </c>
      <c r="B4" s="318"/>
      <c r="C4" s="318"/>
      <c r="D4" s="318"/>
      <c r="E4" s="276"/>
      <c r="F4" s="20"/>
      <c r="G4" s="21"/>
    </row>
    <row r="5" spans="1:7" ht="12" customHeight="1">
      <c r="A5" s="318" t="s">
        <v>82</v>
      </c>
      <c r="B5" s="318"/>
      <c r="C5" s="318"/>
      <c r="D5" s="318"/>
      <c r="E5" s="20"/>
      <c r="F5" s="20"/>
      <c r="G5" s="21"/>
    </row>
    <row r="6" spans="1:7" ht="12.75" customHeight="1" thickBot="1">
      <c r="A6" s="75"/>
      <c r="B6" s="76"/>
      <c r="C6" s="77"/>
      <c r="D6" s="78"/>
      <c r="E6" s="78"/>
      <c r="F6" s="78"/>
      <c r="G6" s="79"/>
    </row>
    <row r="7" spans="1:4" s="80" customFormat="1" ht="12" customHeight="1">
      <c r="A7" s="166"/>
      <c r="B7" s="63">
        <f>'[1]08FIN02'!E9</f>
        <v>2006</v>
      </c>
      <c r="C7" s="63">
        <f>'[1]08FIN02'!F9</f>
        <v>2007</v>
      </c>
      <c r="D7" s="63">
        <f>'[1]08FIN02'!G9</f>
        <v>2008</v>
      </c>
    </row>
    <row r="8" spans="1:4" s="80" customFormat="1" ht="12" customHeight="1">
      <c r="A8" s="64"/>
      <c r="B8" s="167"/>
      <c r="C8" s="167"/>
      <c r="D8" s="167"/>
    </row>
    <row r="9" spans="1:4" s="80" customFormat="1" ht="12.75">
      <c r="A9" s="12" t="s">
        <v>22</v>
      </c>
      <c r="B9" s="168">
        <f>B27</f>
        <v>5823791</v>
      </c>
      <c r="C9" s="168">
        <f>C27</f>
        <v>6006540</v>
      </c>
      <c r="D9" s="168">
        <f>D27</f>
        <v>6006350</v>
      </c>
    </row>
    <row r="10" spans="1:4" s="80" customFormat="1" ht="12.75">
      <c r="A10" s="12" t="s">
        <v>23</v>
      </c>
      <c r="B10" s="169">
        <f>B38</f>
        <v>2209781</v>
      </c>
      <c r="C10" s="169">
        <f>C38</f>
        <v>2334414</v>
      </c>
      <c r="D10" s="169">
        <f>D38</f>
        <v>2402442</v>
      </c>
    </row>
    <row r="11" spans="1:4" s="80" customFormat="1" ht="12.75">
      <c r="A11" s="12" t="s">
        <v>25</v>
      </c>
      <c r="B11" s="168">
        <f>B45</f>
        <v>244083</v>
      </c>
      <c r="C11" s="168">
        <f>C45</f>
        <v>251466</v>
      </c>
      <c r="D11" s="168">
        <f>D45</f>
        <v>475208</v>
      </c>
    </row>
    <row r="12" spans="1:4" s="81" customFormat="1" ht="12.75">
      <c r="A12" s="12" t="s">
        <v>20</v>
      </c>
      <c r="B12" s="168">
        <f>B57</f>
        <v>192290</v>
      </c>
      <c r="C12" s="168">
        <f>C57</f>
        <v>267076</v>
      </c>
      <c r="D12" s="168">
        <f>D57</f>
        <v>358702</v>
      </c>
    </row>
    <row r="13" spans="1:4" s="80" customFormat="1" ht="14.25" customHeight="1">
      <c r="A13" s="170" t="s">
        <v>19</v>
      </c>
      <c r="B13" s="171">
        <f>SUM(B9:B12)</f>
        <v>8469945</v>
      </c>
      <c r="C13" s="172">
        <f>SUM(C9:C12)</f>
        <v>8859496</v>
      </c>
      <c r="D13" s="171">
        <f>SUM(D9:D12)</f>
        <v>9242702</v>
      </c>
    </row>
    <row r="14" spans="1:4" s="80" customFormat="1" ht="14.25" customHeight="1" thickBot="1">
      <c r="A14" s="12"/>
      <c r="B14" s="173"/>
      <c r="C14" s="173"/>
      <c r="D14" s="173"/>
    </row>
    <row r="15" spans="1:6" s="80" customFormat="1" ht="12.75">
      <c r="A15" s="166" t="s">
        <v>22</v>
      </c>
      <c r="B15" s="63" t="s">
        <v>143</v>
      </c>
      <c r="C15" s="63" t="s">
        <v>144</v>
      </c>
      <c r="D15" s="63" t="s">
        <v>145</v>
      </c>
      <c r="F15" s="277"/>
    </row>
    <row r="16" spans="1:4" s="80" customFormat="1" ht="12.75">
      <c r="A16" s="64"/>
      <c r="B16" s="278"/>
      <c r="C16" s="279"/>
      <c r="D16" s="279"/>
    </row>
    <row r="17" spans="1:6" s="80" customFormat="1" ht="12.75">
      <c r="A17" s="174" t="s">
        <v>147</v>
      </c>
      <c r="B17" s="175">
        <v>5201710</v>
      </c>
      <c r="C17" s="176">
        <v>5369080</v>
      </c>
      <c r="D17" s="177">
        <v>5356542</v>
      </c>
      <c r="F17" s="82"/>
    </row>
    <row r="18" spans="1:4" s="80" customFormat="1" ht="12.75">
      <c r="A18" s="12" t="s">
        <v>26</v>
      </c>
      <c r="B18" s="178">
        <v>50845</v>
      </c>
      <c r="C18" s="176">
        <v>52920</v>
      </c>
      <c r="D18" s="177">
        <v>49655</v>
      </c>
    </row>
    <row r="19" spans="1:4" s="80" customFormat="1" ht="12.75">
      <c r="A19" s="12" t="s">
        <v>125</v>
      </c>
      <c r="B19" s="178">
        <v>13598</v>
      </c>
      <c r="C19" s="176">
        <v>16832</v>
      </c>
      <c r="D19" s="177">
        <v>16389</v>
      </c>
    </row>
    <row r="20" spans="1:4" s="80" customFormat="1" ht="12.75">
      <c r="A20" s="12" t="s">
        <v>29</v>
      </c>
      <c r="B20" s="178">
        <v>178335</v>
      </c>
      <c r="C20" s="176">
        <v>176286</v>
      </c>
      <c r="D20" s="177">
        <v>180499</v>
      </c>
    </row>
    <row r="21" spans="1:4" s="80" customFormat="1" ht="12.75">
      <c r="A21" s="192" t="s">
        <v>30</v>
      </c>
      <c r="B21" s="178">
        <v>2722</v>
      </c>
      <c r="C21" s="176">
        <v>2925</v>
      </c>
      <c r="D21" s="177">
        <v>2858</v>
      </c>
    </row>
    <row r="22" spans="1:4" s="84" customFormat="1" ht="12.75">
      <c r="A22" s="12" t="s">
        <v>146</v>
      </c>
      <c r="B22" s="178">
        <v>227610</v>
      </c>
      <c r="C22" s="176">
        <v>236915</v>
      </c>
      <c r="D22" s="177">
        <v>249918</v>
      </c>
    </row>
    <row r="23" spans="1:4" s="80" customFormat="1" ht="12.75">
      <c r="A23" s="12" t="s">
        <v>28</v>
      </c>
      <c r="B23" s="178">
        <v>10624</v>
      </c>
      <c r="C23" s="176">
        <v>10975</v>
      </c>
      <c r="D23" s="177">
        <v>11078</v>
      </c>
    </row>
    <row r="24" spans="1:4" s="83" customFormat="1" ht="12.75">
      <c r="A24" s="12" t="s">
        <v>126</v>
      </c>
      <c r="B24" s="178">
        <v>122344</v>
      </c>
      <c r="C24" s="176">
        <v>126728</v>
      </c>
      <c r="D24" s="177">
        <v>125381</v>
      </c>
    </row>
    <row r="25" spans="1:4" s="80" customFormat="1" ht="12.75">
      <c r="A25" s="12" t="s">
        <v>27</v>
      </c>
      <c r="B25" s="178">
        <v>13738</v>
      </c>
      <c r="C25" s="176">
        <v>13837</v>
      </c>
      <c r="D25" s="177">
        <v>13988</v>
      </c>
    </row>
    <row r="26" spans="1:4" s="80" customFormat="1" ht="12.75">
      <c r="A26" s="269" t="s">
        <v>140</v>
      </c>
      <c r="B26" s="188">
        <v>2265</v>
      </c>
      <c r="C26" s="251">
        <v>42</v>
      </c>
      <c r="D26" s="180">
        <v>42</v>
      </c>
    </row>
    <row r="27" spans="1:4" s="80" customFormat="1" ht="12.75">
      <c r="A27" s="181" t="s">
        <v>19</v>
      </c>
      <c r="B27" s="182">
        <f>SUM(B17:B26)</f>
        <v>5823791</v>
      </c>
      <c r="C27" s="182">
        <f>SUM(C17:C26)</f>
        <v>6006540</v>
      </c>
      <c r="D27" s="182">
        <f>SUM(D17:D26)</f>
        <v>6006350</v>
      </c>
    </row>
    <row r="28" spans="1:4" s="80" customFormat="1" ht="13.5" thickBot="1">
      <c r="A28" s="12"/>
      <c r="B28" s="56"/>
      <c r="C28" s="56"/>
      <c r="D28" s="56"/>
    </row>
    <row r="29" spans="1:4" s="80" customFormat="1" ht="12.75">
      <c r="A29" s="166" t="s">
        <v>23</v>
      </c>
      <c r="B29" s="63" t="s">
        <v>143</v>
      </c>
      <c r="C29" s="63" t="s">
        <v>144</v>
      </c>
      <c r="D29" s="63" t="s">
        <v>145</v>
      </c>
    </row>
    <row r="30" spans="1:4" s="80" customFormat="1" ht="12.75">
      <c r="A30" s="72"/>
      <c r="B30" s="280"/>
      <c r="C30" s="279"/>
      <c r="D30" s="279"/>
    </row>
    <row r="31" spans="1:4" s="80" customFormat="1" ht="12.75">
      <c r="A31" s="174" t="s">
        <v>127</v>
      </c>
      <c r="B31" s="168">
        <v>734596</v>
      </c>
      <c r="C31" s="183">
        <v>792495</v>
      </c>
      <c r="D31" s="176">
        <v>806400</v>
      </c>
    </row>
    <row r="32" spans="1:7" s="80" customFormat="1" ht="12.75">
      <c r="A32" s="12" t="s">
        <v>24</v>
      </c>
      <c r="B32" s="168">
        <v>1411551</v>
      </c>
      <c r="C32" s="183">
        <v>1474712</v>
      </c>
      <c r="D32" s="184">
        <v>1524243</v>
      </c>
      <c r="E32" s="81"/>
      <c r="F32" s="81"/>
      <c r="G32" s="81"/>
    </row>
    <row r="33" spans="1:4" s="80" customFormat="1" ht="12.75">
      <c r="A33" s="12" t="s">
        <v>16</v>
      </c>
      <c r="B33" s="168">
        <v>2708</v>
      </c>
      <c r="C33" s="183">
        <v>2836</v>
      </c>
      <c r="D33" s="176">
        <v>2928</v>
      </c>
    </row>
    <row r="34" spans="1:7" s="80" customFormat="1" ht="12.75">
      <c r="A34" s="12" t="s">
        <v>128</v>
      </c>
      <c r="B34" s="168">
        <v>42754</v>
      </c>
      <c r="C34" s="183">
        <v>45634</v>
      </c>
      <c r="D34" s="184">
        <v>49519</v>
      </c>
      <c r="E34" s="81"/>
      <c r="F34" s="81"/>
      <c r="G34" s="81"/>
    </row>
    <row r="35" spans="1:7" s="80" customFormat="1" ht="12.75">
      <c r="A35" s="12" t="s">
        <v>32</v>
      </c>
      <c r="B35" s="168">
        <v>2124</v>
      </c>
      <c r="C35" s="183">
        <v>2150</v>
      </c>
      <c r="D35" s="184">
        <v>2935</v>
      </c>
      <c r="E35" s="81"/>
      <c r="F35" s="81"/>
      <c r="G35" s="81"/>
    </row>
    <row r="36" spans="1:7" s="80" customFormat="1" ht="12.75">
      <c r="A36" s="12" t="s">
        <v>148</v>
      </c>
      <c r="B36" s="168">
        <v>14459</v>
      </c>
      <c r="C36" s="183">
        <v>14839</v>
      </c>
      <c r="D36" s="184">
        <v>14796</v>
      </c>
      <c r="E36" s="81"/>
      <c r="F36" s="81"/>
      <c r="G36" s="81"/>
    </row>
    <row r="37" spans="1:7" s="80" customFormat="1" ht="12.75">
      <c r="A37" s="12" t="s">
        <v>27</v>
      </c>
      <c r="B37" s="168">
        <v>1589</v>
      </c>
      <c r="C37" s="183">
        <v>1748</v>
      </c>
      <c r="D37" s="184">
        <v>1621</v>
      </c>
      <c r="E37" s="81"/>
      <c r="F37" s="81"/>
      <c r="G37" s="81"/>
    </row>
    <row r="38" spans="1:4" s="80" customFormat="1" ht="12.75">
      <c r="A38" s="185" t="s">
        <v>19</v>
      </c>
      <c r="B38" s="186">
        <f>SUM(B31:B37)</f>
        <v>2209781</v>
      </c>
      <c r="C38" s="186">
        <f>SUM(C31:C37)</f>
        <v>2334414</v>
      </c>
      <c r="D38" s="187">
        <f>SUM(D31:D37)</f>
        <v>2402442</v>
      </c>
    </row>
    <row r="39" spans="1:4" s="80" customFormat="1" ht="13.5" thickBot="1">
      <c r="A39" s="12"/>
      <c r="B39" s="56"/>
      <c r="C39" s="56"/>
      <c r="D39" s="56"/>
    </row>
    <row r="40" spans="1:4" s="80" customFormat="1" ht="12.75">
      <c r="A40" s="166" t="s">
        <v>25</v>
      </c>
      <c r="B40" s="63" t="s">
        <v>143</v>
      </c>
      <c r="C40" s="63" t="s">
        <v>144</v>
      </c>
      <c r="D40" s="63" t="s">
        <v>145</v>
      </c>
    </row>
    <row r="41" spans="1:4" s="80" customFormat="1" ht="12.75">
      <c r="A41" s="72"/>
      <c r="B41" s="280"/>
      <c r="C41" s="279"/>
      <c r="D41" s="279"/>
    </row>
    <row r="42" spans="1:4" s="80" customFormat="1" ht="12.75">
      <c r="A42" s="174" t="s">
        <v>72</v>
      </c>
      <c r="B42" s="168">
        <v>118971</v>
      </c>
      <c r="C42" s="175">
        <v>99557</v>
      </c>
      <c r="D42" s="176">
        <v>193647</v>
      </c>
    </row>
    <row r="43" spans="1:4" s="80" customFormat="1" ht="12.75">
      <c r="A43" s="12" t="s">
        <v>73</v>
      </c>
      <c r="B43" s="168">
        <v>72463</v>
      </c>
      <c r="C43" s="178">
        <v>97573</v>
      </c>
      <c r="D43" s="176">
        <v>194426</v>
      </c>
    </row>
    <row r="44" spans="1:4" s="80" customFormat="1" ht="12.75">
      <c r="A44" s="12" t="s">
        <v>24</v>
      </c>
      <c r="B44" s="168">
        <v>52649</v>
      </c>
      <c r="C44" s="178">
        <v>54336</v>
      </c>
      <c r="D44" s="176">
        <v>87135</v>
      </c>
    </row>
    <row r="45" spans="1:4" s="80" customFormat="1" ht="12.75">
      <c r="A45" s="189" t="s">
        <v>19</v>
      </c>
      <c r="B45" s="186">
        <f>SUM(B42:B44)</f>
        <v>244083</v>
      </c>
      <c r="C45" s="186">
        <f>SUM(C42:C44)</f>
        <v>251466</v>
      </c>
      <c r="D45" s="186">
        <f>SUM(D42:D44)</f>
        <v>475208</v>
      </c>
    </row>
    <row r="46" spans="1:4" s="80" customFormat="1" ht="13.5" thickBot="1">
      <c r="A46" s="190"/>
      <c r="B46" s="191"/>
      <c r="C46" s="191"/>
      <c r="D46" s="191"/>
    </row>
    <row r="47" spans="1:4" s="80" customFormat="1" ht="12.75">
      <c r="A47" s="166" t="s">
        <v>20</v>
      </c>
      <c r="B47" s="63" t="s">
        <v>143</v>
      </c>
      <c r="C47" s="63" t="s">
        <v>144</v>
      </c>
      <c r="D47" s="63" t="s">
        <v>145</v>
      </c>
    </row>
    <row r="48" spans="1:4" s="80" customFormat="1" ht="12.75">
      <c r="A48" s="270"/>
      <c r="B48" s="280"/>
      <c r="C48" s="279"/>
      <c r="D48" s="279"/>
    </row>
    <row r="49" spans="1:4" s="80" customFormat="1" ht="12.75">
      <c r="A49" s="271" t="s">
        <v>17</v>
      </c>
      <c r="B49" s="168">
        <v>61314</v>
      </c>
      <c r="C49" s="168">
        <v>80616</v>
      </c>
      <c r="D49" s="177">
        <v>92696</v>
      </c>
    </row>
    <row r="50" spans="1:4" s="80" customFormat="1" ht="12.75">
      <c r="A50" s="192" t="s">
        <v>129</v>
      </c>
      <c r="B50" s="168">
        <v>5431</v>
      </c>
      <c r="C50" s="168">
        <v>5511</v>
      </c>
      <c r="D50" s="177">
        <v>8091</v>
      </c>
    </row>
    <row r="51" spans="1:4" s="80" customFormat="1" ht="12.75">
      <c r="A51" s="12" t="s">
        <v>18</v>
      </c>
      <c r="B51" s="168">
        <v>21337</v>
      </c>
      <c r="C51" s="168">
        <v>23781</v>
      </c>
      <c r="D51" s="177">
        <v>25173</v>
      </c>
    </row>
    <row r="52" spans="1:4" s="80" customFormat="1" ht="12.75">
      <c r="A52" s="192" t="s">
        <v>31</v>
      </c>
      <c r="B52" s="168">
        <v>12125</v>
      </c>
      <c r="C52" s="168">
        <v>14379</v>
      </c>
      <c r="D52" s="177">
        <v>15810</v>
      </c>
    </row>
    <row r="53" spans="1:4" s="80" customFormat="1" ht="12.75">
      <c r="A53" s="12" t="s">
        <v>130</v>
      </c>
      <c r="B53" s="168">
        <v>29619</v>
      </c>
      <c r="C53" s="168">
        <v>16266</v>
      </c>
      <c r="D53" s="177">
        <v>3052</v>
      </c>
    </row>
    <row r="54" spans="1:4" s="80" customFormat="1" ht="12.75">
      <c r="A54" s="12" t="s">
        <v>34</v>
      </c>
      <c r="B54" s="168">
        <v>18690</v>
      </c>
      <c r="C54" s="168">
        <v>21867</v>
      </c>
      <c r="D54" s="177">
        <v>18638</v>
      </c>
    </row>
    <row r="55" spans="1:4" s="80" customFormat="1" ht="12.75">
      <c r="A55" s="12" t="s">
        <v>132</v>
      </c>
      <c r="B55" s="168">
        <v>52</v>
      </c>
      <c r="C55" s="168">
        <v>213</v>
      </c>
      <c r="D55" s="177">
        <v>87252</v>
      </c>
    </row>
    <row r="56" spans="1:4" s="80" customFormat="1" ht="12.75">
      <c r="A56" s="12" t="s">
        <v>131</v>
      </c>
      <c r="B56" s="168">
        <v>43722</v>
      </c>
      <c r="C56" s="168">
        <v>104443</v>
      </c>
      <c r="D56" s="177">
        <v>107990</v>
      </c>
    </row>
    <row r="57" spans="1:4" s="80" customFormat="1" ht="12.75">
      <c r="A57" s="189" t="s">
        <v>19</v>
      </c>
      <c r="B57" s="186">
        <f>SUM(B49:B56)</f>
        <v>192290</v>
      </c>
      <c r="C57" s="186">
        <f>SUM(C49:C56)</f>
        <v>267076</v>
      </c>
      <c r="D57" s="186">
        <f>SUM(D49:D56)</f>
        <v>358702</v>
      </c>
    </row>
    <row r="58" spans="1:5" s="80" customFormat="1" ht="12" customHeight="1">
      <c r="A58" s="85"/>
      <c r="B58" s="86"/>
      <c r="C58" s="86"/>
      <c r="D58" s="86"/>
      <c r="E58" s="87"/>
    </row>
    <row r="59" s="80" customFormat="1" ht="12" customHeight="1"/>
    <row r="60" s="80" customFormat="1" ht="12" customHeight="1">
      <c r="C60" s="256"/>
    </row>
    <row r="61" spans="2:7" s="80" customFormat="1" ht="12" customHeight="1">
      <c r="B61" s="88"/>
      <c r="G61" s="81"/>
    </row>
    <row r="62" spans="1:7" ht="12.75">
      <c r="A62" s="320" t="s">
        <v>67</v>
      </c>
      <c r="B62" s="320"/>
      <c r="C62" s="320"/>
      <c r="D62" s="320"/>
      <c r="E62" s="320"/>
      <c r="F62" s="320"/>
      <c r="G62" s="21"/>
    </row>
    <row r="63" spans="1:7" ht="12.75">
      <c r="A63" s="320" t="str">
        <f>A4</f>
        <v>Evolutie 2006 - 2008</v>
      </c>
      <c r="B63" s="320"/>
      <c r="C63" s="320"/>
      <c r="D63" s="320"/>
      <c r="E63" s="320"/>
      <c r="F63" s="320"/>
      <c r="G63" s="21"/>
    </row>
  </sheetData>
  <sheetProtection/>
  <mergeCells count="5">
    <mergeCell ref="A3:D3"/>
    <mergeCell ref="A4:D4"/>
    <mergeCell ref="A5:D5"/>
    <mergeCell ref="A63:F63"/>
    <mergeCell ref="A62:F62"/>
  </mergeCells>
  <printOptions horizontalCentered="1"/>
  <pageMargins left="0.1968503937007874" right="0.1968503937007874" top="0.7874015748031497" bottom="0.7874015748031497" header="0.3937007874015748" footer="0.3937007874015748"/>
  <pageSetup fitToHeight="2" horizontalDpi="1200" verticalDpi="1200" orientation="portrait" paperSize="9" scale="83" r:id="rId2"/>
  <headerFooter alignWithMargins="0">
    <oddHeader>&amp;L&amp;8&amp;F&amp;C&amp;8&amp;A&amp;R&amp;8Datumversie: &amp;D - &amp;T</oddHeader>
  </headerFooter>
  <rowBreaks count="1" manualBreakCount="1">
    <brk id="61"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I80"/>
  <sheetViews>
    <sheetView showGridLines="0" zoomScale="90" zoomScaleNormal="90" zoomScalePageLayoutView="0" workbookViewId="0" topLeftCell="A1">
      <selection activeCell="F42" sqref="F42"/>
    </sheetView>
  </sheetViews>
  <sheetFormatPr defaultColWidth="32.875" defaultRowHeight="12.75"/>
  <cols>
    <col min="1" max="1" width="12.75390625" style="28" customWidth="1"/>
    <col min="2" max="2" width="47.75390625" style="22" customWidth="1"/>
    <col min="3" max="3" width="18.75390625" style="23" customWidth="1"/>
    <col min="4" max="5" width="14.875" style="24" customWidth="1"/>
    <col min="6" max="6" width="14.875" style="26" customWidth="1"/>
    <col min="7" max="7" width="9.125" style="25" customWidth="1"/>
    <col min="8" max="16384" width="32.875" style="25" customWidth="1"/>
  </cols>
  <sheetData>
    <row r="1" ht="12.75" customHeight="1">
      <c r="A1" s="27" t="str">
        <f>'07budg02'!$A$1</f>
        <v>Schooljaar 2007-2008</v>
      </c>
    </row>
    <row r="2" spans="1:6" ht="12.75" customHeight="1">
      <c r="A2" s="317" t="s">
        <v>36</v>
      </c>
      <c r="B2" s="317"/>
      <c r="C2" s="317"/>
      <c r="D2" s="317"/>
      <c r="E2" s="317"/>
      <c r="F2" s="317"/>
    </row>
    <row r="3" spans="1:6" ht="12.75" customHeight="1">
      <c r="A3" s="317" t="s">
        <v>37</v>
      </c>
      <c r="B3" s="317"/>
      <c r="C3" s="317"/>
      <c r="D3" s="317"/>
      <c r="E3" s="317"/>
      <c r="F3" s="317"/>
    </row>
    <row r="4" spans="1:6" ht="12.75" customHeight="1">
      <c r="A4" s="317" t="s">
        <v>82</v>
      </c>
      <c r="B4" s="317"/>
      <c r="C4" s="317"/>
      <c r="D4" s="317"/>
      <c r="E4" s="317"/>
      <c r="F4" s="317"/>
    </row>
    <row r="5" ht="12" customHeight="1" thickBot="1"/>
    <row r="6" spans="1:7" s="29" customFormat="1" ht="14.25" customHeight="1">
      <c r="A6" s="193" t="s">
        <v>112</v>
      </c>
      <c r="B6" s="194" t="s">
        <v>38</v>
      </c>
      <c r="C6" s="195" t="s">
        <v>39</v>
      </c>
      <c r="D6" s="63" t="s">
        <v>143</v>
      </c>
      <c r="E6" s="63" t="s">
        <v>144</v>
      </c>
      <c r="F6" s="165" t="s">
        <v>145</v>
      </c>
      <c r="G6" s="265"/>
    </row>
    <row r="7" spans="1:7" s="29" customFormat="1" ht="14.25" customHeight="1">
      <c r="A7" s="196"/>
      <c r="B7" s="197"/>
      <c r="C7" s="198"/>
      <c r="D7" s="199"/>
      <c r="E7" s="199"/>
      <c r="F7" s="199"/>
      <c r="G7" s="265"/>
    </row>
    <row r="8" spans="1:7" ht="14.25" customHeight="1">
      <c r="A8" s="200"/>
      <c r="B8" s="201"/>
      <c r="C8" s="202" t="s">
        <v>40</v>
      </c>
      <c r="D8" s="177">
        <f>'[2]berekeningen'!E93</f>
        <v>367875</v>
      </c>
      <c r="E8" s="177">
        <f>'[2]berekeningen'!F93</f>
        <v>371368</v>
      </c>
      <c r="F8" s="217">
        <f>'[2]berekeningen'!G93</f>
        <v>378765</v>
      </c>
      <c r="G8" s="146"/>
    </row>
    <row r="9" spans="1:7" ht="14.25" customHeight="1">
      <c r="A9" s="204" t="s">
        <v>99</v>
      </c>
      <c r="B9" s="205" t="s">
        <v>41</v>
      </c>
      <c r="C9" s="206" t="s">
        <v>42</v>
      </c>
      <c r="D9" s="177">
        <f>'[2]berekeningen'!E94</f>
        <v>533107</v>
      </c>
      <c r="E9" s="177">
        <f>'[2]berekeningen'!F94</f>
        <v>559145</v>
      </c>
      <c r="F9" s="177">
        <f>'[2]berekeningen'!G94</f>
        <v>584016</v>
      </c>
      <c r="G9" s="146"/>
    </row>
    <row r="10" spans="1:7" ht="14.25" customHeight="1">
      <c r="A10" s="204"/>
      <c r="B10" s="205"/>
      <c r="C10" s="206" t="s">
        <v>43</v>
      </c>
      <c r="D10" s="177">
        <f>'[2]berekeningen'!E95</f>
        <v>1482058</v>
      </c>
      <c r="E10" s="177">
        <f>'[2]berekeningen'!F95</f>
        <v>1520424</v>
      </c>
      <c r="F10" s="177">
        <f>'[2]berekeningen'!G95</f>
        <v>1571633</v>
      </c>
      <c r="G10" s="146"/>
    </row>
    <row r="11" spans="1:7" ht="14.25" customHeight="1">
      <c r="A11" s="204"/>
      <c r="B11" s="205"/>
      <c r="C11" s="206" t="s">
        <v>44</v>
      </c>
      <c r="D11" s="177">
        <f>'[2]berekeningen'!E96</f>
        <v>2463</v>
      </c>
      <c r="E11" s="177">
        <f>'[2]berekeningen'!F96</f>
        <v>200</v>
      </c>
      <c r="F11" s="180">
        <f>'[2]berekeningen'!G96</f>
        <v>1860</v>
      </c>
      <c r="G11" s="146"/>
    </row>
    <row r="12" spans="1:7" s="9" customFormat="1" ht="14.25" customHeight="1">
      <c r="A12" s="207"/>
      <c r="B12" s="208"/>
      <c r="C12" s="209" t="s">
        <v>19</v>
      </c>
      <c r="D12" s="210">
        <f>SUM(D8:D11)</f>
        <v>2385503</v>
      </c>
      <c r="E12" s="211">
        <f>SUM(E8:E11)</f>
        <v>2451137</v>
      </c>
      <c r="F12" s="210">
        <f>SUM(F8:F11)</f>
        <v>2536274</v>
      </c>
      <c r="G12" s="145"/>
    </row>
    <row r="13" spans="1:7" ht="3.75" customHeight="1">
      <c r="A13" s="212"/>
      <c r="B13" s="213"/>
      <c r="C13" s="214"/>
      <c r="D13" s="215"/>
      <c r="E13" s="216"/>
      <c r="F13" s="215"/>
      <c r="G13" s="146"/>
    </row>
    <row r="14" spans="1:7" ht="14.25" customHeight="1">
      <c r="A14" s="204"/>
      <c r="B14" s="58"/>
      <c r="C14" s="206" t="s">
        <v>40</v>
      </c>
      <c r="D14" s="203">
        <f>'[2]berekeningen'!E123</f>
        <v>102040</v>
      </c>
      <c r="E14" s="203">
        <f>'[2]berekeningen'!F123</f>
        <v>107943</v>
      </c>
      <c r="F14" s="217">
        <f>'[2]berekeningen'!G123</f>
        <v>106898</v>
      </c>
      <c r="G14" s="146"/>
    </row>
    <row r="15" spans="1:7" ht="14.25" customHeight="1">
      <c r="A15" s="204" t="s">
        <v>100</v>
      </c>
      <c r="B15" s="205" t="s">
        <v>45</v>
      </c>
      <c r="C15" s="206" t="s">
        <v>42</v>
      </c>
      <c r="D15" s="183">
        <f>'[2]berekeningen'!E124</f>
        <v>46916</v>
      </c>
      <c r="E15" s="183">
        <f>'[2]berekeningen'!F124</f>
        <v>48466</v>
      </c>
      <c r="F15" s="177">
        <f>'[2]berekeningen'!G124</f>
        <v>48978</v>
      </c>
      <c r="G15" s="146"/>
    </row>
    <row r="16" spans="1:7" ht="14.25" customHeight="1">
      <c r="A16" s="204"/>
      <c r="B16" s="205"/>
      <c r="C16" s="206" t="s">
        <v>43</v>
      </c>
      <c r="D16" s="183">
        <f>'[2]berekeningen'!E125</f>
        <v>195062</v>
      </c>
      <c r="E16" s="183">
        <f>'[2]berekeningen'!F125</f>
        <v>201206</v>
      </c>
      <c r="F16" s="177">
        <f>'[2]berekeningen'!G125</f>
        <v>202739</v>
      </c>
      <c r="G16" s="146"/>
    </row>
    <row r="17" spans="1:7" ht="14.25" customHeight="1">
      <c r="A17" s="204"/>
      <c r="B17" s="205"/>
      <c r="C17" s="206" t="s">
        <v>44</v>
      </c>
      <c r="D17" s="179">
        <f>'[2]berekeningen'!E126</f>
        <v>4</v>
      </c>
      <c r="E17" s="179">
        <f>'[2]berekeningen'!F126</f>
        <v>0</v>
      </c>
      <c r="F17" s="180">
        <f>'[2]berekeningen'!G126</f>
        <v>0</v>
      </c>
      <c r="G17" s="146"/>
    </row>
    <row r="18" spans="1:7" s="9" customFormat="1" ht="14.25" customHeight="1">
      <c r="A18" s="207"/>
      <c r="B18" s="208"/>
      <c r="C18" s="209" t="s">
        <v>19</v>
      </c>
      <c r="D18" s="210">
        <f>SUM(D14:D17)</f>
        <v>344022</v>
      </c>
      <c r="E18" s="211">
        <f>SUM(E14:E17)</f>
        <v>357615</v>
      </c>
      <c r="F18" s="210">
        <f>SUM(F14:F17)</f>
        <v>358615</v>
      </c>
      <c r="G18" s="145"/>
    </row>
    <row r="19" spans="1:7" ht="3.75" customHeight="1">
      <c r="A19" s="212"/>
      <c r="B19" s="213"/>
      <c r="C19" s="214"/>
      <c r="D19" s="215"/>
      <c r="E19" s="216"/>
      <c r="F19" s="215"/>
      <c r="G19" s="146"/>
    </row>
    <row r="20" spans="1:7" ht="14.25" customHeight="1">
      <c r="A20" s="257"/>
      <c r="B20" s="258"/>
      <c r="C20" s="206"/>
      <c r="D20" s="203"/>
      <c r="E20" s="203"/>
      <c r="F20" s="217"/>
      <c r="G20" s="146"/>
    </row>
    <row r="21" spans="1:7" ht="14.25" customHeight="1">
      <c r="A21" s="259"/>
      <c r="B21" s="260"/>
      <c r="C21" s="206"/>
      <c r="D21" s="183"/>
      <c r="E21" s="183"/>
      <c r="F21" s="177"/>
      <c r="G21" s="146"/>
    </row>
    <row r="22" spans="1:7" ht="14.25" customHeight="1">
      <c r="A22" s="261" t="s">
        <v>101</v>
      </c>
      <c r="B22" s="262" t="s">
        <v>117</v>
      </c>
      <c r="C22" s="206"/>
      <c r="D22" s="227">
        <f>'[2]berekeningen'!E40</f>
        <v>4631</v>
      </c>
      <c r="E22" s="227">
        <f>'[2]berekeningen'!F40</f>
        <v>4851</v>
      </c>
      <c r="F22" s="224">
        <f>'[2]berekeningen'!G40</f>
        <v>4885</v>
      </c>
      <c r="G22" s="146"/>
    </row>
    <row r="23" spans="1:7" ht="14.25" customHeight="1">
      <c r="A23" s="261"/>
      <c r="B23" s="262"/>
      <c r="C23" s="206"/>
      <c r="D23" s="183"/>
      <c r="E23" s="183"/>
      <c r="F23" s="177"/>
      <c r="G23" s="146"/>
    </row>
    <row r="24" spans="1:7" s="9" customFormat="1" ht="14.25" customHeight="1">
      <c r="A24" s="263"/>
      <c r="B24" s="264"/>
      <c r="C24" s="209"/>
      <c r="D24" s="224"/>
      <c r="E24" s="227"/>
      <c r="F24" s="224"/>
      <c r="G24" s="145"/>
    </row>
    <row r="25" spans="1:7" ht="3.75" customHeight="1">
      <c r="A25" s="212"/>
      <c r="B25" s="213"/>
      <c r="C25" s="214"/>
      <c r="D25" s="215"/>
      <c r="E25" s="216"/>
      <c r="F25" s="215"/>
      <c r="G25" s="146"/>
    </row>
    <row r="26" spans="1:7" ht="14.25" customHeight="1">
      <c r="A26" s="204"/>
      <c r="B26" s="205"/>
      <c r="C26" s="206" t="s">
        <v>40</v>
      </c>
      <c r="D26" s="203">
        <f>'[2]berekeningen'!E156</f>
        <v>625373</v>
      </c>
      <c r="E26" s="203">
        <f>'[2]berekeningen'!F156</f>
        <v>653219</v>
      </c>
      <c r="F26" s="217">
        <f>'[2]berekeningen'!G156</f>
        <v>689402</v>
      </c>
      <c r="G26" s="146"/>
    </row>
    <row r="27" spans="1:7" ht="14.25" customHeight="1">
      <c r="A27" s="204" t="s">
        <v>102</v>
      </c>
      <c r="B27" s="205" t="s">
        <v>46</v>
      </c>
      <c r="C27" s="206" t="s">
        <v>42</v>
      </c>
      <c r="D27" s="183">
        <f>'[2]berekeningen'!E157</f>
        <v>295423</v>
      </c>
      <c r="E27" s="183">
        <f>'[2]berekeningen'!F157</f>
        <v>300528</v>
      </c>
      <c r="F27" s="177">
        <f>'[2]berekeningen'!G157</f>
        <v>302491</v>
      </c>
      <c r="G27" s="146"/>
    </row>
    <row r="28" spans="1:7" ht="14.25" customHeight="1">
      <c r="A28" s="204"/>
      <c r="B28" s="205"/>
      <c r="C28" s="206" t="s">
        <v>43</v>
      </c>
      <c r="D28" s="183">
        <f>'[2]berekeningen'!E158</f>
        <v>2216207</v>
      </c>
      <c r="E28" s="183">
        <f>'[2]berekeningen'!F158</f>
        <v>2309295</v>
      </c>
      <c r="F28" s="177">
        <f>'[2]berekeningen'!G158</f>
        <v>2357863</v>
      </c>
      <c r="G28" s="146"/>
    </row>
    <row r="29" spans="1:7" ht="14.25" customHeight="1">
      <c r="A29" s="204"/>
      <c r="B29" s="205"/>
      <c r="C29" s="206" t="s">
        <v>44</v>
      </c>
      <c r="D29" s="179">
        <f>'[2]berekeningen'!E159</f>
        <v>23774</v>
      </c>
      <c r="E29" s="179">
        <f>'[2]berekeningen'!F159</f>
        <v>24049</v>
      </c>
      <c r="F29" s="180">
        <f>'[2]berekeningen'!G159</f>
        <v>24870</v>
      </c>
      <c r="G29" s="146"/>
    </row>
    <row r="30" spans="1:7" s="9" customFormat="1" ht="14.25" customHeight="1">
      <c r="A30" s="207"/>
      <c r="B30" s="208"/>
      <c r="C30" s="209" t="s">
        <v>19</v>
      </c>
      <c r="D30" s="210">
        <f>SUM(D26:D29)</f>
        <v>3160777</v>
      </c>
      <c r="E30" s="211">
        <f>SUM(E26:E29)</f>
        <v>3287091</v>
      </c>
      <c r="F30" s="210">
        <f>SUM(F26:F29)</f>
        <v>3374626</v>
      </c>
      <c r="G30" s="145"/>
    </row>
    <row r="31" spans="1:7" ht="3" customHeight="1">
      <c r="A31" s="212"/>
      <c r="B31" s="213"/>
      <c r="C31" s="214"/>
      <c r="D31" s="215"/>
      <c r="E31" s="216"/>
      <c r="F31" s="215"/>
      <c r="G31" s="146"/>
    </row>
    <row r="32" spans="1:7" ht="14.25" customHeight="1">
      <c r="A32" s="204"/>
      <c r="B32" s="58"/>
      <c r="C32" s="206" t="s">
        <v>40</v>
      </c>
      <c r="D32" s="203">
        <f>'[2]berekeningen'!E186</f>
        <v>62266</v>
      </c>
      <c r="E32" s="203">
        <f>'[2]berekeningen'!F186</f>
        <v>66701</v>
      </c>
      <c r="F32" s="217">
        <f>'[2]berekeningen'!G186</f>
        <v>67709</v>
      </c>
      <c r="G32" s="146"/>
    </row>
    <row r="33" spans="1:7" ht="14.25" customHeight="1">
      <c r="A33" s="204" t="s">
        <v>103</v>
      </c>
      <c r="B33" s="205" t="s">
        <v>47</v>
      </c>
      <c r="C33" s="206" t="s">
        <v>42</v>
      </c>
      <c r="D33" s="183">
        <f>'[2]berekeningen'!E187</f>
        <v>37621</v>
      </c>
      <c r="E33" s="183">
        <f>'[2]berekeningen'!F187</f>
        <v>42283</v>
      </c>
      <c r="F33" s="177">
        <f>'[2]berekeningen'!G187</f>
        <v>47340</v>
      </c>
      <c r="G33" s="146"/>
    </row>
    <row r="34" spans="1:7" ht="14.25" customHeight="1">
      <c r="A34" s="204"/>
      <c r="B34" s="205"/>
      <c r="C34" s="206" t="s">
        <v>43</v>
      </c>
      <c r="D34" s="183">
        <f>'[2]berekeningen'!E188</f>
        <v>166979</v>
      </c>
      <c r="E34" s="183">
        <f>'[2]berekeningen'!F188</f>
        <v>182643</v>
      </c>
      <c r="F34" s="177">
        <f>'[2]berekeningen'!G188</f>
        <v>191712</v>
      </c>
      <c r="G34" s="146"/>
    </row>
    <row r="35" spans="1:7" ht="14.25" customHeight="1">
      <c r="A35" s="204"/>
      <c r="B35" s="205"/>
      <c r="C35" s="206" t="s">
        <v>44</v>
      </c>
      <c r="D35" s="179">
        <f>'[2]berekeningen'!E189</f>
        <v>0</v>
      </c>
      <c r="E35" s="179">
        <f>'[2]berekeningen'!F189</f>
        <v>715</v>
      </c>
      <c r="F35" s="180">
        <f>'[2]berekeningen'!G189</f>
        <v>715</v>
      </c>
      <c r="G35" s="146"/>
    </row>
    <row r="36" spans="1:8" s="9" customFormat="1" ht="14.25" customHeight="1">
      <c r="A36" s="207"/>
      <c r="B36" s="208"/>
      <c r="C36" s="209" t="s">
        <v>19</v>
      </c>
      <c r="D36" s="210">
        <f>SUM(D32:D35)</f>
        <v>266866</v>
      </c>
      <c r="E36" s="211">
        <f>SUM(E32:E35)</f>
        <v>292342</v>
      </c>
      <c r="F36" s="210">
        <f>SUM(F32:F35)</f>
        <v>307476</v>
      </c>
      <c r="G36" s="145"/>
      <c r="H36" s="145"/>
    </row>
    <row r="37" spans="1:8" ht="3.75" customHeight="1">
      <c r="A37" s="212"/>
      <c r="B37" s="213"/>
      <c r="C37" s="214"/>
      <c r="D37" s="215"/>
      <c r="E37" s="216"/>
      <c r="F37" s="215"/>
      <c r="G37" s="146"/>
      <c r="H37" s="146"/>
    </row>
    <row r="38" spans="1:7" ht="14.25" customHeight="1">
      <c r="A38" s="257"/>
      <c r="B38" s="258"/>
      <c r="C38" s="206"/>
      <c r="D38" s="203"/>
      <c r="E38" s="203"/>
      <c r="F38" s="217"/>
      <c r="G38" s="146"/>
    </row>
    <row r="39" spans="1:7" ht="14.25" customHeight="1">
      <c r="A39" s="259"/>
      <c r="B39" s="260"/>
      <c r="C39" s="206"/>
      <c r="D39" s="183"/>
      <c r="E39" s="183"/>
      <c r="F39" s="177"/>
      <c r="G39" s="146"/>
    </row>
    <row r="40" spans="1:7" ht="14.25" customHeight="1">
      <c r="A40" s="261" t="s">
        <v>101</v>
      </c>
      <c r="B40" s="262" t="s">
        <v>118</v>
      </c>
      <c r="C40" s="206"/>
      <c r="D40" s="227">
        <f>'[2]berekeningen'!E43</f>
        <v>6192</v>
      </c>
      <c r="E40" s="227">
        <f>'[2]berekeningen'!F43</f>
        <v>6316</v>
      </c>
      <c r="F40" s="224">
        <f>'[2]berekeningen'!G43</f>
        <v>6508</v>
      </c>
      <c r="G40" s="146"/>
    </row>
    <row r="41" spans="1:7" ht="14.25" customHeight="1">
      <c r="A41" s="261"/>
      <c r="B41" s="262"/>
      <c r="C41" s="206"/>
      <c r="D41" s="183"/>
      <c r="E41" s="183"/>
      <c r="F41" s="177"/>
      <c r="G41" s="146"/>
    </row>
    <row r="42" spans="1:7" s="9" customFormat="1" ht="14.25" customHeight="1">
      <c r="A42" s="263"/>
      <c r="B42" s="264"/>
      <c r="C42" s="209"/>
      <c r="D42" s="224"/>
      <c r="E42" s="227"/>
      <c r="F42" s="224"/>
      <c r="G42" s="145"/>
    </row>
    <row r="43" spans="1:7" ht="3.75" customHeight="1">
      <c r="A43" s="212"/>
      <c r="B43" s="213"/>
      <c r="C43" s="214"/>
      <c r="D43" s="215"/>
      <c r="E43" s="216"/>
      <c r="F43" s="215"/>
      <c r="G43" s="146"/>
    </row>
    <row r="44" spans="1:7" ht="14.25" customHeight="1">
      <c r="A44" s="200"/>
      <c r="B44" s="201"/>
      <c r="C44" s="202" t="s">
        <v>40</v>
      </c>
      <c r="D44" s="203">
        <f>'[2]berekeningen'!E238</f>
        <v>14998</v>
      </c>
      <c r="E44" s="203">
        <f>'[2]berekeningen'!F238</f>
        <v>14726</v>
      </c>
      <c r="F44" s="217">
        <f>'[2]berekeningen'!G238</f>
        <v>14933</v>
      </c>
      <c r="G44" s="146"/>
    </row>
    <row r="45" spans="1:7" ht="14.25" customHeight="1">
      <c r="A45" s="204" t="s">
        <v>105</v>
      </c>
      <c r="B45" s="205" t="s">
        <v>70</v>
      </c>
      <c r="C45" s="206" t="s">
        <v>42</v>
      </c>
      <c r="D45" s="183">
        <f>'[2]berekeningen'!E239</f>
        <v>163020</v>
      </c>
      <c r="E45" s="183">
        <f>'[2]berekeningen'!F239</f>
        <v>161627</v>
      </c>
      <c r="F45" s="177">
        <f>'[2]berekeningen'!G239</f>
        <v>165763</v>
      </c>
      <c r="G45" s="146"/>
    </row>
    <row r="46" spans="1:7" ht="14.25" customHeight="1">
      <c r="A46" s="204"/>
      <c r="B46" s="205"/>
      <c r="C46" s="206" t="s">
        <v>43</v>
      </c>
      <c r="D46" s="183">
        <f>'[2]berekeningen'!E240</f>
        <v>2925</v>
      </c>
      <c r="E46" s="183">
        <f>'[2]berekeningen'!F240</f>
        <v>2629</v>
      </c>
      <c r="F46" s="177">
        <f>'[2]berekeningen'!G240</f>
        <v>2589</v>
      </c>
      <c r="G46" s="146"/>
    </row>
    <row r="47" spans="1:7" ht="14.25" customHeight="1">
      <c r="A47" s="204"/>
      <c r="B47" s="205"/>
      <c r="C47" s="206" t="s">
        <v>44</v>
      </c>
      <c r="D47" s="179">
        <f>'[2]berekeningen'!E241</f>
        <v>0</v>
      </c>
      <c r="E47" s="179">
        <f>'[2]berekeningen'!F241</f>
        <v>0</v>
      </c>
      <c r="F47" s="180">
        <f>'[2]berekeningen'!G241</f>
        <v>307</v>
      </c>
      <c r="G47" s="146"/>
    </row>
    <row r="48" spans="1:7" s="9" customFormat="1" ht="14.25" customHeight="1">
      <c r="A48" s="207"/>
      <c r="B48" s="208"/>
      <c r="C48" s="209" t="s">
        <v>19</v>
      </c>
      <c r="D48" s="210">
        <f>SUM(D44:D47)</f>
        <v>180943</v>
      </c>
      <c r="E48" s="210">
        <f>SUM(E44:E47)</f>
        <v>178982</v>
      </c>
      <c r="F48" s="210">
        <f>SUM(F44:F47)</f>
        <v>183592</v>
      </c>
      <c r="G48" s="145"/>
    </row>
    <row r="49" spans="1:7" ht="3.75" customHeight="1">
      <c r="A49" s="212"/>
      <c r="B49" s="213"/>
      <c r="C49" s="214"/>
      <c r="D49" s="215"/>
      <c r="E49" s="216"/>
      <c r="F49" s="215"/>
      <c r="G49" s="146"/>
    </row>
    <row r="50" spans="1:8" ht="14.25" customHeight="1">
      <c r="A50" s="204"/>
      <c r="B50" s="201"/>
      <c r="C50" s="202"/>
      <c r="D50" s="220"/>
      <c r="E50" s="221"/>
      <c r="F50" s="220"/>
      <c r="G50" s="146"/>
      <c r="H50" s="146"/>
    </row>
    <row r="51" spans="1:8" ht="14.25" customHeight="1">
      <c r="A51" s="53"/>
      <c r="B51" s="58"/>
      <c r="C51" s="206"/>
      <c r="D51" s="222"/>
      <c r="E51" s="223"/>
      <c r="F51" s="222"/>
      <c r="G51" s="146"/>
      <c r="H51" s="146"/>
    </row>
    <row r="52" spans="1:8" ht="14.25" customHeight="1">
      <c r="A52" s="204" t="s">
        <v>106</v>
      </c>
      <c r="B52" s="205" t="s">
        <v>115</v>
      </c>
      <c r="C52" s="209" t="s">
        <v>19</v>
      </c>
      <c r="D52" s="224">
        <f>'[2]berekeningen'!E$220</f>
        <v>1464116</v>
      </c>
      <c r="E52" s="224">
        <f>'[2]berekeningen'!F$220</f>
        <v>1528040</v>
      </c>
      <c r="F52" s="224">
        <f>'[2]berekeningen'!G$220</f>
        <v>1610935</v>
      </c>
      <c r="G52" s="146"/>
      <c r="H52" s="146"/>
    </row>
    <row r="53" spans="1:8" ht="14.25" customHeight="1">
      <c r="A53" s="204"/>
      <c r="B53" s="205"/>
      <c r="C53" s="206"/>
      <c r="D53" s="222"/>
      <c r="E53" s="223"/>
      <c r="F53" s="222"/>
      <c r="G53" s="146"/>
      <c r="H53" s="146"/>
    </row>
    <row r="54" spans="1:8" s="9" customFormat="1" ht="14.25" customHeight="1">
      <c r="A54" s="207"/>
      <c r="B54" s="208"/>
      <c r="C54" s="209"/>
      <c r="D54" s="225"/>
      <c r="E54" s="226"/>
      <c r="F54" s="225"/>
      <c r="G54" s="145"/>
      <c r="H54" s="145"/>
    </row>
    <row r="55" spans="1:7" ht="3.75" customHeight="1">
      <c r="A55" s="212"/>
      <c r="B55" s="213"/>
      <c r="C55" s="214"/>
      <c r="D55" s="215"/>
      <c r="E55" s="216"/>
      <c r="F55" s="215"/>
      <c r="G55" s="146"/>
    </row>
    <row r="56" spans="1:7" ht="14.25" customHeight="1">
      <c r="A56" s="204"/>
      <c r="B56" s="205"/>
      <c r="C56" s="206" t="s">
        <v>40</v>
      </c>
      <c r="D56" s="203">
        <f>'[2]berekeningen'!E228</f>
        <v>79450</v>
      </c>
      <c r="E56" s="203">
        <f>'[2]berekeningen'!F228</f>
        <v>77189</v>
      </c>
      <c r="F56" s="217">
        <f>'[2]berekeningen'!G228</f>
        <v>79960</v>
      </c>
      <c r="G56" s="146"/>
    </row>
    <row r="57" spans="1:7" ht="14.25" customHeight="1">
      <c r="A57" s="204" t="s">
        <v>107</v>
      </c>
      <c r="B57" s="205" t="s">
        <v>116</v>
      </c>
      <c r="C57" s="206" t="s">
        <v>42</v>
      </c>
      <c r="D57" s="183">
        <f>'[2]berekeningen'!E229</f>
        <v>58676</v>
      </c>
      <c r="E57" s="183">
        <f>'[2]berekeningen'!F229</f>
        <v>61988</v>
      </c>
      <c r="F57" s="177">
        <f>'[2]berekeningen'!G229</f>
        <v>65660</v>
      </c>
      <c r="G57" s="146"/>
    </row>
    <row r="58" spans="1:7" ht="14.25" customHeight="1">
      <c r="A58" s="204"/>
      <c r="B58" s="205"/>
      <c r="C58" s="206" t="s">
        <v>43</v>
      </c>
      <c r="D58" s="183">
        <f>'[2]berekeningen'!E230</f>
        <v>99172</v>
      </c>
      <c r="E58" s="183">
        <f>'[2]berekeningen'!F230</f>
        <v>105022</v>
      </c>
      <c r="F58" s="177">
        <f>'[2]berekeningen'!G230</f>
        <v>110754</v>
      </c>
      <c r="G58" s="146"/>
    </row>
    <row r="59" spans="1:7" ht="14.25" customHeight="1">
      <c r="A59" s="204"/>
      <c r="B59" s="205"/>
      <c r="C59" s="206" t="s">
        <v>44</v>
      </c>
      <c r="D59" s="179">
        <f>'[2]berekeningen'!E231</f>
        <v>33066</v>
      </c>
      <c r="E59" s="179">
        <f>'[2]berekeningen'!F231</f>
        <v>38350</v>
      </c>
      <c r="F59" s="180">
        <f>'[2]berekeningen'!G231</f>
        <v>43565</v>
      </c>
      <c r="G59" s="146"/>
    </row>
    <row r="60" spans="1:7" s="9" customFormat="1" ht="14.25" customHeight="1">
      <c r="A60" s="207"/>
      <c r="B60" s="208"/>
      <c r="C60" s="209" t="s">
        <v>19</v>
      </c>
      <c r="D60" s="210">
        <f>SUM(D56:D59)</f>
        <v>270364</v>
      </c>
      <c r="E60" s="210">
        <f>SUM(E56:E59)</f>
        <v>282549</v>
      </c>
      <c r="F60" s="210">
        <f>SUM(F56:F59)</f>
        <v>299939</v>
      </c>
      <c r="G60" s="145"/>
    </row>
    <row r="61" spans="1:7" ht="3" customHeight="1">
      <c r="A61" s="204"/>
      <c r="B61" s="205"/>
      <c r="C61" s="206"/>
      <c r="D61" s="218"/>
      <c r="E61" s="219"/>
      <c r="F61" s="218"/>
      <c r="G61" s="146"/>
    </row>
    <row r="62" spans="1:7" s="9" customFormat="1" ht="21" customHeight="1">
      <c r="A62" s="228"/>
      <c r="B62" s="229" t="s">
        <v>48</v>
      </c>
      <c r="C62" s="230" t="s">
        <v>19</v>
      </c>
      <c r="D62" s="231">
        <f>'07budg03'!C46+'07budg03'!C47+'07budg03'!C48+'07budg03'!C58+'07budg03'!C59+'07budg03'!C60+'07budg03'!C61</f>
        <v>386531</v>
      </c>
      <c r="E62" s="231">
        <f>'07budg03'!D46+'07budg03'!D47+'07budg03'!D48+'07budg03'!D58+'07budg03'!D59+'07budg03'!D60+'07budg03'!D61</f>
        <v>470573</v>
      </c>
      <c r="F62" s="231">
        <f>'07budg03'!E46+'07budg03'!E47+'07budg03'!E48+'07budg03'!E58+'07budg03'!E59+'07budg03'!E60+'07budg03'!E61</f>
        <v>559852.1150297793</v>
      </c>
      <c r="G62" s="145"/>
    </row>
    <row r="63" spans="1:9" ht="24" customHeight="1">
      <c r="A63" s="232"/>
      <c r="B63" s="233"/>
      <c r="C63" s="234" t="s">
        <v>49</v>
      </c>
      <c r="D63" s="235">
        <f>SUM(D62,D60,D48,D52,D40,D36,D30,D22,D18,D12)</f>
        <v>8469945</v>
      </c>
      <c r="E63" s="235">
        <f>SUM(E62,E60,E48,E52,E40,E36,E30,E22,E18,E12)</f>
        <v>8859496</v>
      </c>
      <c r="F63" s="187">
        <f>SUM(F62,F60,F48,F52,F40,F36,F30,F22,F18,F12)</f>
        <v>9242702.115029778</v>
      </c>
      <c r="G63" s="266"/>
      <c r="H63" s="30"/>
      <c r="I63" s="30"/>
    </row>
    <row r="64" ht="5.25" customHeight="1">
      <c r="G64" s="30"/>
    </row>
    <row r="65" ht="13.5" customHeight="1">
      <c r="A65" s="236" t="s">
        <v>83</v>
      </c>
    </row>
    <row r="66" ht="13.5" customHeight="1">
      <c r="A66" s="236" t="s">
        <v>50</v>
      </c>
    </row>
    <row r="67" ht="13.5" customHeight="1">
      <c r="A67" s="8"/>
    </row>
    <row r="68" ht="13.5" customHeight="1">
      <c r="A68" s="8"/>
    </row>
    <row r="69" spans="1:2" ht="15.75">
      <c r="A69" s="12"/>
      <c r="B69" s="11"/>
    </row>
    <row r="70" spans="1:2" ht="15.75">
      <c r="A70" s="12"/>
      <c r="B70" s="11"/>
    </row>
    <row r="71" spans="1:2" ht="15.75">
      <c r="A71" s="12"/>
      <c r="B71" s="11"/>
    </row>
    <row r="72" spans="1:2" ht="15.75">
      <c r="A72" s="12"/>
      <c r="B72" s="11"/>
    </row>
    <row r="73" spans="1:2" ht="15.75">
      <c r="A73" s="12"/>
      <c r="B73" s="11"/>
    </row>
    <row r="74" spans="1:2" ht="15.75">
      <c r="A74" s="12"/>
      <c r="B74" s="11"/>
    </row>
    <row r="75" spans="1:2" ht="15.75">
      <c r="A75" s="12"/>
      <c r="B75" s="11"/>
    </row>
    <row r="76" spans="1:2" ht="15.75">
      <c r="A76" s="12"/>
      <c r="B76" s="11"/>
    </row>
    <row r="77" spans="1:2" ht="15.75">
      <c r="A77" s="12"/>
      <c r="B77" s="11"/>
    </row>
    <row r="78" spans="1:2" ht="15.75">
      <c r="A78" s="12"/>
      <c r="B78" s="11"/>
    </row>
    <row r="79" spans="1:2" ht="15.75">
      <c r="A79" s="12"/>
      <c r="B79" s="11"/>
    </row>
    <row r="80" spans="1:2" ht="15.75">
      <c r="A80" s="12"/>
      <c r="B80" s="11"/>
    </row>
  </sheetData>
  <sheetProtection/>
  <mergeCells count="3">
    <mergeCell ref="A2:F2"/>
    <mergeCell ref="A3:F3"/>
    <mergeCell ref="A4:F4"/>
  </mergeCells>
  <printOptions horizontalCentered="1"/>
  <pageMargins left="0.3937007874015748" right="0.3937007874015748" top="0.7874015748031497" bottom="0.7874015748031497" header="0.3937007874015748" footer="0.3937007874015748"/>
  <pageSetup fitToHeight="1" fitToWidth="1" horizontalDpi="1200" verticalDpi="1200" orientation="portrait" paperSize="9" scale="72" r:id="rId1"/>
  <headerFooter alignWithMargins="0">
    <oddHeader>&amp;L&amp;8&amp;F&amp;C&amp;8&amp;A&amp;R&amp;8Datumversie: &amp;D - &amp;T</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H33"/>
  <sheetViews>
    <sheetView showGridLines="0" zoomScale="90" zoomScaleNormal="90" zoomScalePageLayoutView="0" workbookViewId="0" topLeftCell="A1">
      <selection activeCell="E18" sqref="E18"/>
    </sheetView>
  </sheetViews>
  <sheetFormatPr defaultColWidth="32.875" defaultRowHeight="12.75"/>
  <cols>
    <col min="1" max="1" width="42.00390625" style="46" customWidth="1"/>
    <col min="2" max="4" width="20.25390625" style="42" customWidth="1"/>
    <col min="5" max="5" width="19.375" style="43" customWidth="1"/>
    <col min="6" max="16384" width="32.875" style="37" customWidth="1"/>
  </cols>
  <sheetData>
    <row r="1" spans="1:5" ht="12.75" customHeight="1">
      <c r="A1" s="34" t="str">
        <f>'07budg02'!$A$1</f>
        <v>Schooljaar 2007-2008</v>
      </c>
      <c r="B1" s="35"/>
      <c r="C1" s="35"/>
      <c r="D1" s="35"/>
      <c r="E1" s="36"/>
    </row>
    <row r="2" spans="1:5" ht="12.75" customHeight="1">
      <c r="A2" s="34"/>
      <c r="B2" s="35"/>
      <c r="C2" s="35"/>
      <c r="D2" s="35"/>
      <c r="E2" s="36"/>
    </row>
    <row r="3" spans="1:5" s="237" customFormat="1" ht="12.75">
      <c r="A3" s="322" t="s">
        <v>51</v>
      </c>
      <c r="B3" s="322"/>
      <c r="C3" s="322"/>
      <c r="D3" s="322"/>
      <c r="E3" s="36"/>
    </row>
    <row r="4" spans="1:5" s="237" customFormat="1" ht="12.75">
      <c r="A4" s="322" t="s">
        <v>124</v>
      </c>
      <c r="B4" s="322"/>
      <c r="C4" s="322"/>
      <c r="D4" s="322"/>
      <c r="E4" s="39"/>
    </row>
    <row r="5" spans="1:5" s="237" customFormat="1" ht="12.75">
      <c r="A5" s="322" t="s">
        <v>81</v>
      </c>
      <c r="B5" s="322"/>
      <c r="C5" s="322"/>
      <c r="D5" s="322"/>
      <c r="E5" s="39"/>
    </row>
    <row r="6" spans="1:5" ht="12" customHeight="1" thickBot="1">
      <c r="A6" s="39"/>
      <c r="B6" s="38"/>
      <c r="C6" s="38"/>
      <c r="D6" s="38"/>
      <c r="E6" s="39"/>
    </row>
    <row r="7" spans="1:5" s="40" customFormat="1" ht="12" customHeight="1">
      <c r="A7" s="238" t="s">
        <v>52</v>
      </c>
      <c r="B7" s="239" t="s">
        <v>143</v>
      </c>
      <c r="C7" s="239" t="s">
        <v>144</v>
      </c>
      <c r="D7" s="240" t="s">
        <v>145</v>
      </c>
      <c r="E7" s="237"/>
    </row>
    <row r="8" spans="1:5" s="40" customFormat="1" ht="12" customHeight="1">
      <c r="A8" s="241"/>
      <c r="B8" s="242"/>
      <c r="C8" s="242"/>
      <c r="D8" s="242"/>
      <c r="E8" s="237"/>
    </row>
    <row r="9" spans="1:5" ht="13.5" customHeight="1">
      <c r="A9" s="243" t="s">
        <v>120</v>
      </c>
      <c r="B9" s="244">
        <f>'.'!H7</f>
        <v>3944.3558001220263</v>
      </c>
      <c r="C9" s="244">
        <f>'.'!I7</f>
        <v>4088.4513958503953</v>
      </c>
      <c r="D9" s="245">
        <f>'.'!J7</f>
        <v>4239.397338252579</v>
      </c>
      <c r="E9" s="237"/>
    </row>
    <row r="10" spans="1:5" ht="13.5" customHeight="1">
      <c r="A10" s="246" t="s">
        <v>121</v>
      </c>
      <c r="B10" s="247">
        <f>'.'!H8</f>
        <v>11937.049277256152</v>
      </c>
      <c r="C10" s="247">
        <f>'.'!I8</f>
        <v>12413.73923910025</v>
      </c>
      <c r="D10" s="248">
        <f>'.'!J8</f>
        <v>12411.391699735794</v>
      </c>
      <c r="E10" s="237"/>
    </row>
    <row r="11" spans="1:5" ht="13.5" customHeight="1">
      <c r="A11" s="246" t="s">
        <v>122</v>
      </c>
      <c r="B11" s="247">
        <f>'.'!H9</f>
        <v>7167.197271692449</v>
      </c>
      <c r="C11" s="247">
        <f>'.'!I9</f>
        <v>7376.444055473274</v>
      </c>
      <c r="D11" s="248">
        <f>'.'!J9</f>
        <v>7572.4364181435485</v>
      </c>
      <c r="E11" s="237"/>
    </row>
    <row r="12" spans="1:5" ht="13.5" customHeight="1">
      <c r="A12" s="246" t="s">
        <v>123</v>
      </c>
      <c r="B12" s="247">
        <f>'.'!H10</f>
        <v>15124.171153301219</v>
      </c>
      <c r="C12" s="247">
        <f>'.'!I10</f>
        <v>16166.675883426422</v>
      </c>
      <c r="D12" s="248">
        <f>'.'!J10</f>
        <v>16658.142810705387</v>
      </c>
      <c r="E12" s="267"/>
    </row>
    <row r="13" spans="1:5" ht="13.5" customHeight="1">
      <c r="A13" s="246" t="s">
        <v>16</v>
      </c>
      <c r="B13" s="247">
        <f>'.'!H11</f>
        <v>1147.300142031044</v>
      </c>
      <c r="C13" s="247">
        <f>'.'!I11</f>
        <v>1103.9889466639527</v>
      </c>
      <c r="D13" s="248">
        <f>'.'!J11</f>
        <v>1111.6210635940347</v>
      </c>
      <c r="E13" s="267"/>
    </row>
    <row r="14" spans="1:5" s="41" customFormat="1" ht="12" customHeight="1">
      <c r="A14" s="39"/>
      <c r="B14" s="249"/>
      <c r="C14" s="249"/>
      <c r="D14" s="249"/>
      <c r="E14" s="250"/>
    </row>
    <row r="15" ht="13.5" customHeight="1">
      <c r="A15" s="45"/>
    </row>
    <row r="16" ht="13.5" customHeight="1">
      <c r="A16" s="45"/>
    </row>
    <row r="17" ht="13.5" customHeight="1">
      <c r="A17" s="44"/>
    </row>
    <row r="18" ht="13.5" customHeight="1">
      <c r="A18" s="45"/>
    </row>
    <row r="19" ht="13.5" customHeight="1"/>
    <row r="20" spans="1:5" s="237" customFormat="1" ht="12.75">
      <c r="A20" s="321" t="s">
        <v>64</v>
      </c>
      <c r="B20" s="321"/>
      <c r="C20" s="321"/>
      <c r="D20" s="321"/>
      <c r="E20" s="321"/>
    </row>
    <row r="21" spans="1:5" s="237" customFormat="1" ht="12.75">
      <c r="A21" s="321" t="str">
        <f>'07budg03'!$A$4</f>
        <v>Evolutie 2006 - 2008</v>
      </c>
      <c r="B21" s="321"/>
      <c r="C21" s="321"/>
      <c r="D21" s="321"/>
      <c r="E21" s="321"/>
    </row>
    <row r="26" spans="7:8" ht="18">
      <c r="G26" s="41"/>
      <c r="H26" s="41"/>
    </row>
    <row r="27" spans="2:8" ht="18">
      <c r="B27" s="43"/>
      <c r="C27" s="43"/>
      <c r="D27" s="43"/>
      <c r="F27" s="41"/>
      <c r="G27" s="41"/>
      <c r="H27" s="41"/>
    </row>
    <row r="28" spans="2:8" ht="18">
      <c r="B28" s="43"/>
      <c r="C28" s="43"/>
      <c r="D28" s="43"/>
      <c r="F28" s="41"/>
      <c r="G28" s="41"/>
      <c r="H28" s="41"/>
    </row>
    <row r="29" spans="2:8" ht="18">
      <c r="B29" s="43"/>
      <c r="C29" s="43"/>
      <c r="D29" s="43"/>
      <c r="F29" s="41"/>
      <c r="G29" s="41"/>
      <c r="H29" s="41"/>
    </row>
    <row r="30" spans="2:8" ht="18">
      <c r="B30" s="43"/>
      <c r="C30" s="43"/>
      <c r="D30" s="43"/>
      <c r="F30" s="41"/>
      <c r="G30" s="41"/>
      <c r="H30" s="41"/>
    </row>
    <row r="31" spans="2:8" ht="18">
      <c r="B31" s="43"/>
      <c r="C31" s="43"/>
      <c r="D31" s="43"/>
      <c r="F31" s="41"/>
      <c r="G31" s="41"/>
      <c r="H31" s="41"/>
    </row>
    <row r="32" spans="7:8" ht="18">
      <c r="G32" s="41"/>
      <c r="H32" s="41"/>
    </row>
    <row r="33" spans="7:8" ht="18">
      <c r="G33" s="41"/>
      <c r="H33" s="41"/>
    </row>
  </sheetData>
  <sheetProtection/>
  <mergeCells count="5">
    <mergeCell ref="A21:E21"/>
    <mergeCell ref="A3:D3"/>
    <mergeCell ref="A4:D4"/>
    <mergeCell ref="A5:D5"/>
    <mergeCell ref="A20:E20"/>
  </mergeCells>
  <printOptions horizontalCentered="1"/>
  <pageMargins left="0.3937007874015748" right="0.3937007874015748" top="0.7874015748031497" bottom="0.5905511811023623" header="0.3937007874015748" footer="0.3937007874015748"/>
  <pageSetup fitToHeight="1" fitToWidth="1" horizontalDpi="1200" verticalDpi="1200" orientation="portrait" paperSize="9" scale="78" r:id="rId2"/>
  <headerFooter alignWithMargins="0">
    <oddHeader>&amp;L&amp;8&amp;F&amp;C&amp;8&amp;A&amp;R&amp;8Datumversie: &amp;D - &amp;T</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M34"/>
  <sheetViews>
    <sheetView zoomScale="75" zoomScaleNormal="75" zoomScalePageLayoutView="0" workbookViewId="0" topLeftCell="A1">
      <selection activeCell="A1" sqref="A1:IV16384"/>
    </sheetView>
  </sheetViews>
  <sheetFormatPr defaultColWidth="9.00390625" defaultRowHeight="12.75"/>
  <cols>
    <col min="1" max="1" width="33.625" style="282" customWidth="1"/>
    <col min="2" max="4" width="12.75390625" style="282" customWidth="1"/>
    <col min="5" max="7" width="9.875" style="282" customWidth="1"/>
    <col min="8" max="8" width="11.375" style="282" customWidth="1"/>
    <col min="9" max="9" width="11.625" style="282" bestFit="1" customWidth="1"/>
    <col min="10" max="10" width="12.375" style="282" customWidth="1"/>
    <col min="11" max="16384" width="9.125" style="282" customWidth="1"/>
  </cols>
  <sheetData>
    <row r="1" spans="1:10" s="288" customFormat="1" ht="18">
      <c r="A1" s="281" t="s">
        <v>53</v>
      </c>
      <c r="B1" s="282"/>
      <c r="C1" s="283"/>
      <c r="D1" s="284"/>
      <c r="E1" s="284"/>
      <c r="F1" s="284"/>
      <c r="G1" s="284"/>
      <c r="H1" s="285"/>
      <c r="I1" s="286"/>
      <c r="J1" s="287"/>
    </row>
    <row r="2" spans="1:10" s="296" customFormat="1" ht="15">
      <c r="A2" s="289"/>
      <c r="B2" s="290"/>
      <c r="C2" s="291"/>
      <c r="D2" s="292"/>
      <c r="E2" s="292"/>
      <c r="F2" s="292"/>
      <c r="G2" s="292"/>
      <c r="H2" s="293"/>
      <c r="I2" s="294"/>
      <c r="J2" s="295"/>
    </row>
    <row r="3" spans="1:10" s="296" customFormat="1" ht="15">
      <c r="A3" s="289"/>
      <c r="B3" s="290"/>
      <c r="C3" s="291"/>
      <c r="D3" s="292"/>
      <c r="E3" s="292"/>
      <c r="F3" s="292"/>
      <c r="G3" s="292"/>
      <c r="H3" s="293"/>
      <c r="I3" s="294"/>
      <c r="J3" s="295"/>
    </row>
    <row r="4" spans="1:10" s="296" customFormat="1" ht="15">
      <c r="A4" s="290"/>
      <c r="B4" s="289" t="s">
        <v>54</v>
      </c>
      <c r="C4" s="291"/>
      <c r="D4" s="292"/>
      <c r="E4" s="297" t="s">
        <v>55</v>
      </c>
      <c r="F4" s="292"/>
      <c r="G4" s="292"/>
      <c r="H4" s="291" t="s">
        <v>53</v>
      </c>
      <c r="I4" s="294"/>
      <c r="J4" s="295"/>
    </row>
    <row r="5" spans="1:10" s="296" customFormat="1" ht="15">
      <c r="A5" s="289"/>
      <c r="B5" s="290"/>
      <c r="C5" s="291"/>
      <c r="D5" s="292"/>
      <c r="E5" s="297"/>
      <c r="F5" s="292"/>
      <c r="G5" s="292"/>
      <c r="H5" s="293"/>
      <c r="I5" s="294"/>
      <c r="J5" s="295"/>
    </row>
    <row r="6" spans="1:11" s="296" customFormat="1" ht="15">
      <c r="A6" s="290"/>
      <c r="B6" s="310" t="s">
        <v>143</v>
      </c>
      <c r="C6" s="310" t="s">
        <v>144</v>
      </c>
      <c r="D6" s="310" t="s">
        <v>145</v>
      </c>
      <c r="E6" s="310" t="s">
        <v>143</v>
      </c>
      <c r="F6" s="310" t="s">
        <v>144</v>
      </c>
      <c r="G6" s="310" t="s">
        <v>145</v>
      </c>
      <c r="H6" s="310" t="s">
        <v>143</v>
      </c>
      <c r="I6" s="310" t="s">
        <v>144</v>
      </c>
      <c r="J6" s="310" t="s">
        <v>145</v>
      </c>
      <c r="K6" s="292"/>
    </row>
    <row r="7" spans="1:11" s="296" customFormat="1" ht="14.25">
      <c r="A7" s="290" t="s">
        <v>56</v>
      </c>
      <c r="B7" s="311">
        <f>'07budg03'!C49</f>
        <v>2385503</v>
      </c>
      <c r="C7" s="311">
        <f>'07budg03'!D49</f>
        <v>2451137</v>
      </c>
      <c r="D7" s="311">
        <f>'07budg03'!E49</f>
        <v>2536274</v>
      </c>
      <c r="E7" s="312">
        <f>'[2]leerlingen'!G8</f>
        <v>604789</v>
      </c>
      <c r="F7" s="312">
        <f>'[2]leerlingen'!H8</f>
        <v>599527</v>
      </c>
      <c r="G7" s="312">
        <f>'[2]leerlingen'!I8</f>
        <v>598262.8655999999</v>
      </c>
      <c r="H7" s="313">
        <f aca="true" t="shared" si="0" ref="H7:J11">(B7/E7)*1000</f>
        <v>3944.3558001220263</v>
      </c>
      <c r="I7" s="313">
        <f t="shared" si="0"/>
        <v>4088.4513958503953</v>
      </c>
      <c r="J7" s="313">
        <f t="shared" si="0"/>
        <v>4239.397338252579</v>
      </c>
      <c r="K7" s="292"/>
    </row>
    <row r="8" spans="1:11" s="296" customFormat="1" ht="14.25">
      <c r="A8" s="290" t="s">
        <v>57</v>
      </c>
      <c r="B8" s="311">
        <f>'07budg03'!C50</f>
        <v>344022</v>
      </c>
      <c r="C8" s="311">
        <f>'07budg03'!D50</f>
        <v>357615</v>
      </c>
      <c r="D8" s="311">
        <f>'07budg03'!E50</f>
        <v>358615</v>
      </c>
      <c r="E8" s="312">
        <f>'[2]leerlingen'!G12</f>
        <v>28819.685</v>
      </c>
      <c r="F8" s="312">
        <f>'[2]leerlingen'!H12</f>
        <v>28808</v>
      </c>
      <c r="G8" s="312">
        <f>'[2]leerlingen'!I12</f>
        <v>28894.02</v>
      </c>
      <c r="H8" s="313">
        <f t="shared" si="0"/>
        <v>11937.049277256152</v>
      </c>
      <c r="I8" s="313">
        <f t="shared" si="0"/>
        <v>12413.73923910025</v>
      </c>
      <c r="J8" s="313">
        <f t="shared" si="0"/>
        <v>12411.391699735794</v>
      </c>
      <c r="K8" s="292"/>
    </row>
    <row r="9" spans="1:11" s="296" customFormat="1" ht="14.25">
      <c r="A9" s="290" t="s">
        <v>58</v>
      </c>
      <c r="B9" s="311">
        <f>'07budg03'!C52</f>
        <v>3160777</v>
      </c>
      <c r="C9" s="311">
        <f>'07budg03'!D52</f>
        <v>3287091</v>
      </c>
      <c r="D9" s="311">
        <f>'07budg03'!E52</f>
        <v>3374626</v>
      </c>
      <c r="E9" s="312">
        <f>'[2]leerlingen'!G17</f>
        <v>441006</v>
      </c>
      <c r="F9" s="312">
        <f>'[2]leerlingen'!H17</f>
        <v>445620</v>
      </c>
      <c r="G9" s="312">
        <f>'[2]leerlingen'!I17</f>
        <v>445646</v>
      </c>
      <c r="H9" s="313">
        <f t="shared" si="0"/>
        <v>7167.197271692449</v>
      </c>
      <c r="I9" s="313">
        <f t="shared" si="0"/>
        <v>7376.444055473274</v>
      </c>
      <c r="J9" s="313">
        <f t="shared" si="0"/>
        <v>7572.4364181435485</v>
      </c>
      <c r="K9" s="292"/>
    </row>
    <row r="10" spans="1:11" s="296" customFormat="1" ht="14.25">
      <c r="A10" s="290" t="s">
        <v>59</v>
      </c>
      <c r="B10" s="311">
        <f>'07budg03'!C53</f>
        <v>266866</v>
      </c>
      <c r="C10" s="311">
        <f>'07budg03'!D53</f>
        <v>292342</v>
      </c>
      <c r="D10" s="311">
        <f>'07budg03'!E53</f>
        <v>307476</v>
      </c>
      <c r="E10" s="312">
        <f>'[2]leerlingen'!G22</f>
        <v>17645</v>
      </c>
      <c r="F10" s="312">
        <f>'[2]leerlingen'!H22</f>
        <v>18083</v>
      </c>
      <c r="G10" s="312">
        <f>'[2]leerlingen'!I22</f>
        <v>18458</v>
      </c>
      <c r="H10" s="313">
        <f t="shared" si="0"/>
        <v>15124.171153301219</v>
      </c>
      <c r="I10" s="313">
        <f t="shared" si="0"/>
        <v>16166.675883426422</v>
      </c>
      <c r="J10" s="313">
        <f t="shared" si="0"/>
        <v>16658.142810705387</v>
      </c>
      <c r="K10" s="292"/>
    </row>
    <row r="11" spans="1:11" s="296" customFormat="1" ht="14.25">
      <c r="A11" s="290" t="s">
        <v>16</v>
      </c>
      <c r="B11" s="311">
        <f>'07budg03'!C55</f>
        <v>180943</v>
      </c>
      <c r="C11" s="311">
        <f>'07budg03'!D55</f>
        <v>178982</v>
      </c>
      <c r="D11" s="311">
        <f>'07budg03'!E55</f>
        <v>183592</v>
      </c>
      <c r="E11" s="312">
        <f>'[2]leerlingen'!G37</f>
        <v>157712</v>
      </c>
      <c r="F11" s="312">
        <f>'[2]leerlingen'!H37</f>
        <v>162123</v>
      </c>
      <c r="G11" s="312">
        <f>'[2]leerlingen'!I37</f>
        <v>165157</v>
      </c>
      <c r="H11" s="313">
        <f t="shared" si="0"/>
        <v>1147.300142031044</v>
      </c>
      <c r="I11" s="313">
        <f t="shared" si="0"/>
        <v>1103.9889466639527</v>
      </c>
      <c r="J11" s="313">
        <f t="shared" si="0"/>
        <v>1111.6210635940347</v>
      </c>
      <c r="K11" s="292"/>
    </row>
    <row r="12" spans="1:13" s="296" customFormat="1" ht="14.25">
      <c r="A12" s="290"/>
      <c r="B12" s="290"/>
      <c r="C12" s="314"/>
      <c r="D12" s="292"/>
      <c r="E12" s="292"/>
      <c r="F12" s="292"/>
      <c r="G12" s="292"/>
      <c r="H12" s="293"/>
      <c r="I12" s="294"/>
      <c r="J12" s="301"/>
      <c r="K12" s="298"/>
      <c r="L12" s="299"/>
      <c r="M12" s="293"/>
    </row>
    <row r="13" spans="1:13" s="296" customFormat="1" ht="15">
      <c r="A13" s="300" t="s">
        <v>119</v>
      </c>
      <c r="B13" s="290"/>
      <c r="C13" s="291"/>
      <c r="D13" s="292"/>
      <c r="E13" s="292"/>
      <c r="F13" s="292"/>
      <c r="G13" s="292"/>
      <c r="H13" s="293"/>
      <c r="I13" s="294"/>
      <c r="J13" s="301"/>
      <c r="K13" s="298"/>
      <c r="L13" s="299"/>
      <c r="M13" s="293"/>
    </row>
    <row r="14" spans="1:13" s="296" customFormat="1" ht="15">
      <c r="A14" s="294"/>
      <c r="B14" s="302"/>
      <c r="C14" s="291"/>
      <c r="D14" s="292"/>
      <c r="E14" s="292"/>
      <c r="F14" s="292"/>
      <c r="G14" s="292"/>
      <c r="H14" s="293"/>
      <c r="J14" s="301"/>
      <c r="K14" s="298"/>
      <c r="L14" s="299"/>
      <c r="M14" s="293"/>
    </row>
    <row r="15" spans="1:13" s="288" customFormat="1" ht="15.75">
      <c r="A15" s="286"/>
      <c r="B15" s="303"/>
      <c r="C15" s="283"/>
      <c r="D15" s="284"/>
      <c r="E15" s="284"/>
      <c r="F15" s="284"/>
      <c r="G15" s="284"/>
      <c r="H15" s="285"/>
      <c r="J15" s="304"/>
      <c r="K15" s="305"/>
      <c r="L15" s="306"/>
      <c r="M15" s="307"/>
    </row>
    <row r="16" spans="1:11" s="288" customFormat="1" ht="15.75">
      <c r="A16" s="286"/>
      <c r="B16" s="303"/>
      <c r="C16" s="283"/>
      <c r="D16" s="308"/>
      <c r="E16" s="284"/>
      <c r="F16" s="309"/>
      <c r="G16" s="284"/>
      <c r="H16" s="285"/>
      <c r="K16" s="285"/>
    </row>
    <row r="17" spans="1:8" s="288" customFormat="1" ht="15.75">
      <c r="A17" s="286"/>
      <c r="B17" s="303"/>
      <c r="C17" s="283"/>
      <c r="D17" s="308"/>
      <c r="E17" s="284"/>
      <c r="F17" s="284"/>
      <c r="G17" s="284"/>
      <c r="H17" s="285"/>
    </row>
    <row r="18" spans="1:8" s="288" customFormat="1" ht="15.75">
      <c r="A18" s="286"/>
      <c r="B18" s="303"/>
      <c r="C18" s="283"/>
      <c r="D18" s="308"/>
      <c r="E18" s="284"/>
      <c r="F18" s="284"/>
      <c r="G18" s="284"/>
      <c r="H18" s="285"/>
    </row>
    <row r="19" spans="1:8" s="288" customFormat="1" ht="15.75">
      <c r="A19" s="286"/>
      <c r="B19" s="303"/>
      <c r="C19" s="283"/>
      <c r="D19" s="308"/>
      <c r="E19" s="284"/>
      <c r="F19" s="284"/>
      <c r="G19" s="284"/>
      <c r="H19" s="285"/>
    </row>
    <row r="20" spans="1:8" s="288" customFormat="1" ht="15.75">
      <c r="A20" s="286"/>
      <c r="B20" s="303"/>
      <c r="C20" s="283"/>
      <c r="D20" s="308"/>
      <c r="E20" s="284"/>
      <c r="F20" s="284"/>
      <c r="G20" s="284"/>
      <c r="H20" s="285"/>
    </row>
    <row r="21" spans="1:8" s="288" customFormat="1" ht="15.75">
      <c r="A21" s="286"/>
      <c r="B21" s="303"/>
      <c r="C21" s="283"/>
      <c r="D21" s="308"/>
      <c r="E21" s="284"/>
      <c r="F21" s="284"/>
      <c r="G21" s="284"/>
      <c r="H21" s="285"/>
    </row>
    <row r="22" spans="1:8" s="288" customFormat="1" ht="15.75">
      <c r="A22" s="286"/>
      <c r="B22" s="303"/>
      <c r="C22" s="283"/>
      <c r="D22" s="308"/>
      <c r="E22" s="284"/>
      <c r="F22" s="284"/>
      <c r="G22" s="284"/>
      <c r="H22" s="285"/>
    </row>
    <row r="23" spans="1:8" s="288" customFormat="1" ht="15.75">
      <c r="A23" s="286"/>
      <c r="B23" s="303"/>
      <c r="C23" s="283"/>
      <c r="D23" s="308"/>
      <c r="E23" s="284"/>
      <c r="F23" s="284"/>
      <c r="G23" s="284"/>
      <c r="H23" s="285"/>
    </row>
    <row r="24" spans="1:8" s="288" customFormat="1" ht="15.75">
      <c r="A24" s="286"/>
      <c r="B24" s="303"/>
      <c r="C24" s="283"/>
      <c r="D24" s="284"/>
      <c r="E24" s="284"/>
      <c r="F24" s="284"/>
      <c r="G24" s="284"/>
      <c r="H24" s="285"/>
    </row>
    <row r="25" spans="1:8" s="288" customFormat="1" ht="15.75">
      <c r="A25" s="286"/>
      <c r="B25" s="303"/>
      <c r="C25" s="283"/>
      <c r="D25" s="284"/>
      <c r="E25" s="284"/>
      <c r="F25" s="284"/>
      <c r="G25" s="284"/>
      <c r="H25" s="285"/>
    </row>
    <row r="26" spans="1:8" s="288" customFormat="1" ht="15.75">
      <c r="A26" s="286"/>
      <c r="B26" s="303"/>
      <c r="C26" s="283"/>
      <c r="D26" s="284"/>
      <c r="E26" s="284"/>
      <c r="F26" s="284"/>
      <c r="G26" s="284"/>
      <c r="H26" s="285"/>
    </row>
    <row r="27" spans="1:8" s="288" customFormat="1" ht="15.75">
      <c r="A27" s="286"/>
      <c r="B27" s="303"/>
      <c r="C27" s="283"/>
      <c r="D27" s="284"/>
      <c r="E27" s="284"/>
      <c r="F27" s="284"/>
      <c r="G27" s="284"/>
      <c r="H27" s="285"/>
    </row>
    <row r="28" spans="1:8" s="288" customFormat="1" ht="15.75">
      <c r="A28" s="286"/>
      <c r="B28" s="303"/>
      <c r="C28" s="283"/>
      <c r="D28" s="284"/>
      <c r="E28" s="284"/>
      <c r="F28" s="284"/>
      <c r="G28" s="284"/>
      <c r="H28" s="285"/>
    </row>
    <row r="29" spans="1:8" s="288" customFormat="1" ht="15.75">
      <c r="A29" s="286"/>
      <c r="B29" s="303"/>
      <c r="C29" s="283"/>
      <c r="D29" s="284"/>
      <c r="E29" s="284"/>
      <c r="F29" s="284"/>
      <c r="G29" s="284"/>
      <c r="H29" s="285"/>
    </row>
    <row r="30" spans="1:8" s="288" customFormat="1" ht="15.75">
      <c r="A30" s="286"/>
      <c r="B30" s="303"/>
      <c r="C30" s="283"/>
      <c r="D30" s="284"/>
      <c r="E30" s="284"/>
      <c r="F30" s="284"/>
      <c r="G30" s="284"/>
      <c r="H30" s="285"/>
    </row>
    <row r="31" spans="1:8" s="288" customFormat="1" ht="15.75">
      <c r="A31" s="286"/>
      <c r="B31" s="303"/>
      <c r="C31" s="283"/>
      <c r="D31" s="284"/>
      <c r="E31" s="284"/>
      <c r="F31" s="284"/>
      <c r="G31" s="284"/>
      <c r="H31" s="285"/>
    </row>
    <row r="32" spans="1:8" s="288" customFormat="1" ht="15.75">
      <c r="A32" s="286"/>
      <c r="B32" s="303"/>
      <c r="C32" s="283"/>
      <c r="D32" s="284"/>
      <c r="E32" s="284"/>
      <c r="F32" s="284"/>
      <c r="G32" s="284"/>
      <c r="H32" s="285"/>
    </row>
    <row r="33" spans="1:8" s="288" customFormat="1" ht="15.75">
      <c r="A33" s="286"/>
      <c r="B33" s="303"/>
      <c r="C33" s="283"/>
      <c r="D33" s="284"/>
      <c r="E33" s="284"/>
      <c r="F33" s="284"/>
      <c r="G33" s="284"/>
      <c r="H33" s="285"/>
    </row>
    <row r="34" spans="1:8" s="288" customFormat="1" ht="15.75">
      <c r="A34" s="286"/>
      <c r="B34" s="303"/>
      <c r="C34" s="283"/>
      <c r="D34" s="284"/>
      <c r="E34" s="284"/>
      <c r="F34" s="284"/>
      <c r="G34" s="284"/>
      <c r="H34" s="285"/>
    </row>
  </sheetData>
  <sheetProtection password="EE1A" sheet="1" objects="1" selectLockedCells="1" selectUnlockedCells="1"/>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Departement Onderwijs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jb0405_budget2005</dc:title>
  <dc:subject>Financiële gegevens budget2005 voor jaarboek0405</dc:subject>
  <dc:creator>Liës Feyen</dc:creator>
  <cp:keywords>budget2005 - jaarboek</cp:keywords>
  <dc:description/>
  <cp:lastModifiedBy>flaubert45</cp:lastModifiedBy>
  <cp:lastPrinted>2008-09-22T12:33:38Z</cp:lastPrinted>
  <dcterms:created xsi:type="dcterms:W3CDTF">1998-07-07T11:59:40Z</dcterms:created>
  <dcterms:modified xsi:type="dcterms:W3CDTF">2012-04-09T19:40:31Z</dcterms:modified>
  <cp:category>publicaties</cp:category>
  <cp:version/>
  <cp:contentType/>
  <cp:contentStatus/>
</cp:coreProperties>
</file>