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9576" windowHeight="12012" activeTab="0"/>
  </bookViews>
  <sheets>
    <sheet name="INHOUD" sheetId="1" r:id="rId1"/>
    <sheet name="SV_LO_1112_1a" sheetId="2" r:id="rId2"/>
    <sheet name="SV_LO_1112_1b" sheetId="3" r:id="rId3"/>
    <sheet name="ZBL_LO_1112_1" sheetId="4" r:id="rId4"/>
  </sheets>
  <definedNames>
    <definedName name="_p412">#REF!</definedName>
    <definedName name="_p413">#REF!</definedName>
    <definedName name="_xlnm.Print_Area" localSheetId="3">'ZBL_LO_1112_1'!$A$1:$Q$54</definedName>
    <definedName name="eentabel">#REF!</definedName>
    <definedName name="jaarboek_per_land">#REF!</definedName>
  </definedNames>
  <calcPr fullCalcOnLoad="1"/>
</workbook>
</file>

<file path=xl/sharedStrings.xml><?xml version="1.0" encoding="utf-8"?>
<sst xmlns="http://schemas.openxmlformats.org/spreadsheetml/2006/main" count="336" uniqueCount="49">
  <si>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</si>
  <si>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</si>
  <si>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</si>
  <si>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</si>
  <si>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</si>
  <si>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</si>
  <si>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</si>
  <si>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</si>
  <si>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</si>
  <si>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</si>
  <si>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</si>
  <si>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</si>
  <si>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</si>
  <si>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</si>
  <si>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</si>
  <si>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</si>
  <si>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</si>
  <si>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</si>
  <si>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</si>
  <si>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</si>
  <si>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</si>
  <si>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</si>
  <si>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</si>
  <si>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</si>
  <si>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</si>
  <si>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</si>
  <si>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</si>
  <si>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</si>
  <si>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</si>
  <si>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</si>
  <si>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</si>
  <si>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</si>
  <si>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</si>
  <si>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</si>
  <si>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</si>
  <si>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</si>
  <si>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</si>
  <si>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</si>
  <si>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</si>
  <si>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</si>
  <si>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</si>
  <si>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</si>
  <si>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</si>
  <si>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</si>
  <si>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Schooljaar 2011-2012</t>
  </si>
  <si>
    <t>SV_LO_1112_1a</t>
  </si>
  <si>
    <t>SV_LO_1112_1b</t>
  </si>
  <si>
    <t>ZBL_LO_1112_1</t>
  </si>
  <si>
    <t>SCHOOLSE VORDERINGEN EN ZITTENBLIJVEN IN HET GEWOON LAGER ONDERWIJS - SCHOOLJAAR  2011-2012</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</si>
</sst>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0"/>
    <numFmt numFmtId="166" formatCode="0.0"/>
    <numFmt numFmtId="167" formatCode="0.0%"/>
    <numFmt numFmtId="168" formatCode="#,##0.0"/>
    <numFmt numFmtId="169" formatCode="0.000%"/>
    <numFmt numFmtId="170" formatCode="0.0000%"/>
  </numFmts>
  <fonts count="47">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style="thin"/>
      <right/>
      <top style="thin"/>
      <bottom style="thin">
        <color indexed="8"/>
      </bottom>
    </border>
    <border>
      <left/>
      <right style="thin">
        <color indexed="8"/>
      </right>
      <top style="thin"/>
      <bottom style="thin">
        <color indexed="8"/>
      </bottom>
    </border>
    <border>
      <left/>
      <right/>
      <top style="thin"/>
      <bottom style="thin">
        <color indexed="8"/>
      </bottom>
    </border>
    <border>
      <left/>
      <right style="thin">
        <color indexed="8"/>
      </right>
      <top/>
      <bottom style="thin">
        <color indexed="8"/>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7" fillId="1" borderId="4" applyBorder="0">
      <alignment/>
      <protection/>
    </xf>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6" fillId="0" borderId="0" applyFont="0" applyFill="0" applyBorder="0" applyAlignment="0" applyProtection="0"/>
    <xf numFmtId="2"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8" fillId="1" borderId="8">
      <alignment horizontal="center" vertical="top" textRotation="90"/>
      <protection/>
    </xf>
    <xf numFmtId="0" fontId="42"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3" fillId="32" borderId="0" applyNumberFormat="0" applyBorder="0" applyAlignment="0" applyProtection="0"/>
    <xf numFmtId="167"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0"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47">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64" fontId="13" fillId="0" borderId="21"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64" fontId="13" fillId="0" borderId="28" xfId="0" applyNumberFormat="1" applyFont="1" applyFill="1" applyBorder="1" applyAlignment="1">
      <alignment horizontal="right" vertical="top"/>
    </xf>
    <xf numFmtId="2" fontId="0" fillId="0" borderId="0" xfId="0" applyNumberFormat="1" applyFont="1" applyFill="1" applyAlignment="1">
      <alignment/>
    </xf>
    <xf numFmtId="164" fontId="13" fillId="0" borderId="29" xfId="0" applyNumberFormat="1" applyFont="1" applyFill="1" applyBorder="1" applyAlignment="1">
      <alignment horizontal="right" vertical="top"/>
    </xf>
    <xf numFmtId="164" fontId="13" fillId="0" borderId="23" xfId="0" applyNumberFormat="1" applyFont="1" applyFill="1" applyBorder="1" applyAlignment="1">
      <alignment horizontal="right" vertical="top"/>
    </xf>
    <xf numFmtId="164"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64" fontId="2" fillId="0" borderId="4" xfId="0" applyNumberFormat="1" applyFont="1" applyFill="1" applyBorder="1" applyAlignment="1">
      <alignment/>
    </xf>
    <xf numFmtId="164" fontId="2" fillId="0" borderId="18" xfId="0" applyNumberFormat="1" applyFont="1" applyFill="1" applyBorder="1" applyAlignment="1">
      <alignment/>
    </xf>
    <xf numFmtId="164"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64" fontId="14" fillId="0" borderId="4" xfId="0" applyNumberFormat="1" applyFont="1" applyFill="1" applyBorder="1" applyAlignment="1">
      <alignment horizontal="right" vertical="top"/>
    </xf>
    <xf numFmtId="164" fontId="14" fillId="0" borderId="18" xfId="0" applyNumberFormat="1" applyFont="1" applyFill="1" applyBorder="1" applyAlignment="1">
      <alignment horizontal="right" vertical="top"/>
    </xf>
    <xf numFmtId="164" fontId="14" fillId="0" borderId="31"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64" fontId="0" fillId="0" borderId="4" xfId="0" applyNumberFormat="1" applyFill="1" applyBorder="1" applyAlignment="1">
      <alignment/>
    </xf>
    <xf numFmtId="164" fontId="0" fillId="0" borderId="18" xfId="0" applyNumberFormat="1" applyFill="1" applyBorder="1" applyAlignment="1">
      <alignment/>
    </xf>
    <xf numFmtId="164" fontId="0" fillId="0" borderId="18" xfId="0" applyNumberFormat="1" applyFill="1" applyBorder="1" applyAlignment="1">
      <alignment horizontal="right"/>
    </xf>
    <xf numFmtId="164" fontId="0" fillId="0" borderId="21" xfId="0" applyNumberFormat="1" applyFill="1" applyBorder="1" applyAlignment="1">
      <alignment/>
    </xf>
    <xf numFmtId="164" fontId="0" fillId="0" borderId="0" xfId="0" applyNumberFormat="1" applyFill="1" applyBorder="1" applyAlignment="1">
      <alignment/>
    </xf>
    <xf numFmtId="164" fontId="0" fillId="0" borderId="0" xfId="0" applyNumberFormat="1" applyFill="1" applyAlignment="1">
      <alignment/>
    </xf>
    <xf numFmtId="164" fontId="0" fillId="0" borderId="0" xfId="0" applyNumberFormat="1" applyFill="1" applyBorder="1" applyAlignment="1">
      <alignment horizontal="right"/>
    </xf>
    <xf numFmtId="164" fontId="2" fillId="0" borderId="4" xfId="0" applyNumberFormat="1" applyFont="1" applyFill="1" applyBorder="1" applyAlignment="1">
      <alignment horizontal="right"/>
    </xf>
    <xf numFmtId="164" fontId="2" fillId="0" borderId="15" xfId="0" applyNumberFormat="1" applyFont="1" applyFill="1" applyBorder="1" applyAlignment="1">
      <alignment/>
    </xf>
    <xf numFmtId="164" fontId="2" fillId="0" borderId="38" xfId="0" applyNumberFormat="1" applyFont="1" applyFill="1" applyBorder="1" applyAlignment="1">
      <alignment/>
    </xf>
    <xf numFmtId="164" fontId="2" fillId="0" borderId="15" xfId="0" applyNumberFormat="1" applyFont="1" applyFill="1" applyBorder="1" applyAlignment="1">
      <alignment horizontal="right"/>
    </xf>
    <xf numFmtId="164" fontId="0" fillId="0" borderId="17" xfId="0" applyNumberFormat="1" applyFill="1" applyBorder="1" applyAlignment="1">
      <alignment/>
    </xf>
    <xf numFmtId="164" fontId="0" fillId="0" borderId="14" xfId="0" applyNumberFormat="1" applyFill="1" applyBorder="1" applyAlignment="1">
      <alignment/>
    </xf>
    <xf numFmtId="164" fontId="2" fillId="0" borderId="39" xfId="0" applyNumberFormat="1" applyFont="1" applyFill="1" applyBorder="1" applyAlignment="1">
      <alignment/>
    </xf>
    <xf numFmtId="164" fontId="0" fillId="0" borderId="4" xfId="0" applyNumberFormat="1" applyFill="1" applyBorder="1" applyAlignment="1">
      <alignment horizontal="right"/>
    </xf>
    <xf numFmtId="164" fontId="0" fillId="0" borderId="21" xfId="0" applyNumberFormat="1" applyFill="1" applyBorder="1" applyAlignment="1">
      <alignment horizontal="right"/>
    </xf>
    <xf numFmtId="164"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64" fontId="0" fillId="0" borderId="40" xfId="0" applyNumberFormat="1" applyFill="1" applyBorder="1" applyAlignment="1">
      <alignment/>
    </xf>
    <xf numFmtId="164" fontId="0" fillId="0" borderId="27" xfId="0" applyNumberFormat="1" applyFill="1" applyBorder="1" applyAlignment="1">
      <alignment/>
    </xf>
    <xf numFmtId="164"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2" fillId="0" borderId="0" xfId="0" applyFont="1" applyFill="1" applyAlignment="1">
      <alignment horizontal="center"/>
    </xf>
    <xf numFmtId="0" fontId="0" fillId="0" borderId="0" xfId="0" applyFont="1" applyAlignment="1">
      <alignment/>
    </xf>
    <xf numFmtId="0" fontId="11" fillId="0" borderId="0" xfId="0" applyFont="1" applyAlignment="1">
      <alignment/>
    </xf>
    <xf numFmtId="3" fontId="0" fillId="0" borderId="42" xfId="0" applyNumberFormat="1" applyFill="1" applyBorder="1" applyAlignment="1">
      <alignment/>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19"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2" fillId="0" borderId="0" xfId="0" applyFont="1" applyFill="1" applyAlignment="1">
      <alignment horizontal="center"/>
    </xf>
    <xf numFmtId="0" fontId="0" fillId="0" borderId="23" xfId="0" applyFill="1" applyBorder="1" applyAlignment="1">
      <alignment horizontal="center"/>
    </xf>
    <xf numFmtId="0" fontId="0" fillId="0" borderId="29" xfId="0" applyFill="1" applyBorder="1" applyAlignment="1">
      <alignment horizontal="center"/>
    </xf>
    <xf numFmtId="0" fontId="13" fillId="0" borderId="48" xfId="0" applyFont="1" applyFill="1" applyBorder="1" applyAlignment="1">
      <alignment horizontal="center" vertical="top" wrapText="1"/>
    </xf>
    <xf numFmtId="0" fontId="2" fillId="0" borderId="0" xfId="0" applyFont="1" applyFill="1" applyBorder="1" applyAlignment="1">
      <alignment horizontal="center"/>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19</xdr:col>
      <xdr:colOff>0</xdr:colOff>
      <xdr:row>0</xdr:row>
      <xdr:rowOff>0</xdr:rowOff>
    </xdr:to>
    <xdr:sp>
      <xdr:nvSpPr>
        <xdr:cNvPr id="1" name="Text Box 1"/>
        <xdr:cNvSpPr txBox="1">
          <a:spLocks noChangeArrowheads="1"/>
        </xdr:cNvSpPr>
      </xdr:nvSpPr>
      <xdr:spPr>
        <a:xfrm>
          <a:off x="28575" y="0"/>
          <a:ext cx="121539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50</xdr:row>
      <xdr:rowOff>133350</xdr:rowOff>
    </xdr:from>
    <xdr:to>
      <xdr:col>21</xdr:col>
      <xdr:colOff>523875</xdr:colOff>
      <xdr:row>62</xdr:row>
      <xdr:rowOff>47625</xdr:rowOff>
    </xdr:to>
    <xdr:sp>
      <xdr:nvSpPr>
        <xdr:cNvPr id="2" name="Text Box 2"/>
        <xdr:cNvSpPr txBox="1">
          <a:spLocks noChangeArrowheads="1"/>
        </xdr:cNvSpPr>
      </xdr:nvSpPr>
      <xdr:spPr>
        <a:xfrm>
          <a:off x="28575" y="8286750"/>
          <a:ext cx="13992225"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18</xdr:col>
      <xdr:colOff>523875</xdr:colOff>
      <xdr:row>0</xdr:row>
      <xdr:rowOff>0</xdr:rowOff>
    </xdr:to>
    <xdr:sp>
      <xdr:nvSpPr>
        <xdr:cNvPr id="1" name="Text Box 1"/>
        <xdr:cNvSpPr txBox="1">
          <a:spLocks noChangeArrowheads="1"/>
        </xdr:cNvSpPr>
      </xdr:nvSpPr>
      <xdr:spPr>
        <a:xfrm>
          <a:off x="38100" y="0"/>
          <a:ext cx="10410825"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38100</xdr:colOff>
      <xdr:row>6</xdr:row>
      <xdr:rowOff>0</xdr:rowOff>
    </xdr:from>
    <xdr:to>
      <xdr:col>18</xdr:col>
      <xdr:colOff>523875</xdr:colOff>
      <xdr:row>6</xdr:row>
      <xdr:rowOff>0</xdr:rowOff>
    </xdr:to>
    <xdr:sp>
      <xdr:nvSpPr>
        <xdr:cNvPr id="2" name="Text Box 2"/>
        <xdr:cNvSpPr txBox="1">
          <a:spLocks noChangeArrowheads="1"/>
        </xdr:cNvSpPr>
      </xdr:nvSpPr>
      <xdr:spPr>
        <a:xfrm>
          <a:off x="38100" y="981075"/>
          <a:ext cx="10410825"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133350</xdr:rowOff>
    </xdr:from>
    <xdr:to>
      <xdr:col>21</xdr:col>
      <xdr:colOff>457200</xdr:colOff>
      <xdr:row>56</xdr:row>
      <xdr:rowOff>47625</xdr:rowOff>
    </xdr:to>
    <xdr:sp>
      <xdr:nvSpPr>
        <xdr:cNvPr id="3" name="Text Box 3"/>
        <xdr:cNvSpPr txBox="1">
          <a:spLocks noChangeArrowheads="1"/>
        </xdr:cNvSpPr>
      </xdr:nvSpPr>
      <xdr:spPr>
        <a:xfrm>
          <a:off x="28575" y="7315200"/>
          <a:ext cx="11925300"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267575"/>
          <a:ext cx="10810875"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15" sqref="A15"/>
    </sheetView>
  </sheetViews>
  <sheetFormatPr defaultColWidth="9.140625" defaultRowHeight="12.75"/>
  <cols>
    <col min="1" max="1" width="19.421875" style="0" customWidth="1"/>
    <col min="2" max="2" width="33.57421875" style="0" customWidth="1"/>
  </cols>
  <sheetData>
    <row r="1" ht="15">
      <c r="A1" s="129" t="s">
        <v>48</v>
      </c>
    </row>
    <row r="3" ht="13.5">
      <c r="A3" s="69" t="s">
        <v>37</v>
      </c>
    </row>
    <row r="4" spans="1:2" ht="12.75">
      <c r="A4" s="128" t="s">
        <v>45</v>
      </c>
      <c r="B4" t="s">
        <v>40</v>
      </c>
    </row>
    <row r="5" spans="1:2" ht="12.75">
      <c r="A5" s="128" t="s">
        <v>46</v>
      </c>
      <c r="B5" t="s">
        <v>41</v>
      </c>
    </row>
    <row r="8" ht="13.5">
      <c r="A8" s="69" t="s">
        <v>23</v>
      </c>
    </row>
    <row r="9" spans="1:2" ht="12.75">
      <c r="A9" s="128" t="s">
        <v>47</v>
      </c>
      <c r="B9" t="s">
        <v>42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E67" sqref="E67:H71"/>
    </sheetView>
  </sheetViews>
  <sheetFormatPr defaultColWidth="9.140625" defaultRowHeight="12.75"/>
  <cols>
    <col min="1" max="1" width="18.140625" style="3" customWidth="1"/>
    <col min="2" max="19" width="9.140625" style="3" customWidth="1"/>
    <col min="20" max="20" width="10.57421875" style="22" bestFit="1" customWidth="1"/>
    <col min="21" max="47" width="9.140625" style="22" customWidth="1"/>
    <col min="48" max="52" width="9.140625" style="24" customWidth="1"/>
    <col min="53" max="16384" width="9.140625" style="3" customWidth="1"/>
  </cols>
  <sheetData>
    <row r="1" spans="1:19" ht="12.75">
      <c r="A1" s="1" t="s">
        <v>44</v>
      </c>
      <c r="B1" s="2"/>
      <c r="Q1" s="2"/>
      <c r="S1" s="2"/>
    </row>
    <row r="2" spans="1:22" ht="12.75">
      <c r="A2" s="139" t="s">
        <v>0</v>
      </c>
      <c r="B2" s="139"/>
      <c r="C2" s="139"/>
      <c r="D2" s="139"/>
      <c r="E2" s="139"/>
      <c r="F2" s="139"/>
      <c r="G2" s="139"/>
      <c r="H2" s="139"/>
      <c r="I2" s="139"/>
      <c r="J2" s="139"/>
      <c r="K2" s="139"/>
      <c r="L2" s="139"/>
      <c r="M2" s="139"/>
      <c r="N2" s="139"/>
      <c r="O2" s="139"/>
      <c r="P2" s="139"/>
      <c r="Q2" s="139"/>
      <c r="R2" s="139"/>
      <c r="S2" s="139"/>
      <c r="T2" s="139"/>
      <c r="U2" s="139"/>
      <c r="V2" s="139"/>
    </row>
    <row r="3" spans="1:22" ht="12.75">
      <c r="A3" s="139" t="s">
        <v>37</v>
      </c>
      <c r="B3" s="139"/>
      <c r="C3" s="139"/>
      <c r="D3" s="139"/>
      <c r="E3" s="139"/>
      <c r="F3" s="139"/>
      <c r="G3" s="139"/>
      <c r="H3" s="139"/>
      <c r="I3" s="139"/>
      <c r="J3" s="139"/>
      <c r="K3" s="139"/>
      <c r="L3" s="139"/>
      <c r="M3" s="139"/>
      <c r="N3" s="139"/>
      <c r="O3" s="139"/>
      <c r="P3" s="139"/>
      <c r="Q3" s="139"/>
      <c r="R3" s="139"/>
      <c r="S3" s="139"/>
      <c r="T3" s="139"/>
      <c r="U3" s="139"/>
      <c r="V3" s="139"/>
    </row>
    <row r="4" spans="1:19" ht="12.75">
      <c r="A4" s="4"/>
      <c r="B4" s="4"/>
      <c r="C4" s="70"/>
      <c r="D4" s="4"/>
      <c r="E4" s="4"/>
      <c r="F4" s="4"/>
      <c r="G4" s="4"/>
      <c r="H4" s="127"/>
      <c r="I4" s="127"/>
      <c r="J4" s="127"/>
      <c r="K4" s="127"/>
      <c r="L4" s="127"/>
      <c r="M4" s="127"/>
      <c r="N4" s="127"/>
      <c r="O4" s="127"/>
      <c r="P4" s="127"/>
      <c r="Q4" s="127"/>
      <c r="R4" s="127"/>
      <c r="S4" s="127"/>
    </row>
    <row r="5" spans="1:22" ht="12.75">
      <c r="A5" s="139" t="s">
        <v>1</v>
      </c>
      <c r="B5" s="139"/>
      <c r="C5" s="139"/>
      <c r="D5" s="139"/>
      <c r="E5" s="139"/>
      <c r="F5" s="139"/>
      <c r="G5" s="139"/>
      <c r="H5" s="139"/>
      <c r="I5" s="139"/>
      <c r="J5" s="139"/>
      <c r="K5" s="139"/>
      <c r="L5" s="139"/>
      <c r="M5" s="139"/>
      <c r="N5" s="139"/>
      <c r="O5" s="139"/>
      <c r="P5" s="139"/>
      <c r="Q5" s="139"/>
      <c r="R5" s="139"/>
      <c r="S5" s="139"/>
      <c r="T5" s="139"/>
      <c r="U5" s="139"/>
      <c r="V5" s="139"/>
    </row>
    <row r="6" spans="1:19" ht="13.5" thickBot="1">
      <c r="A6" s="4"/>
      <c r="B6" s="4"/>
      <c r="C6" s="4"/>
      <c r="D6" s="4"/>
      <c r="E6" s="4"/>
      <c r="F6" s="4"/>
      <c r="G6" s="4"/>
      <c r="H6" s="127"/>
      <c r="I6" s="127"/>
      <c r="J6" s="127"/>
      <c r="K6" s="127"/>
      <c r="L6" s="127"/>
      <c r="M6" s="127"/>
      <c r="N6" s="127"/>
      <c r="O6" s="127"/>
      <c r="P6" s="127"/>
      <c r="Q6" s="127"/>
      <c r="R6" s="127"/>
      <c r="S6" s="127"/>
    </row>
    <row r="7" spans="1:22" ht="12.75">
      <c r="A7" s="5"/>
      <c r="B7" s="136" t="s">
        <v>2</v>
      </c>
      <c r="C7" s="137"/>
      <c r="D7" s="137"/>
      <c r="E7" s="137"/>
      <c r="F7" s="137"/>
      <c r="G7" s="137"/>
      <c r="H7" s="138"/>
      <c r="I7" s="136" t="s">
        <v>3</v>
      </c>
      <c r="J7" s="137"/>
      <c r="K7" s="137"/>
      <c r="L7" s="137"/>
      <c r="M7" s="137"/>
      <c r="N7" s="137"/>
      <c r="O7" s="138"/>
      <c r="P7" s="136" t="s">
        <v>4</v>
      </c>
      <c r="Q7" s="137"/>
      <c r="R7" s="137"/>
      <c r="S7" s="137"/>
      <c r="T7" s="137"/>
      <c r="U7" s="137"/>
      <c r="V7" s="137"/>
    </row>
    <row r="8" spans="1:55" ht="12.75">
      <c r="A8" s="2"/>
      <c r="B8" s="131" t="s">
        <v>5</v>
      </c>
      <c r="C8" s="132"/>
      <c r="D8" s="71" t="s">
        <v>6</v>
      </c>
      <c r="E8" s="140" t="s">
        <v>7</v>
      </c>
      <c r="F8" s="140"/>
      <c r="G8" s="140"/>
      <c r="H8" s="7" t="s">
        <v>4</v>
      </c>
      <c r="I8" s="131" t="s">
        <v>5</v>
      </c>
      <c r="J8" s="132"/>
      <c r="K8" s="2" t="s">
        <v>6</v>
      </c>
      <c r="L8" s="141" t="s">
        <v>7</v>
      </c>
      <c r="M8" s="140"/>
      <c r="N8" s="140"/>
      <c r="O8" s="101" t="s">
        <v>4</v>
      </c>
      <c r="P8" s="133" t="s">
        <v>5</v>
      </c>
      <c r="Q8" s="132"/>
      <c r="R8" s="2" t="s">
        <v>6</v>
      </c>
      <c r="S8" s="141" t="s">
        <v>7</v>
      </c>
      <c r="T8" s="140"/>
      <c r="U8" s="140"/>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0</v>
      </c>
      <c r="C10" s="85">
        <v>217</v>
      </c>
      <c r="D10" s="84">
        <v>29134</v>
      </c>
      <c r="E10" s="84">
        <v>3379</v>
      </c>
      <c r="F10" s="85">
        <v>133</v>
      </c>
      <c r="G10" s="85">
        <v>3</v>
      </c>
      <c r="H10" s="84">
        <f>SUM(B10:G10)</f>
        <v>32866</v>
      </c>
      <c r="I10" s="84">
        <v>0</v>
      </c>
      <c r="J10" s="85">
        <v>315</v>
      </c>
      <c r="K10" s="84">
        <v>28601</v>
      </c>
      <c r="L10" s="84">
        <v>2668</v>
      </c>
      <c r="M10" s="85">
        <v>100</v>
      </c>
      <c r="N10" s="85">
        <v>4</v>
      </c>
      <c r="O10" s="103">
        <f aca="true" t="shared" si="0" ref="O10:O16">SUM(I10:N10)</f>
        <v>31688</v>
      </c>
      <c r="P10" s="86">
        <f aca="true" t="shared" si="1" ref="P10:U10">SUM(I10,B10)</f>
        <v>0</v>
      </c>
      <c r="Q10" s="86">
        <f t="shared" si="1"/>
        <v>532</v>
      </c>
      <c r="R10" s="84">
        <f t="shared" si="1"/>
        <v>57735</v>
      </c>
      <c r="S10" s="84">
        <f t="shared" si="1"/>
        <v>6047</v>
      </c>
      <c r="T10" s="85">
        <f t="shared" si="1"/>
        <v>233</v>
      </c>
      <c r="U10" s="85">
        <f t="shared" si="1"/>
        <v>7</v>
      </c>
      <c r="V10" s="84">
        <f aca="true" t="shared" si="2" ref="V10:V16">SUM(P10:U10)</f>
        <v>64554</v>
      </c>
      <c r="AV10" s="22"/>
      <c r="AW10" s="22"/>
      <c r="AX10" s="22"/>
      <c r="BA10" s="24"/>
      <c r="BB10" s="24"/>
      <c r="BC10" s="24"/>
    </row>
    <row r="11" spans="1:55" ht="12.75">
      <c r="A11" s="2" t="s">
        <v>14</v>
      </c>
      <c r="B11" s="87">
        <v>1</v>
      </c>
      <c r="C11" s="88">
        <v>267</v>
      </c>
      <c r="D11" s="87">
        <v>26069</v>
      </c>
      <c r="E11" s="87">
        <v>3800</v>
      </c>
      <c r="F11" s="89">
        <v>266</v>
      </c>
      <c r="G11" s="89">
        <v>9</v>
      </c>
      <c r="H11" s="87">
        <f aca="true" t="shared" si="3" ref="H11:H16">SUM(B11:G11)</f>
        <v>30412</v>
      </c>
      <c r="I11" s="87">
        <v>0</v>
      </c>
      <c r="J11" s="88">
        <v>345</v>
      </c>
      <c r="K11" s="87">
        <v>26153</v>
      </c>
      <c r="L11" s="87">
        <v>3395</v>
      </c>
      <c r="M11" s="88">
        <v>213</v>
      </c>
      <c r="N11" s="89">
        <v>10</v>
      </c>
      <c r="O11" s="104">
        <f t="shared" si="0"/>
        <v>30116</v>
      </c>
      <c r="P11" s="90">
        <f aca="true" t="shared" si="4" ref="P11:P16">SUM(I11,B11)</f>
        <v>1</v>
      </c>
      <c r="Q11" s="90">
        <f aca="true" t="shared" si="5" ref="Q11:U16">SUM(J11,C11)</f>
        <v>612</v>
      </c>
      <c r="R11" s="87">
        <f t="shared" si="5"/>
        <v>52222</v>
      </c>
      <c r="S11" s="87">
        <f t="shared" si="5"/>
        <v>7195</v>
      </c>
      <c r="T11" s="89">
        <f t="shared" si="5"/>
        <v>479</v>
      </c>
      <c r="U11" s="89">
        <f t="shared" si="5"/>
        <v>19</v>
      </c>
      <c r="V11" s="87">
        <f t="shared" si="2"/>
        <v>60528</v>
      </c>
      <c r="AV11" s="22"/>
      <c r="AW11" s="22"/>
      <c r="AX11" s="22"/>
      <c r="BA11" s="24"/>
      <c r="BB11" s="24"/>
      <c r="BC11" s="24"/>
    </row>
    <row r="12" spans="1:55" ht="12.75">
      <c r="A12" s="2" t="s">
        <v>15</v>
      </c>
      <c r="B12" s="87">
        <v>3</v>
      </c>
      <c r="C12" s="88">
        <v>392</v>
      </c>
      <c r="D12" s="87">
        <v>23874</v>
      </c>
      <c r="E12" s="87">
        <v>3847</v>
      </c>
      <c r="F12" s="89">
        <v>358</v>
      </c>
      <c r="G12" s="89">
        <v>18</v>
      </c>
      <c r="H12" s="87">
        <f t="shared" si="3"/>
        <v>28492</v>
      </c>
      <c r="I12" s="87">
        <v>3</v>
      </c>
      <c r="J12" s="88">
        <v>362</v>
      </c>
      <c r="K12" s="87">
        <v>24146</v>
      </c>
      <c r="L12" s="87">
        <v>3727</v>
      </c>
      <c r="M12" s="88">
        <v>319</v>
      </c>
      <c r="N12" s="89">
        <v>16</v>
      </c>
      <c r="O12" s="104">
        <f t="shared" si="0"/>
        <v>28573</v>
      </c>
      <c r="P12" s="90">
        <f t="shared" si="4"/>
        <v>6</v>
      </c>
      <c r="Q12" s="90">
        <f t="shared" si="5"/>
        <v>754</v>
      </c>
      <c r="R12" s="87">
        <f t="shared" si="5"/>
        <v>48020</v>
      </c>
      <c r="S12" s="87">
        <f t="shared" si="5"/>
        <v>7574</v>
      </c>
      <c r="T12" s="89">
        <f t="shared" si="5"/>
        <v>677</v>
      </c>
      <c r="U12" s="89">
        <f t="shared" si="5"/>
        <v>34</v>
      </c>
      <c r="V12" s="87">
        <f t="shared" si="2"/>
        <v>57065</v>
      </c>
      <c r="AV12" s="22"/>
      <c r="AW12" s="22"/>
      <c r="AX12" s="22"/>
      <c r="BA12" s="24"/>
      <c r="BB12" s="24"/>
      <c r="BC12" s="24"/>
    </row>
    <row r="13" spans="1:55" ht="12.75">
      <c r="A13" s="2" t="s">
        <v>16</v>
      </c>
      <c r="B13" s="87">
        <v>8</v>
      </c>
      <c r="C13" s="88">
        <v>430</v>
      </c>
      <c r="D13" s="87">
        <v>23178</v>
      </c>
      <c r="E13" s="87">
        <v>4045</v>
      </c>
      <c r="F13" s="89">
        <v>518</v>
      </c>
      <c r="G13" s="89">
        <v>32</v>
      </c>
      <c r="H13" s="87">
        <f t="shared" si="3"/>
        <v>28211</v>
      </c>
      <c r="I13" s="87">
        <v>4</v>
      </c>
      <c r="J13" s="88">
        <v>361</v>
      </c>
      <c r="K13" s="87">
        <v>23143</v>
      </c>
      <c r="L13" s="87">
        <v>3746</v>
      </c>
      <c r="M13" s="88">
        <v>435</v>
      </c>
      <c r="N13" s="89">
        <v>27</v>
      </c>
      <c r="O13" s="104">
        <f t="shared" si="0"/>
        <v>27716</v>
      </c>
      <c r="P13" s="90">
        <f t="shared" si="4"/>
        <v>12</v>
      </c>
      <c r="Q13" s="90">
        <f t="shared" si="5"/>
        <v>791</v>
      </c>
      <c r="R13" s="87">
        <f t="shared" si="5"/>
        <v>46321</v>
      </c>
      <c r="S13" s="87">
        <f t="shared" si="5"/>
        <v>7791</v>
      </c>
      <c r="T13" s="89">
        <f t="shared" si="5"/>
        <v>953</v>
      </c>
      <c r="U13" s="89">
        <f t="shared" si="5"/>
        <v>59</v>
      </c>
      <c r="V13" s="87">
        <f t="shared" si="2"/>
        <v>55927</v>
      </c>
      <c r="AV13" s="22"/>
      <c r="AW13" s="22"/>
      <c r="AX13" s="22"/>
      <c r="BA13" s="24"/>
      <c r="BB13" s="24"/>
      <c r="BC13" s="24"/>
    </row>
    <row r="14" spans="1:55" ht="12.75">
      <c r="A14" s="2" t="s">
        <v>17</v>
      </c>
      <c r="B14" s="87">
        <v>4</v>
      </c>
      <c r="C14" s="88">
        <v>423</v>
      </c>
      <c r="D14" s="87">
        <v>22719</v>
      </c>
      <c r="E14" s="87">
        <v>4250</v>
      </c>
      <c r="F14" s="89">
        <v>372</v>
      </c>
      <c r="G14" s="89">
        <v>11</v>
      </c>
      <c r="H14" s="87">
        <f t="shared" si="3"/>
        <v>27779</v>
      </c>
      <c r="I14" s="87">
        <v>3</v>
      </c>
      <c r="J14" s="88">
        <v>405</v>
      </c>
      <c r="K14" s="87">
        <v>23158</v>
      </c>
      <c r="L14" s="87">
        <v>3876</v>
      </c>
      <c r="M14" s="88">
        <v>360</v>
      </c>
      <c r="N14" s="89">
        <v>9</v>
      </c>
      <c r="O14" s="104">
        <f t="shared" si="0"/>
        <v>27811</v>
      </c>
      <c r="P14" s="90">
        <f t="shared" si="4"/>
        <v>7</v>
      </c>
      <c r="Q14" s="90">
        <f t="shared" si="5"/>
        <v>828</v>
      </c>
      <c r="R14" s="87">
        <f t="shared" si="5"/>
        <v>45877</v>
      </c>
      <c r="S14" s="87">
        <f t="shared" si="5"/>
        <v>8126</v>
      </c>
      <c r="T14" s="89">
        <f t="shared" si="5"/>
        <v>732</v>
      </c>
      <c r="U14" s="89">
        <f t="shared" si="5"/>
        <v>20</v>
      </c>
      <c r="V14" s="87">
        <f t="shared" si="2"/>
        <v>55590</v>
      </c>
      <c r="AV14" s="22"/>
      <c r="AW14" s="22"/>
      <c r="AX14" s="22"/>
      <c r="BA14" s="24"/>
      <c r="BB14" s="24"/>
      <c r="BC14" s="24"/>
    </row>
    <row r="15" spans="1:55" ht="12.75">
      <c r="A15" s="2" t="s">
        <v>18</v>
      </c>
      <c r="B15" s="87">
        <v>4</v>
      </c>
      <c r="C15" s="88">
        <v>460</v>
      </c>
      <c r="D15" s="87">
        <v>22892</v>
      </c>
      <c r="E15" s="87">
        <v>3518</v>
      </c>
      <c r="F15" s="89">
        <v>218</v>
      </c>
      <c r="G15" s="89">
        <v>2</v>
      </c>
      <c r="H15" s="87">
        <f t="shared" si="3"/>
        <v>27094</v>
      </c>
      <c r="I15" s="87">
        <v>0</v>
      </c>
      <c r="J15" s="88">
        <v>374</v>
      </c>
      <c r="K15" s="87">
        <v>23430</v>
      </c>
      <c r="L15" s="87">
        <v>3362</v>
      </c>
      <c r="M15" s="88">
        <v>163</v>
      </c>
      <c r="N15" s="89">
        <v>2</v>
      </c>
      <c r="O15" s="104">
        <f t="shared" si="0"/>
        <v>27331</v>
      </c>
      <c r="P15" s="90">
        <f t="shared" si="4"/>
        <v>4</v>
      </c>
      <c r="Q15" s="90">
        <f t="shared" si="5"/>
        <v>834</v>
      </c>
      <c r="R15" s="87">
        <f t="shared" si="5"/>
        <v>46322</v>
      </c>
      <c r="S15" s="87">
        <f t="shared" si="5"/>
        <v>6880</v>
      </c>
      <c r="T15" s="89">
        <f t="shared" si="5"/>
        <v>381</v>
      </c>
      <c r="U15" s="89">
        <f t="shared" si="5"/>
        <v>4</v>
      </c>
      <c r="V15" s="87">
        <f t="shared" si="2"/>
        <v>54425</v>
      </c>
      <c r="AV15" s="22"/>
      <c r="AW15" s="22"/>
      <c r="AX15" s="22"/>
      <c r="BA15" s="24"/>
      <c r="BB15" s="24"/>
      <c r="BC15" s="24"/>
    </row>
    <row r="16" spans="1:55" ht="12.75">
      <c r="A16" s="12"/>
      <c r="B16" s="91">
        <f aca="true" t="shared" si="6" ref="B16:G16">SUM(B10:B15)</f>
        <v>20</v>
      </c>
      <c r="C16" s="92">
        <f t="shared" si="6"/>
        <v>2189</v>
      </c>
      <c r="D16" s="93">
        <f t="shared" si="6"/>
        <v>147866</v>
      </c>
      <c r="E16" s="93">
        <f t="shared" si="6"/>
        <v>22839</v>
      </c>
      <c r="F16" s="92">
        <f t="shared" si="6"/>
        <v>1865</v>
      </c>
      <c r="G16" s="92">
        <f t="shared" si="6"/>
        <v>75</v>
      </c>
      <c r="H16" s="93">
        <f t="shared" si="3"/>
        <v>174854</v>
      </c>
      <c r="I16" s="93">
        <f aca="true" t="shared" si="7" ref="I16:N16">SUM(I10:I15)</f>
        <v>10</v>
      </c>
      <c r="J16" s="92">
        <f t="shared" si="7"/>
        <v>2162</v>
      </c>
      <c r="K16" s="93">
        <f t="shared" si="7"/>
        <v>148631</v>
      </c>
      <c r="L16" s="93">
        <f t="shared" si="7"/>
        <v>20774</v>
      </c>
      <c r="M16" s="92">
        <f t="shared" si="7"/>
        <v>1590</v>
      </c>
      <c r="N16" s="92">
        <f t="shared" si="7"/>
        <v>68</v>
      </c>
      <c r="O16" s="105">
        <f t="shared" si="0"/>
        <v>173235</v>
      </c>
      <c r="P16" s="86">
        <f t="shared" si="4"/>
        <v>30</v>
      </c>
      <c r="Q16" s="94">
        <f t="shared" si="5"/>
        <v>4351</v>
      </c>
      <c r="R16" s="93">
        <f t="shared" si="5"/>
        <v>296497</v>
      </c>
      <c r="S16" s="93">
        <f t="shared" si="5"/>
        <v>43613</v>
      </c>
      <c r="T16" s="92">
        <f t="shared" si="5"/>
        <v>3455</v>
      </c>
      <c r="U16" s="92">
        <f t="shared" si="5"/>
        <v>143</v>
      </c>
      <c r="V16" s="93">
        <f t="shared" si="2"/>
        <v>348089</v>
      </c>
      <c r="AV16" s="22"/>
      <c r="AW16" s="22"/>
      <c r="AX16" s="22"/>
      <c r="BA16" s="24"/>
      <c r="BB16" s="24"/>
      <c r="BC16" s="24"/>
    </row>
    <row r="17" spans="1:55" ht="12.75">
      <c r="A17" s="14" t="s">
        <v>19</v>
      </c>
      <c r="B17" s="75"/>
      <c r="C17" s="16"/>
      <c r="D17" s="16"/>
      <c r="E17" s="16"/>
      <c r="F17" s="16"/>
      <c r="G17" s="16"/>
      <c r="H17" s="15">
        <v>5140</v>
      </c>
      <c r="I17" s="15"/>
      <c r="J17" s="16"/>
      <c r="K17" s="16"/>
      <c r="L17" s="16"/>
      <c r="M17" s="16"/>
      <c r="N17" s="16"/>
      <c r="O17" s="130">
        <v>5071</v>
      </c>
      <c r="P17" s="16"/>
      <c r="Q17" s="78"/>
      <c r="R17" s="16"/>
      <c r="S17" s="16"/>
      <c r="T17" s="16"/>
      <c r="U17" s="16"/>
      <c r="V17" s="15">
        <f>SUM(O17,H17)</f>
        <v>10211</v>
      </c>
      <c r="AV17" s="22"/>
      <c r="AW17" s="22"/>
      <c r="AX17" s="22"/>
      <c r="BA17" s="24"/>
      <c r="BB17" s="24"/>
      <c r="BC17" s="24"/>
    </row>
    <row r="18" spans="1:55" ht="12.75">
      <c r="A18" s="12" t="s">
        <v>4</v>
      </c>
      <c r="B18" s="76"/>
      <c r="C18" s="18"/>
      <c r="D18" s="13"/>
      <c r="E18" s="18"/>
      <c r="F18" s="19"/>
      <c r="G18" s="19"/>
      <c r="H18" s="17">
        <f>SUM(H16:H17)</f>
        <v>179994</v>
      </c>
      <c r="I18" s="17"/>
      <c r="J18" s="18"/>
      <c r="K18" s="13"/>
      <c r="L18" s="18"/>
      <c r="M18" s="18"/>
      <c r="N18" s="19"/>
      <c r="O18" s="106">
        <f>SUM(O16:O17)</f>
        <v>178306</v>
      </c>
      <c r="P18" s="18"/>
      <c r="Q18" s="79"/>
      <c r="R18" s="13"/>
      <c r="S18" s="18"/>
      <c r="T18" s="19"/>
      <c r="U18" s="19"/>
      <c r="V18" s="17">
        <f>SUM(O18,H18)</f>
        <v>358300</v>
      </c>
      <c r="AV18" s="22"/>
      <c r="AW18" s="22"/>
      <c r="AX18" s="22"/>
      <c r="BA18" s="24"/>
      <c r="BB18" s="24"/>
      <c r="BC18" s="24"/>
    </row>
    <row r="19" spans="13:17" ht="12.75">
      <c r="M19" s="2"/>
      <c r="P19" s="20"/>
      <c r="Q19" s="21"/>
    </row>
    <row r="20" spans="13:17" ht="12.75">
      <c r="M20" s="2"/>
      <c r="P20" s="20"/>
      <c r="Q20" s="21"/>
    </row>
    <row r="21" spans="1:22" ht="12.75">
      <c r="A21" s="139" t="s">
        <v>20</v>
      </c>
      <c r="B21" s="139"/>
      <c r="C21" s="139"/>
      <c r="D21" s="139"/>
      <c r="E21" s="139"/>
      <c r="F21" s="139"/>
      <c r="G21" s="139"/>
      <c r="H21" s="139"/>
      <c r="I21" s="139"/>
      <c r="J21" s="139"/>
      <c r="K21" s="139"/>
      <c r="L21" s="139"/>
      <c r="M21" s="139"/>
      <c r="N21" s="139"/>
      <c r="O21" s="139"/>
      <c r="P21" s="139"/>
      <c r="Q21" s="139"/>
      <c r="R21" s="139"/>
      <c r="S21" s="139"/>
      <c r="T21" s="139"/>
      <c r="U21" s="139"/>
      <c r="V21" s="139"/>
    </row>
    <row r="22" spans="1:19" ht="13.5" thickBot="1">
      <c r="A22" s="2"/>
      <c r="B22" s="2"/>
      <c r="Q22" s="2"/>
      <c r="S22" s="2"/>
    </row>
    <row r="23" spans="1:22" ht="12.75">
      <c r="A23" s="5"/>
      <c r="B23" s="136" t="s">
        <v>2</v>
      </c>
      <c r="C23" s="137"/>
      <c r="D23" s="137"/>
      <c r="E23" s="137"/>
      <c r="F23" s="137"/>
      <c r="G23" s="137"/>
      <c r="H23" s="138"/>
      <c r="I23" s="136" t="s">
        <v>3</v>
      </c>
      <c r="J23" s="137"/>
      <c r="K23" s="137"/>
      <c r="L23" s="137"/>
      <c r="M23" s="137"/>
      <c r="N23" s="137"/>
      <c r="O23" s="138"/>
      <c r="P23" s="136" t="s">
        <v>4</v>
      </c>
      <c r="Q23" s="137"/>
      <c r="R23" s="137"/>
      <c r="S23" s="137"/>
      <c r="T23" s="137"/>
      <c r="U23" s="137"/>
      <c r="V23" s="137"/>
    </row>
    <row r="24" spans="1:55" ht="12.75">
      <c r="A24" s="2"/>
      <c r="B24" s="131" t="s">
        <v>5</v>
      </c>
      <c r="C24" s="132"/>
      <c r="D24" s="6" t="s">
        <v>6</v>
      </c>
      <c r="E24" s="140" t="s">
        <v>7</v>
      </c>
      <c r="F24" s="140"/>
      <c r="G24" s="140"/>
      <c r="H24" s="7" t="s">
        <v>4</v>
      </c>
      <c r="I24" s="131" t="s">
        <v>5</v>
      </c>
      <c r="J24" s="132"/>
      <c r="K24" s="2" t="s">
        <v>6</v>
      </c>
      <c r="L24" s="141" t="s">
        <v>7</v>
      </c>
      <c r="M24" s="140"/>
      <c r="N24" s="140"/>
      <c r="O24" s="101" t="s">
        <v>4</v>
      </c>
      <c r="P24" s="133" t="s">
        <v>5</v>
      </c>
      <c r="Q24" s="132"/>
      <c r="R24" s="2" t="s">
        <v>6</v>
      </c>
      <c r="S24" s="141" t="s">
        <v>7</v>
      </c>
      <c r="T24" s="140"/>
      <c r="U24" s="140"/>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0</v>
      </c>
      <c r="C26" s="85">
        <v>10</v>
      </c>
      <c r="D26" s="84">
        <v>1845</v>
      </c>
      <c r="E26" s="84">
        <v>872</v>
      </c>
      <c r="F26" s="85">
        <v>150</v>
      </c>
      <c r="G26" s="85">
        <v>36</v>
      </c>
      <c r="H26" s="84">
        <f aca="true" t="shared" si="8" ref="H26:H32">SUM(B26:G26)</f>
        <v>2913</v>
      </c>
      <c r="I26" s="95">
        <v>0</v>
      </c>
      <c r="J26" s="85">
        <v>7</v>
      </c>
      <c r="K26" s="84">
        <v>1928</v>
      </c>
      <c r="L26" s="84">
        <v>777</v>
      </c>
      <c r="M26" s="85">
        <v>140</v>
      </c>
      <c r="N26" s="85">
        <v>27</v>
      </c>
      <c r="O26" s="103">
        <f aca="true" t="shared" si="9" ref="O26:O32">SUM(I26:N26)</f>
        <v>2879</v>
      </c>
      <c r="P26" s="86">
        <f aca="true" t="shared" si="10" ref="P26:U31">SUM(I26,B26)</f>
        <v>0</v>
      </c>
      <c r="Q26" s="86">
        <f t="shared" si="10"/>
        <v>17</v>
      </c>
      <c r="R26" s="84">
        <f t="shared" si="10"/>
        <v>3773</v>
      </c>
      <c r="S26" s="84">
        <f t="shared" si="10"/>
        <v>1649</v>
      </c>
      <c r="T26" s="85">
        <f t="shared" si="10"/>
        <v>290</v>
      </c>
      <c r="U26" s="85">
        <f t="shared" si="10"/>
        <v>63</v>
      </c>
      <c r="V26" s="84">
        <f aca="true" t="shared" si="11" ref="V26:V32">SUM(P26:U26)</f>
        <v>5792</v>
      </c>
      <c r="AV26" s="22"/>
      <c r="AW26" s="22"/>
      <c r="AX26" s="22"/>
      <c r="BA26" s="24"/>
      <c r="BB26" s="24"/>
      <c r="BC26" s="24"/>
    </row>
    <row r="27" spans="1:55" ht="12.75">
      <c r="A27" s="2" t="s">
        <v>14</v>
      </c>
      <c r="B27" s="96">
        <v>0</v>
      </c>
      <c r="C27" s="88">
        <v>12</v>
      </c>
      <c r="D27" s="87">
        <v>1431</v>
      </c>
      <c r="E27" s="87">
        <v>821</v>
      </c>
      <c r="F27" s="89">
        <v>206</v>
      </c>
      <c r="G27" s="89">
        <v>41</v>
      </c>
      <c r="H27" s="87">
        <f t="shared" si="8"/>
        <v>2511</v>
      </c>
      <c r="I27" s="96">
        <v>1</v>
      </c>
      <c r="J27" s="88">
        <v>16</v>
      </c>
      <c r="K27" s="87">
        <v>1593</v>
      </c>
      <c r="L27" s="87">
        <v>800</v>
      </c>
      <c r="M27" s="88">
        <v>203</v>
      </c>
      <c r="N27" s="89">
        <v>34</v>
      </c>
      <c r="O27" s="104">
        <f t="shared" si="9"/>
        <v>2647</v>
      </c>
      <c r="P27" s="90">
        <f t="shared" si="10"/>
        <v>1</v>
      </c>
      <c r="Q27" s="90">
        <f t="shared" si="10"/>
        <v>28</v>
      </c>
      <c r="R27" s="87">
        <f t="shared" si="10"/>
        <v>3024</v>
      </c>
      <c r="S27" s="87">
        <f t="shared" si="10"/>
        <v>1621</v>
      </c>
      <c r="T27" s="89">
        <f t="shared" si="10"/>
        <v>409</v>
      </c>
      <c r="U27" s="89">
        <f t="shared" si="10"/>
        <v>75</v>
      </c>
      <c r="V27" s="87">
        <f t="shared" si="11"/>
        <v>5158</v>
      </c>
      <c r="AV27" s="22"/>
      <c r="AW27" s="22"/>
      <c r="AX27" s="22"/>
      <c r="BA27" s="24"/>
      <c r="BB27" s="24"/>
      <c r="BC27" s="24"/>
    </row>
    <row r="28" spans="1:55" ht="12.75">
      <c r="A28" s="2" t="s">
        <v>15</v>
      </c>
      <c r="B28" s="96">
        <v>0</v>
      </c>
      <c r="C28" s="88">
        <v>17</v>
      </c>
      <c r="D28" s="87">
        <v>1326</v>
      </c>
      <c r="E28" s="87">
        <v>824</v>
      </c>
      <c r="F28" s="89">
        <v>223</v>
      </c>
      <c r="G28" s="89">
        <v>35</v>
      </c>
      <c r="H28" s="87">
        <f t="shared" si="8"/>
        <v>2425</v>
      </c>
      <c r="I28" s="96">
        <v>0</v>
      </c>
      <c r="J28" s="88">
        <v>25</v>
      </c>
      <c r="K28" s="87">
        <v>1257</v>
      </c>
      <c r="L28" s="87">
        <v>759</v>
      </c>
      <c r="M28" s="88">
        <v>233</v>
      </c>
      <c r="N28" s="89">
        <v>46</v>
      </c>
      <c r="O28" s="104">
        <f t="shared" si="9"/>
        <v>2320</v>
      </c>
      <c r="P28" s="90">
        <f t="shared" si="10"/>
        <v>0</v>
      </c>
      <c r="Q28" s="90">
        <f t="shared" si="10"/>
        <v>42</v>
      </c>
      <c r="R28" s="87">
        <f t="shared" si="10"/>
        <v>2583</v>
      </c>
      <c r="S28" s="87">
        <f t="shared" si="10"/>
        <v>1583</v>
      </c>
      <c r="T28" s="89">
        <f t="shared" si="10"/>
        <v>456</v>
      </c>
      <c r="U28" s="89">
        <f t="shared" si="10"/>
        <v>81</v>
      </c>
      <c r="V28" s="87">
        <f t="shared" si="11"/>
        <v>4745</v>
      </c>
      <c r="AV28" s="22"/>
      <c r="AW28" s="22"/>
      <c r="AX28" s="22"/>
      <c r="BA28" s="24"/>
      <c r="BB28" s="24"/>
      <c r="BC28" s="24"/>
    </row>
    <row r="29" spans="1:55" ht="12.75">
      <c r="A29" s="2" t="s">
        <v>16</v>
      </c>
      <c r="B29" s="96">
        <v>2</v>
      </c>
      <c r="C29" s="88">
        <v>16</v>
      </c>
      <c r="D29" s="87">
        <v>1077</v>
      </c>
      <c r="E29" s="87">
        <v>748</v>
      </c>
      <c r="F29" s="89">
        <v>306</v>
      </c>
      <c r="G29" s="89">
        <v>42</v>
      </c>
      <c r="H29" s="87">
        <f t="shared" si="8"/>
        <v>2191</v>
      </c>
      <c r="I29" s="96">
        <v>0</v>
      </c>
      <c r="J29" s="88">
        <v>14</v>
      </c>
      <c r="K29" s="87">
        <v>1171</v>
      </c>
      <c r="L29" s="87">
        <v>702</v>
      </c>
      <c r="M29" s="88">
        <v>287</v>
      </c>
      <c r="N29" s="89">
        <v>36</v>
      </c>
      <c r="O29" s="104">
        <f t="shared" si="9"/>
        <v>2210</v>
      </c>
      <c r="P29" s="90">
        <f t="shared" si="10"/>
        <v>2</v>
      </c>
      <c r="Q29" s="90">
        <f t="shared" si="10"/>
        <v>30</v>
      </c>
      <c r="R29" s="87">
        <f t="shared" si="10"/>
        <v>2248</v>
      </c>
      <c r="S29" s="87">
        <f t="shared" si="10"/>
        <v>1450</v>
      </c>
      <c r="T29" s="89">
        <f t="shared" si="10"/>
        <v>593</v>
      </c>
      <c r="U29" s="89">
        <f t="shared" si="10"/>
        <v>78</v>
      </c>
      <c r="V29" s="87">
        <f t="shared" si="11"/>
        <v>4401</v>
      </c>
      <c r="AV29" s="22"/>
      <c r="AW29" s="22"/>
      <c r="AX29" s="22"/>
      <c r="BA29" s="24"/>
      <c r="BB29" s="24"/>
      <c r="BC29" s="24"/>
    </row>
    <row r="30" spans="1:55" ht="12.75">
      <c r="A30" s="2" t="s">
        <v>17</v>
      </c>
      <c r="B30" s="96">
        <v>1</v>
      </c>
      <c r="C30" s="88">
        <v>13</v>
      </c>
      <c r="D30" s="87">
        <v>953</v>
      </c>
      <c r="E30" s="87">
        <v>783</v>
      </c>
      <c r="F30" s="89">
        <v>238</v>
      </c>
      <c r="G30" s="89">
        <v>10</v>
      </c>
      <c r="H30" s="87">
        <f t="shared" si="8"/>
        <v>1998</v>
      </c>
      <c r="I30" s="96">
        <v>1</v>
      </c>
      <c r="J30" s="88">
        <v>20</v>
      </c>
      <c r="K30" s="87">
        <v>1032</v>
      </c>
      <c r="L30" s="87">
        <v>683</v>
      </c>
      <c r="M30" s="88">
        <v>193</v>
      </c>
      <c r="N30" s="89">
        <v>14</v>
      </c>
      <c r="O30" s="104">
        <f t="shared" si="9"/>
        <v>1943</v>
      </c>
      <c r="P30" s="90">
        <f t="shared" si="10"/>
        <v>2</v>
      </c>
      <c r="Q30" s="90">
        <f t="shared" si="10"/>
        <v>33</v>
      </c>
      <c r="R30" s="87">
        <f t="shared" si="10"/>
        <v>1985</v>
      </c>
      <c r="S30" s="87">
        <f t="shared" si="10"/>
        <v>1466</v>
      </c>
      <c r="T30" s="89">
        <f t="shared" si="10"/>
        <v>431</v>
      </c>
      <c r="U30" s="89">
        <f t="shared" si="10"/>
        <v>24</v>
      </c>
      <c r="V30" s="87">
        <f t="shared" si="11"/>
        <v>3941</v>
      </c>
      <c r="AV30" s="22"/>
      <c r="AW30" s="22"/>
      <c r="AX30" s="22"/>
      <c r="BA30" s="24"/>
      <c r="BB30" s="24"/>
      <c r="BC30" s="24"/>
    </row>
    <row r="31" spans="1:55" ht="12.75">
      <c r="A31" s="2" t="s">
        <v>18</v>
      </c>
      <c r="B31" s="96">
        <v>0</v>
      </c>
      <c r="C31" s="88">
        <v>16</v>
      </c>
      <c r="D31" s="87">
        <v>964</v>
      </c>
      <c r="E31" s="87">
        <v>577</v>
      </c>
      <c r="F31" s="89">
        <v>121</v>
      </c>
      <c r="G31" s="89">
        <v>4</v>
      </c>
      <c r="H31" s="87">
        <f t="shared" si="8"/>
        <v>1682</v>
      </c>
      <c r="I31" s="96">
        <v>2</v>
      </c>
      <c r="J31" s="88">
        <v>16</v>
      </c>
      <c r="K31" s="87">
        <v>1006</v>
      </c>
      <c r="L31" s="87">
        <v>561</v>
      </c>
      <c r="M31" s="88">
        <v>134</v>
      </c>
      <c r="N31" s="89">
        <v>4</v>
      </c>
      <c r="O31" s="104">
        <f t="shared" si="9"/>
        <v>1723</v>
      </c>
      <c r="P31" s="90">
        <f t="shared" si="10"/>
        <v>2</v>
      </c>
      <c r="Q31" s="90">
        <f t="shared" si="10"/>
        <v>32</v>
      </c>
      <c r="R31" s="87">
        <f t="shared" si="10"/>
        <v>1970</v>
      </c>
      <c r="S31" s="87">
        <f t="shared" si="10"/>
        <v>1138</v>
      </c>
      <c r="T31" s="89">
        <f t="shared" si="10"/>
        <v>255</v>
      </c>
      <c r="U31" s="89">
        <f t="shared" si="10"/>
        <v>8</v>
      </c>
      <c r="V31" s="87">
        <f t="shared" si="11"/>
        <v>3405</v>
      </c>
      <c r="AV31" s="22"/>
      <c r="AW31" s="22"/>
      <c r="AX31" s="22"/>
      <c r="BA31" s="24"/>
      <c r="BB31" s="24"/>
      <c r="BC31" s="24"/>
    </row>
    <row r="32" spans="1:55" ht="12.75">
      <c r="A32" s="12"/>
      <c r="B32" s="91">
        <f aca="true" t="shared" si="12" ref="B32:G32">SUM(B26:B31)</f>
        <v>3</v>
      </c>
      <c r="C32" s="92">
        <f t="shared" si="12"/>
        <v>84</v>
      </c>
      <c r="D32" s="93">
        <f t="shared" si="12"/>
        <v>7596</v>
      </c>
      <c r="E32" s="93">
        <f t="shared" si="12"/>
        <v>4625</v>
      </c>
      <c r="F32" s="92">
        <f t="shared" si="12"/>
        <v>1244</v>
      </c>
      <c r="G32" s="92">
        <f t="shared" si="12"/>
        <v>168</v>
      </c>
      <c r="H32" s="93">
        <f t="shared" si="8"/>
        <v>13720</v>
      </c>
      <c r="I32" s="97">
        <f aca="true" t="shared" si="13" ref="I32:N32">SUM(I26:I31)</f>
        <v>4</v>
      </c>
      <c r="J32" s="92">
        <f t="shared" si="13"/>
        <v>98</v>
      </c>
      <c r="K32" s="93">
        <f t="shared" si="13"/>
        <v>7987</v>
      </c>
      <c r="L32" s="93">
        <f t="shared" si="13"/>
        <v>4282</v>
      </c>
      <c r="M32" s="92">
        <f t="shared" si="13"/>
        <v>1190</v>
      </c>
      <c r="N32" s="92">
        <f t="shared" si="13"/>
        <v>161</v>
      </c>
      <c r="O32" s="105">
        <f t="shared" si="9"/>
        <v>13722</v>
      </c>
      <c r="P32" s="92">
        <f>SUM(P26:P31)</f>
        <v>7</v>
      </c>
      <c r="Q32" s="94">
        <f>SUM(J32,C32)</f>
        <v>182</v>
      </c>
      <c r="R32" s="93">
        <f>SUM(K32,D32)</f>
        <v>15583</v>
      </c>
      <c r="S32" s="93">
        <f>SUM(L32,E32)</f>
        <v>8907</v>
      </c>
      <c r="T32" s="92">
        <f>SUM(M32,F32)</f>
        <v>2434</v>
      </c>
      <c r="U32" s="92">
        <f>SUM(N32,G32)</f>
        <v>329</v>
      </c>
      <c r="V32" s="93">
        <f t="shared" si="11"/>
        <v>27442</v>
      </c>
      <c r="AV32" s="22"/>
      <c r="AW32" s="22"/>
      <c r="AX32" s="22"/>
      <c r="BA32" s="24"/>
      <c r="BB32" s="24"/>
      <c r="BC32" s="24"/>
    </row>
    <row r="33" spans="1:55" ht="12.75">
      <c r="A33" s="14" t="s">
        <v>19</v>
      </c>
      <c r="B33" s="75"/>
      <c r="C33" s="16"/>
      <c r="D33" s="16"/>
      <c r="E33" s="16"/>
      <c r="F33" s="16"/>
      <c r="G33" s="16"/>
      <c r="H33" s="15">
        <v>481</v>
      </c>
      <c r="I33" s="80"/>
      <c r="J33" s="16"/>
      <c r="K33" s="16"/>
      <c r="L33" s="16"/>
      <c r="M33" s="16"/>
      <c r="N33" s="16"/>
      <c r="O33" s="130">
        <v>473</v>
      </c>
      <c r="P33" s="16"/>
      <c r="Q33" s="78"/>
      <c r="R33" s="16"/>
      <c r="S33" s="16"/>
      <c r="T33" s="16"/>
      <c r="U33" s="16"/>
      <c r="V33" s="15">
        <f>SUM(O33,H33)</f>
        <v>954</v>
      </c>
      <c r="AV33" s="22"/>
      <c r="AW33" s="22"/>
      <c r="AX33" s="22"/>
      <c r="BA33" s="24"/>
      <c r="BB33" s="24"/>
      <c r="BC33" s="24"/>
    </row>
    <row r="34" spans="1:55" ht="12.75">
      <c r="A34" s="12" t="s">
        <v>4</v>
      </c>
      <c r="B34" s="82"/>
      <c r="C34" s="18"/>
      <c r="D34" s="13"/>
      <c r="E34" s="18"/>
      <c r="F34" s="19"/>
      <c r="G34" s="19"/>
      <c r="H34" s="17">
        <f>SUM(H32:H33)</f>
        <v>14201</v>
      </c>
      <c r="I34" s="81"/>
      <c r="J34" s="18"/>
      <c r="K34" s="13"/>
      <c r="L34" s="18"/>
      <c r="M34" s="18"/>
      <c r="N34" s="19"/>
      <c r="O34" s="106">
        <f>SUM(O32:O33)</f>
        <v>14195</v>
      </c>
      <c r="P34" s="18"/>
      <c r="Q34" s="79"/>
      <c r="R34" s="13"/>
      <c r="S34" s="18"/>
      <c r="T34" s="19"/>
      <c r="U34" s="19"/>
      <c r="V34" s="17">
        <f>SUM(O34,H34)</f>
        <v>28396</v>
      </c>
      <c r="AV34" s="22"/>
      <c r="AW34" s="22"/>
      <c r="AX34" s="22"/>
      <c r="BA34" s="24"/>
      <c r="BB34" s="24"/>
      <c r="BC34" s="24"/>
    </row>
    <row r="35" spans="13:17" ht="12.75">
      <c r="M35" s="2"/>
      <c r="P35" s="20"/>
      <c r="Q35" s="21"/>
    </row>
    <row r="36" spans="13:17" ht="12.75">
      <c r="M36" s="2"/>
      <c r="P36" s="20"/>
      <c r="Q36" s="21"/>
    </row>
    <row r="37" spans="1:22" ht="12.75">
      <c r="A37" s="139" t="s">
        <v>21</v>
      </c>
      <c r="B37" s="139"/>
      <c r="C37" s="139"/>
      <c r="D37" s="139"/>
      <c r="E37" s="139"/>
      <c r="F37" s="139"/>
      <c r="G37" s="139"/>
      <c r="H37" s="139"/>
      <c r="I37" s="139"/>
      <c r="J37" s="139"/>
      <c r="K37" s="139"/>
      <c r="L37" s="139"/>
      <c r="M37" s="139"/>
      <c r="N37" s="139"/>
      <c r="O37" s="139"/>
      <c r="P37" s="139"/>
      <c r="Q37" s="139"/>
      <c r="R37" s="139"/>
      <c r="S37" s="139"/>
      <c r="T37" s="139"/>
      <c r="U37" s="139"/>
      <c r="V37" s="139"/>
    </row>
    <row r="38" spans="1:2" ht="13.5" thickBot="1">
      <c r="A38" s="2"/>
      <c r="B38" s="2"/>
    </row>
    <row r="39" spans="1:22" ht="12.75">
      <c r="A39" s="5"/>
      <c r="B39" s="136" t="s">
        <v>2</v>
      </c>
      <c r="C39" s="137"/>
      <c r="D39" s="137"/>
      <c r="E39" s="137"/>
      <c r="F39" s="137"/>
      <c r="G39" s="137"/>
      <c r="H39" s="138"/>
      <c r="I39" s="136" t="s">
        <v>3</v>
      </c>
      <c r="J39" s="137"/>
      <c r="K39" s="137"/>
      <c r="L39" s="137"/>
      <c r="M39" s="137"/>
      <c r="N39" s="137"/>
      <c r="O39" s="138"/>
      <c r="P39" s="136" t="s">
        <v>4</v>
      </c>
      <c r="Q39" s="137"/>
      <c r="R39" s="137"/>
      <c r="S39" s="137"/>
      <c r="T39" s="137"/>
      <c r="U39" s="137"/>
      <c r="V39" s="137"/>
    </row>
    <row r="40" spans="1:55" ht="12.75">
      <c r="A40" s="2"/>
      <c r="B40" s="134" t="s">
        <v>5</v>
      </c>
      <c r="C40" s="135"/>
      <c r="D40" s="6" t="s">
        <v>6</v>
      </c>
      <c r="E40" s="140" t="s">
        <v>7</v>
      </c>
      <c r="F40" s="140"/>
      <c r="G40" s="140"/>
      <c r="H40" s="7" t="s">
        <v>4</v>
      </c>
      <c r="I40" s="134" t="s">
        <v>5</v>
      </c>
      <c r="J40" s="135"/>
      <c r="K40" s="2" t="s">
        <v>6</v>
      </c>
      <c r="L40" s="141" t="s">
        <v>7</v>
      </c>
      <c r="M40" s="140"/>
      <c r="N40" s="140"/>
      <c r="O40" s="7" t="s">
        <v>4</v>
      </c>
      <c r="P40" s="134" t="s">
        <v>5</v>
      </c>
      <c r="Q40" s="135"/>
      <c r="R40" s="2" t="s">
        <v>6</v>
      </c>
      <c r="S40" s="141" t="s">
        <v>7</v>
      </c>
      <c r="T40" s="140"/>
      <c r="U40" s="140"/>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4" ref="B42:G47">SUM(B26,B10)</f>
        <v>0</v>
      </c>
      <c r="C42" s="85">
        <f t="shared" si="14"/>
        <v>227</v>
      </c>
      <c r="D42" s="84">
        <f t="shared" si="14"/>
        <v>30979</v>
      </c>
      <c r="E42" s="84">
        <f t="shared" si="14"/>
        <v>4251</v>
      </c>
      <c r="F42" s="85">
        <f t="shared" si="14"/>
        <v>283</v>
      </c>
      <c r="G42" s="85">
        <f t="shared" si="14"/>
        <v>39</v>
      </c>
      <c r="H42" s="84">
        <f aca="true" t="shared" si="15" ref="H42:H48">SUM(B42:G42)</f>
        <v>35779</v>
      </c>
      <c r="I42" s="84">
        <f aca="true" t="shared" si="16" ref="I42:N48">SUM(I26,I10)</f>
        <v>0</v>
      </c>
      <c r="J42" s="85">
        <f t="shared" si="16"/>
        <v>322</v>
      </c>
      <c r="K42" s="84">
        <f t="shared" si="16"/>
        <v>30529</v>
      </c>
      <c r="L42" s="84">
        <f t="shared" si="16"/>
        <v>3445</v>
      </c>
      <c r="M42" s="85">
        <f t="shared" si="16"/>
        <v>240</v>
      </c>
      <c r="N42" s="85">
        <f t="shared" si="16"/>
        <v>31</v>
      </c>
      <c r="O42" s="84">
        <f aca="true" t="shared" si="17" ref="O42:O48">SUM(I42:N42)</f>
        <v>34567</v>
      </c>
      <c r="P42" s="98">
        <f aca="true" t="shared" si="18" ref="P42:U42">SUM(P26,P10)</f>
        <v>0</v>
      </c>
      <c r="Q42" s="86">
        <f t="shared" si="18"/>
        <v>549</v>
      </c>
      <c r="R42" s="84">
        <f t="shared" si="18"/>
        <v>61508</v>
      </c>
      <c r="S42" s="84">
        <f t="shared" si="18"/>
        <v>7696</v>
      </c>
      <c r="T42" s="85">
        <f t="shared" si="18"/>
        <v>523</v>
      </c>
      <c r="U42" s="85">
        <f t="shared" si="18"/>
        <v>70</v>
      </c>
      <c r="V42" s="84">
        <f aca="true" t="shared" si="19" ref="V42:V48">SUM(P42:U42)</f>
        <v>70346</v>
      </c>
      <c r="W42" s="23"/>
      <c r="AV42" s="22"/>
      <c r="AW42" s="22"/>
      <c r="AX42" s="22"/>
      <c r="BA42" s="24"/>
      <c r="BB42" s="24"/>
      <c r="BC42" s="24"/>
    </row>
    <row r="43" spans="1:55" ht="12.75">
      <c r="A43" s="2" t="s">
        <v>14</v>
      </c>
      <c r="B43" s="87">
        <f t="shared" si="14"/>
        <v>1</v>
      </c>
      <c r="C43" s="88">
        <f t="shared" si="14"/>
        <v>279</v>
      </c>
      <c r="D43" s="87">
        <f t="shared" si="14"/>
        <v>27500</v>
      </c>
      <c r="E43" s="87">
        <f t="shared" si="14"/>
        <v>4621</v>
      </c>
      <c r="F43" s="89">
        <f t="shared" si="14"/>
        <v>472</v>
      </c>
      <c r="G43" s="89">
        <f t="shared" si="14"/>
        <v>50</v>
      </c>
      <c r="H43" s="87">
        <f t="shared" si="15"/>
        <v>32923</v>
      </c>
      <c r="I43" s="87">
        <f t="shared" si="16"/>
        <v>1</v>
      </c>
      <c r="J43" s="88">
        <f t="shared" si="16"/>
        <v>361</v>
      </c>
      <c r="K43" s="87">
        <f t="shared" si="16"/>
        <v>27746</v>
      </c>
      <c r="L43" s="87">
        <f t="shared" si="16"/>
        <v>4195</v>
      </c>
      <c r="M43" s="88">
        <f t="shared" si="16"/>
        <v>416</v>
      </c>
      <c r="N43" s="89">
        <f t="shared" si="16"/>
        <v>44</v>
      </c>
      <c r="O43" s="87">
        <f t="shared" si="17"/>
        <v>32763</v>
      </c>
      <c r="P43" s="99">
        <f aca="true" t="shared" si="20" ref="P43:P48">SUM(P27,P11)</f>
        <v>2</v>
      </c>
      <c r="Q43" s="90">
        <f aca="true" t="shared" si="21" ref="Q43:U48">SUM(Q27,Q11)</f>
        <v>640</v>
      </c>
      <c r="R43" s="87">
        <f t="shared" si="21"/>
        <v>55246</v>
      </c>
      <c r="S43" s="87">
        <f t="shared" si="21"/>
        <v>8816</v>
      </c>
      <c r="T43" s="89">
        <f t="shared" si="21"/>
        <v>888</v>
      </c>
      <c r="U43" s="89">
        <f t="shared" si="21"/>
        <v>94</v>
      </c>
      <c r="V43" s="87">
        <f t="shared" si="19"/>
        <v>65686</v>
      </c>
      <c r="W43" s="23"/>
      <c r="AV43" s="22"/>
      <c r="AW43" s="22"/>
      <c r="AX43" s="22"/>
      <c r="BA43" s="24"/>
      <c r="BB43" s="24"/>
      <c r="BC43" s="24"/>
    </row>
    <row r="44" spans="1:55" ht="12.75">
      <c r="A44" s="2" t="s">
        <v>15</v>
      </c>
      <c r="B44" s="87">
        <f t="shared" si="14"/>
        <v>3</v>
      </c>
      <c r="C44" s="88">
        <f t="shared" si="14"/>
        <v>409</v>
      </c>
      <c r="D44" s="87">
        <f t="shared" si="14"/>
        <v>25200</v>
      </c>
      <c r="E44" s="87">
        <f t="shared" si="14"/>
        <v>4671</v>
      </c>
      <c r="F44" s="89">
        <f t="shared" si="14"/>
        <v>581</v>
      </c>
      <c r="G44" s="89">
        <f t="shared" si="14"/>
        <v>53</v>
      </c>
      <c r="H44" s="87">
        <f t="shared" si="15"/>
        <v>30917</v>
      </c>
      <c r="I44" s="87">
        <f t="shared" si="16"/>
        <v>3</v>
      </c>
      <c r="J44" s="88">
        <f t="shared" si="16"/>
        <v>387</v>
      </c>
      <c r="K44" s="87">
        <f t="shared" si="16"/>
        <v>25403</v>
      </c>
      <c r="L44" s="87">
        <f t="shared" si="16"/>
        <v>4486</v>
      </c>
      <c r="M44" s="88">
        <f t="shared" si="16"/>
        <v>552</v>
      </c>
      <c r="N44" s="89">
        <f t="shared" si="16"/>
        <v>62</v>
      </c>
      <c r="O44" s="87">
        <f t="shared" si="17"/>
        <v>30893</v>
      </c>
      <c r="P44" s="99">
        <f t="shared" si="20"/>
        <v>6</v>
      </c>
      <c r="Q44" s="90">
        <f t="shared" si="21"/>
        <v>796</v>
      </c>
      <c r="R44" s="87">
        <f t="shared" si="21"/>
        <v>50603</v>
      </c>
      <c r="S44" s="87">
        <f t="shared" si="21"/>
        <v>9157</v>
      </c>
      <c r="T44" s="89">
        <f t="shared" si="21"/>
        <v>1133</v>
      </c>
      <c r="U44" s="89">
        <f t="shared" si="21"/>
        <v>115</v>
      </c>
      <c r="V44" s="87">
        <f t="shared" si="19"/>
        <v>61810</v>
      </c>
      <c r="W44" s="23"/>
      <c r="AV44" s="22"/>
      <c r="AW44" s="22"/>
      <c r="AX44" s="22"/>
      <c r="BA44" s="24"/>
      <c r="BB44" s="24"/>
      <c r="BC44" s="24"/>
    </row>
    <row r="45" spans="1:55" ht="12.75">
      <c r="A45" s="2" t="s">
        <v>16</v>
      </c>
      <c r="B45" s="87">
        <f t="shared" si="14"/>
        <v>10</v>
      </c>
      <c r="C45" s="88">
        <f t="shared" si="14"/>
        <v>446</v>
      </c>
      <c r="D45" s="87">
        <f t="shared" si="14"/>
        <v>24255</v>
      </c>
      <c r="E45" s="87">
        <f t="shared" si="14"/>
        <v>4793</v>
      </c>
      <c r="F45" s="89">
        <f t="shared" si="14"/>
        <v>824</v>
      </c>
      <c r="G45" s="89">
        <f t="shared" si="14"/>
        <v>74</v>
      </c>
      <c r="H45" s="87">
        <f t="shared" si="15"/>
        <v>30402</v>
      </c>
      <c r="I45" s="87">
        <f t="shared" si="16"/>
        <v>4</v>
      </c>
      <c r="J45" s="88">
        <f t="shared" si="16"/>
        <v>375</v>
      </c>
      <c r="K45" s="87">
        <f t="shared" si="16"/>
        <v>24314</v>
      </c>
      <c r="L45" s="87">
        <f t="shared" si="16"/>
        <v>4448</v>
      </c>
      <c r="M45" s="88">
        <f t="shared" si="16"/>
        <v>722</v>
      </c>
      <c r="N45" s="89">
        <f t="shared" si="16"/>
        <v>63</v>
      </c>
      <c r="O45" s="87">
        <f t="shared" si="17"/>
        <v>29926</v>
      </c>
      <c r="P45" s="99">
        <f t="shared" si="20"/>
        <v>14</v>
      </c>
      <c r="Q45" s="90">
        <f t="shared" si="21"/>
        <v>821</v>
      </c>
      <c r="R45" s="87">
        <f t="shared" si="21"/>
        <v>48569</v>
      </c>
      <c r="S45" s="87">
        <f t="shared" si="21"/>
        <v>9241</v>
      </c>
      <c r="T45" s="89">
        <f t="shared" si="21"/>
        <v>1546</v>
      </c>
      <c r="U45" s="89">
        <f t="shared" si="21"/>
        <v>137</v>
      </c>
      <c r="V45" s="87">
        <f t="shared" si="19"/>
        <v>60328</v>
      </c>
      <c r="W45" s="23"/>
      <c r="AV45" s="22"/>
      <c r="AW45" s="22"/>
      <c r="AX45" s="22"/>
      <c r="BA45" s="24"/>
      <c r="BB45" s="24"/>
      <c r="BC45" s="24"/>
    </row>
    <row r="46" spans="1:55" ht="12.75">
      <c r="A46" s="2" t="s">
        <v>17</v>
      </c>
      <c r="B46" s="87">
        <f t="shared" si="14"/>
        <v>5</v>
      </c>
      <c r="C46" s="88">
        <f t="shared" si="14"/>
        <v>436</v>
      </c>
      <c r="D46" s="87">
        <f t="shared" si="14"/>
        <v>23672</v>
      </c>
      <c r="E46" s="87">
        <f t="shared" si="14"/>
        <v>5033</v>
      </c>
      <c r="F46" s="89">
        <f t="shared" si="14"/>
        <v>610</v>
      </c>
      <c r="G46" s="89">
        <f t="shared" si="14"/>
        <v>21</v>
      </c>
      <c r="H46" s="87">
        <f t="shared" si="15"/>
        <v>29777</v>
      </c>
      <c r="I46" s="87">
        <f t="shared" si="16"/>
        <v>4</v>
      </c>
      <c r="J46" s="88">
        <f t="shared" si="16"/>
        <v>425</v>
      </c>
      <c r="K46" s="87">
        <f t="shared" si="16"/>
        <v>24190</v>
      </c>
      <c r="L46" s="87">
        <f t="shared" si="16"/>
        <v>4559</v>
      </c>
      <c r="M46" s="88">
        <f t="shared" si="16"/>
        <v>553</v>
      </c>
      <c r="N46" s="89">
        <f t="shared" si="16"/>
        <v>23</v>
      </c>
      <c r="O46" s="87">
        <f t="shared" si="17"/>
        <v>29754</v>
      </c>
      <c r="P46" s="99">
        <f t="shared" si="20"/>
        <v>9</v>
      </c>
      <c r="Q46" s="90">
        <f t="shared" si="21"/>
        <v>861</v>
      </c>
      <c r="R46" s="87">
        <f t="shared" si="21"/>
        <v>47862</v>
      </c>
      <c r="S46" s="87">
        <f t="shared" si="21"/>
        <v>9592</v>
      </c>
      <c r="T46" s="89">
        <f t="shared" si="21"/>
        <v>1163</v>
      </c>
      <c r="U46" s="89">
        <f t="shared" si="21"/>
        <v>44</v>
      </c>
      <c r="V46" s="87">
        <f t="shared" si="19"/>
        <v>59531</v>
      </c>
      <c r="W46" s="23"/>
      <c r="AV46" s="22"/>
      <c r="AW46" s="22"/>
      <c r="AX46" s="22"/>
      <c r="BA46" s="24"/>
      <c r="BB46" s="24"/>
      <c r="BC46" s="24"/>
    </row>
    <row r="47" spans="1:55" ht="12.75">
      <c r="A47" s="2" t="s">
        <v>18</v>
      </c>
      <c r="B47" s="87">
        <f t="shared" si="14"/>
        <v>4</v>
      </c>
      <c r="C47" s="88">
        <f t="shared" si="14"/>
        <v>476</v>
      </c>
      <c r="D47" s="87">
        <f t="shared" si="14"/>
        <v>23856</v>
      </c>
      <c r="E47" s="87">
        <f t="shared" si="14"/>
        <v>4095</v>
      </c>
      <c r="F47" s="89">
        <f t="shared" si="14"/>
        <v>339</v>
      </c>
      <c r="G47" s="89">
        <f t="shared" si="14"/>
        <v>6</v>
      </c>
      <c r="H47" s="87">
        <f t="shared" si="15"/>
        <v>28776</v>
      </c>
      <c r="I47" s="87">
        <f t="shared" si="16"/>
        <v>2</v>
      </c>
      <c r="J47" s="88">
        <f t="shared" si="16"/>
        <v>390</v>
      </c>
      <c r="K47" s="87">
        <f t="shared" si="16"/>
        <v>24436</v>
      </c>
      <c r="L47" s="87">
        <f t="shared" si="16"/>
        <v>3923</v>
      </c>
      <c r="M47" s="88">
        <f t="shared" si="16"/>
        <v>297</v>
      </c>
      <c r="N47" s="89">
        <f t="shared" si="16"/>
        <v>6</v>
      </c>
      <c r="O47" s="87">
        <f t="shared" si="17"/>
        <v>29054</v>
      </c>
      <c r="P47" s="99">
        <f t="shared" si="20"/>
        <v>6</v>
      </c>
      <c r="Q47" s="90">
        <f t="shared" si="21"/>
        <v>866</v>
      </c>
      <c r="R47" s="87">
        <f t="shared" si="21"/>
        <v>48292</v>
      </c>
      <c r="S47" s="87">
        <f t="shared" si="21"/>
        <v>8018</v>
      </c>
      <c r="T47" s="89">
        <f t="shared" si="21"/>
        <v>636</v>
      </c>
      <c r="U47" s="89">
        <f t="shared" si="21"/>
        <v>12</v>
      </c>
      <c r="V47" s="87">
        <f t="shared" si="19"/>
        <v>57830</v>
      </c>
      <c r="W47" s="23"/>
      <c r="AV47" s="22"/>
      <c r="AW47" s="22"/>
      <c r="AX47" s="22"/>
      <c r="BA47" s="24"/>
      <c r="BB47" s="24"/>
      <c r="BC47" s="24"/>
    </row>
    <row r="48" spans="1:55" ht="12.75">
      <c r="A48" s="12"/>
      <c r="B48" s="100">
        <f>SUM(B42:B47)</f>
        <v>23</v>
      </c>
      <c r="C48" s="92">
        <f>SUM(C32,C16)</f>
        <v>2273</v>
      </c>
      <c r="D48" s="93">
        <f>SUM(D32,D16)</f>
        <v>155462</v>
      </c>
      <c r="E48" s="93">
        <f>SUM(E32,E16)</f>
        <v>27464</v>
      </c>
      <c r="F48" s="92">
        <f>SUM(F32,F16)</f>
        <v>3109</v>
      </c>
      <c r="G48" s="92">
        <f>SUM(G32,G16)</f>
        <v>243</v>
      </c>
      <c r="H48" s="93">
        <f t="shared" si="15"/>
        <v>188574</v>
      </c>
      <c r="I48" s="48">
        <f t="shared" si="16"/>
        <v>14</v>
      </c>
      <c r="J48" s="92">
        <f t="shared" si="16"/>
        <v>2260</v>
      </c>
      <c r="K48" s="93">
        <f t="shared" si="16"/>
        <v>156618</v>
      </c>
      <c r="L48" s="93">
        <f t="shared" si="16"/>
        <v>25056</v>
      </c>
      <c r="M48" s="92">
        <f t="shared" si="16"/>
        <v>2780</v>
      </c>
      <c r="N48" s="92">
        <f t="shared" si="16"/>
        <v>229</v>
      </c>
      <c r="O48" s="93">
        <f t="shared" si="17"/>
        <v>186957</v>
      </c>
      <c r="P48" s="91">
        <f t="shared" si="20"/>
        <v>37</v>
      </c>
      <c r="Q48" s="94">
        <f t="shared" si="21"/>
        <v>4533</v>
      </c>
      <c r="R48" s="93">
        <f t="shared" si="21"/>
        <v>312080</v>
      </c>
      <c r="S48" s="93">
        <f t="shared" si="21"/>
        <v>52520</v>
      </c>
      <c r="T48" s="92">
        <f t="shared" si="21"/>
        <v>5889</v>
      </c>
      <c r="U48" s="92">
        <f t="shared" si="21"/>
        <v>472</v>
      </c>
      <c r="V48" s="93">
        <f t="shared" si="19"/>
        <v>375531</v>
      </c>
      <c r="W48" s="23"/>
      <c r="AV48" s="22"/>
      <c r="AW48" s="22"/>
      <c r="AX48" s="22"/>
      <c r="BA48" s="24"/>
      <c r="BB48" s="24"/>
      <c r="BC48" s="24"/>
    </row>
    <row r="49" spans="1:55" ht="12.75">
      <c r="A49" s="14" t="s">
        <v>19</v>
      </c>
      <c r="B49" s="83"/>
      <c r="C49" s="16"/>
      <c r="D49" s="16"/>
      <c r="E49" s="16"/>
      <c r="F49" s="16"/>
      <c r="G49" s="16"/>
      <c r="H49" s="15">
        <f>SUM(H33,H17)</f>
        <v>5621</v>
      </c>
      <c r="I49" s="15"/>
      <c r="J49" s="16"/>
      <c r="K49" s="16"/>
      <c r="L49" s="16"/>
      <c r="M49" s="16"/>
      <c r="N49" s="16"/>
      <c r="O49" s="15">
        <f>SUM(O33,O17)</f>
        <v>5544</v>
      </c>
      <c r="P49" s="15"/>
      <c r="Q49" s="78"/>
      <c r="R49" s="16"/>
      <c r="S49" s="16"/>
      <c r="T49" s="16"/>
      <c r="U49" s="16"/>
      <c r="V49" s="15">
        <f>SUM(O49,H49)</f>
        <v>11165</v>
      </c>
      <c r="W49" s="23"/>
      <c r="AV49" s="22"/>
      <c r="AW49" s="22"/>
      <c r="AX49" s="22"/>
      <c r="BA49" s="24"/>
      <c r="BB49" s="24"/>
      <c r="BC49" s="24"/>
    </row>
    <row r="50" spans="1:55" ht="12.75">
      <c r="A50" s="12" t="s">
        <v>4</v>
      </c>
      <c r="B50" s="82"/>
      <c r="C50" s="18"/>
      <c r="D50" s="13"/>
      <c r="E50" s="18"/>
      <c r="F50" s="19"/>
      <c r="G50" s="19"/>
      <c r="H50" s="17">
        <f>SUM(H48:H49)</f>
        <v>194195</v>
      </c>
      <c r="I50" s="17"/>
      <c r="J50" s="18"/>
      <c r="K50" s="13"/>
      <c r="L50" s="18"/>
      <c r="M50" s="18"/>
      <c r="N50" s="19"/>
      <c r="O50" s="17">
        <f>SUM(O48:O49)</f>
        <v>192501</v>
      </c>
      <c r="P50" s="17"/>
      <c r="Q50" s="79"/>
      <c r="R50" s="13"/>
      <c r="S50" s="18"/>
      <c r="T50" s="19"/>
      <c r="U50" s="19"/>
      <c r="V50" s="17">
        <f>SUM(O50,H50)</f>
        <v>386696</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2:V2"/>
    <mergeCell ref="B39:H39"/>
    <mergeCell ref="E24:G24"/>
    <mergeCell ref="L24:N24"/>
    <mergeCell ref="S24:U24"/>
    <mergeCell ref="P23:V23"/>
    <mergeCell ref="E8:G8"/>
    <mergeCell ref="A3:V3"/>
    <mergeCell ref="A5:V5"/>
    <mergeCell ref="A37:V37"/>
    <mergeCell ref="B7:H7"/>
    <mergeCell ref="I7:O7"/>
    <mergeCell ref="P7:V7"/>
    <mergeCell ref="L8:N8"/>
    <mergeCell ref="S8:U8"/>
    <mergeCell ref="B8:C8"/>
    <mergeCell ref="I8:J8"/>
    <mergeCell ref="P8:Q8"/>
    <mergeCell ref="I40:J40"/>
    <mergeCell ref="P40:Q40"/>
    <mergeCell ref="P39:V39"/>
    <mergeCell ref="I39:O39"/>
    <mergeCell ref="A21:V21"/>
    <mergeCell ref="B23:H23"/>
    <mergeCell ref="I23:O23"/>
    <mergeCell ref="E40:G40"/>
    <mergeCell ref="L40:N40"/>
    <mergeCell ref="S40:U40"/>
    <mergeCell ref="B24:C24"/>
    <mergeCell ref="P24:Q24"/>
    <mergeCell ref="I24:J24"/>
    <mergeCell ref="B40:C40"/>
  </mergeCells>
  <printOptions horizontalCentered="1"/>
  <pageMargins left="0" right="0" top="0.3937007874015748" bottom="0.3937007874015748"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G28" sqref="G28"/>
    </sheetView>
  </sheetViews>
  <sheetFormatPr defaultColWidth="9.140625" defaultRowHeight="12.75"/>
  <cols>
    <col min="1" max="1" width="15.28125" style="3" customWidth="1"/>
    <col min="2" max="12" width="7.8515625" style="3" customWidth="1"/>
    <col min="13" max="13" width="7.8515625" style="2" customWidth="1"/>
    <col min="14" max="22" width="7.8515625" style="3" customWidth="1"/>
    <col min="23" max="16384" width="9.140625" style="3" customWidth="1"/>
  </cols>
  <sheetData>
    <row r="1" spans="1:19" ht="12.75">
      <c r="A1" s="1" t="s">
        <v>44</v>
      </c>
      <c r="B1" s="2"/>
      <c r="M1" s="3"/>
      <c r="Q1" s="2"/>
      <c r="S1" s="2"/>
    </row>
    <row r="2" spans="1:22" ht="12.75">
      <c r="A2" s="139" t="s">
        <v>0</v>
      </c>
      <c r="B2" s="139"/>
      <c r="C2" s="139"/>
      <c r="D2" s="139"/>
      <c r="E2" s="139"/>
      <c r="F2" s="139"/>
      <c r="G2" s="139"/>
      <c r="H2" s="139"/>
      <c r="I2" s="139"/>
      <c r="J2" s="139"/>
      <c r="K2" s="139"/>
      <c r="L2" s="139"/>
      <c r="M2" s="139"/>
      <c r="N2" s="139"/>
      <c r="O2" s="139"/>
      <c r="P2" s="139"/>
      <c r="Q2" s="139"/>
      <c r="R2" s="139"/>
      <c r="S2" s="139"/>
      <c r="T2" s="139"/>
      <c r="U2" s="139"/>
      <c r="V2" s="139"/>
    </row>
    <row r="3" spans="1:22" ht="12.75">
      <c r="A3" s="139" t="s">
        <v>38</v>
      </c>
      <c r="B3" s="139"/>
      <c r="C3" s="139"/>
      <c r="D3" s="139"/>
      <c r="E3" s="139"/>
      <c r="F3" s="139"/>
      <c r="G3" s="139"/>
      <c r="H3" s="139"/>
      <c r="I3" s="139"/>
      <c r="J3" s="139"/>
      <c r="K3" s="139"/>
      <c r="L3" s="139"/>
      <c r="M3" s="139"/>
      <c r="N3" s="139"/>
      <c r="O3" s="139"/>
      <c r="P3" s="139"/>
      <c r="Q3" s="139"/>
      <c r="R3" s="139"/>
      <c r="S3" s="139"/>
      <c r="T3" s="139"/>
      <c r="U3" s="139"/>
      <c r="V3" s="139"/>
    </row>
    <row r="4" spans="1:19" ht="12.75">
      <c r="A4" s="4"/>
      <c r="B4" s="70"/>
      <c r="C4" s="4"/>
      <c r="D4" s="4"/>
      <c r="E4" s="4"/>
      <c r="F4" s="4"/>
      <c r="G4" s="4"/>
      <c r="H4" s="4"/>
      <c r="I4" s="4"/>
      <c r="J4" s="4"/>
      <c r="K4" s="4"/>
      <c r="L4" s="4"/>
      <c r="M4" s="4"/>
      <c r="N4" s="4"/>
      <c r="O4" s="4"/>
      <c r="P4" s="4"/>
      <c r="Q4" s="4"/>
      <c r="R4" s="4"/>
      <c r="S4" s="4"/>
    </row>
    <row r="5" spans="1:22" ht="12.75">
      <c r="A5" s="139" t="s">
        <v>1</v>
      </c>
      <c r="B5" s="139"/>
      <c r="C5" s="139"/>
      <c r="D5" s="139"/>
      <c r="E5" s="139"/>
      <c r="F5" s="139"/>
      <c r="G5" s="139"/>
      <c r="H5" s="139"/>
      <c r="I5" s="139"/>
      <c r="J5" s="139"/>
      <c r="K5" s="139"/>
      <c r="L5" s="139"/>
      <c r="M5" s="139"/>
      <c r="N5" s="139"/>
      <c r="O5" s="139"/>
      <c r="P5" s="139"/>
      <c r="Q5" s="139"/>
      <c r="R5" s="139"/>
      <c r="S5" s="139"/>
      <c r="T5" s="139"/>
      <c r="U5" s="139"/>
      <c r="V5" s="139"/>
    </row>
    <row r="6" spans="1:19" ht="13.5" thickBot="1">
      <c r="A6" s="4"/>
      <c r="B6" s="4"/>
      <c r="C6" s="4"/>
      <c r="D6" s="4"/>
      <c r="E6" s="4"/>
      <c r="F6" s="4"/>
      <c r="G6" s="4"/>
      <c r="H6" s="4"/>
      <c r="I6" s="4"/>
      <c r="J6" s="4"/>
      <c r="K6" s="4"/>
      <c r="L6" s="4"/>
      <c r="M6" s="4"/>
      <c r="N6" s="4"/>
      <c r="O6" s="4"/>
      <c r="P6" s="4"/>
      <c r="Q6" s="4"/>
      <c r="R6" s="4"/>
      <c r="S6" s="4"/>
    </row>
    <row r="7" spans="1:52" ht="12.75">
      <c r="A7" s="5"/>
      <c r="B7" s="136" t="s">
        <v>2</v>
      </c>
      <c r="C7" s="137"/>
      <c r="D7" s="137"/>
      <c r="E7" s="137"/>
      <c r="F7" s="137"/>
      <c r="G7" s="137"/>
      <c r="H7" s="138"/>
      <c r="I7" s="136" t="s">
        <v>3</v>
      </c>
      <c r="J7" s="137"/>
      <c r="K7" s="137"/>
      <c r="L7" s="137"/>
      <c r="M7" s="137"/>
      <c r="N7" s="137"/>
      <c r="O7" s="138"/>
      <c r="P7" s="136" t="s">
        <v>4</v>
      </c>
      <c r="Q7" s="137"/>
      <c r="R7" s="137"/>
      <c r="S7" s="137"/>
      <c r="T7" s="137"/>
      <c r="U7" s="137"/>
      <c r="V7" s="137"/>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31" t="s">
        <v>5</v>
      </c>
      <c r="C8" s="132"/>
      <c r="D8" s="71" t="s">
        <v>6</v>
      </c>
      <c r="E8" s="140" t="s">
        <v>7</v>
      </c>
      <c r="F8" s="140"/>
      <c r="G8" s="140"/>
      <c r="H8" s="7" t="s">
        <v>4</v>
      </c>
      <c r="I8" s="131" t="s">
        <v>5</v>
      </c>
      <c r="J8" s="132"/>
      <c r="K8" s="2" t="s">
        <v>6</v>
      </c>
      <c r="L8" s="141" t="s">
        <v>7</v>
      </c>
      <c r="M8" s="140"/>
      <c r="N8" s="140"/>
      <c r="O8" s="101" t="s">
        <v>4</v>
      </c>
      <c r="P8" s="133" t="s">
        <v>5</v>
      </c>
      <c r="Q8" s="132"/>
      <c r="R8" s="2" t="s">
        <v>6</v>
      </c>
      <c r="S8" s="141" t="s">
        <v>7</v>
      </c>
      <c r="T8" s="140"/>
      <c r="U8" s="140"/>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SV_LO_1112_1a!B10/SV_LO_1112_1a!$H10*100</f>
        <v>0</v>
      </c>
      <c r="C10" s="108">
        <f>SV_LO_1112_1a!C10/SV_LO_1112_1a!$H10*100</f>
        <v>0.6602568003407777</v>
      </c>
      <c r="D10" s="107">
        <f>SV_LO_1112_1a!D10/SV_LO_1112_1a!$H10*100</f>
        <v>88.64480009736506</v>
      </c>
      <c r="E10" s="107">
        <f>SV_LO_1112_1a!E10/SV_LO_1112_1a!$H10*100</f>
        <v>10.281141605306395</v>
      </c>
      <c r="F10" s="108">
        <f>SV_LO_1112_1a!F10/SV_LO_1112_1a!$H10*100</f>
        <v>0.4046735227895089</v>
      </c>
      <c r="G10" s="108">
        <f>SV_LO_1112_1a!G10/SV_LO_1112_1a!$H10*100</f>
        <v>0.0091279741982596</v>
      </c>
      <c r="H10" s="107">
        <f>SV_LO_1112_1a!H10/SV_LO_1112_1a!$H10*100</f>
        <v>100</v>
      </c>
      <c r="I10" s="25">
        <f>SV_LO_1112_1a!I10/SV_LO_1112_1a!$O10*100</f>
        <v>0</v>
      </c>
      <c r="J10" s="26">
        <f>SV_LO_1112_1a!J10/SV_LO_1112_1a!$O10*100</f>
        <v>0.9940671547588993</v>
      </c>
      <c r="K10" s="25">
        <f>SV_LO_1112_1a!K10/SV_LO_1112_1a!$O10*100</f>
        <v>90.25814188336278</v>
      </c>
      <c r="L10" s="25">
        <f>SV_LO_1112_1a!L10/SV_LO_1112_1a!$O10*100</f>
        <v>8.419591012370613</v>
      </c>
      <c r="M10" s="26">
        <f>SV_LO_1112_1a!M10/SV_LO_1112_1a!$O10*100</f>
        <v>0.3155768745266347</v>
      </c>
      <c r="N10" s="26">
        <f>SV_LO_1112_1a!N10/SV_LO_1112_1a!$O10*100</f>
        <v>0.012623074981065388</v>
      </c>
      <c r="O10" s="109">
        <f>SV_LO_1112_1a!O10/SV_LO_1112_1a!$O10*100</f>
        <v>100</v>
      </c>
      <c r="P10" s="110">
        <f>SV_LO_1112_1a!P10/SV_LO_1112_1a!$V10*100</f>
        <v>0</v>
      </c>
      <c r="Q10" s="110">
        <f>SV_LO_1112_1a!Q10/SV_LO_1112_1a!$V10*100</f>
        <v>0.8241162437649101</v>
      </c>
      <c r="R10" s="25">
        <f>SV_LO_1112_1a!R10/SV_LO_1112_1a!$V10*100</f>
        <v>89.43675062738173</v>
      </c>
      <c r="S10" s="25">
        <f>SV_LO_1112_1a!S10/SV_LO_1112_1a!$V10*100</f>
        <v>9.367351364748892</v>
      </c>
      <c r="T10" s="26">
        <f>SV_LO_1112_1a!T10/SV_LO_1112_1a!$V10*100</f>
        <v>0.3609381293180903</v>
      </c>
      <c r="U10" s="26">
        <f>SV_LO_1112_1a!U10/SV_LO_1112_1a!$V10*100</f>
        <v>0.010843634786380394</v>
      </c>
      <c r="V10" s="25">
        <f>SV_LO_1112_1a!V10/SV_LO_1112_1a!$V10*100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SV_LO_1112_1a!B11/SV_LO_1112_1a!$H11*100</f>
        <v>0.003288175720110483</v>
      </c>
      <c r="C11" s="112">
        <f>SV_LO_1112_1a!C11/SV_LO_1112_1a!$H11*100</f>
        <v>0.8779429172694988</v>
      </c>
      <c r="D11" s="111">
        <f>SV_LO_1112_1a!D11/SV_LO_1112_1a!$H11*100</f>
        <v>85.71945284756018</v>
      </c>
      <c r="E11" s="111">
        <f>SV_LO_1112_1a!E11/SV_LO_1112_1a!$H11*100</f>
        <v>12.495067736419834</v>
      </c>
      <c r="F11" s="22">
        <f>SV_LO_1112_1a!F11/SV_LO_1112_1a!$H11*100</f>
        <v>0.8746547415493885</v>
      </c>
      <c r="G11" s="22">
        <f>SV_LO_1112_1a!G11/SV_LO_1112_1a!$H11*100</f>
        <v>0.029593581480994346</v>
      </c>
      <c r="H11" s="111">
        <f>SV_LO_1112_1a!H11/SV_LO_1112_1a!$H11*100</f>
        <v>100</v>
      </c>
      <c r="I11" s="111">
        <f>SV_LO_1112_1a!I11/SV_LO_1112_1a!$O11*100</f>
        <v>0</v>
      </c>
      <c r="J11" s="112">
        <f>SV_LO_1112_1a!J11/SV_LO_1112_1a!$O11*100</f>
        <v>1.1455704608845796</v>
      </c>
      <c r="K11" s="111">
        <f>SV_LO_1112_1a!K11/SV_LO_1112_1a!$O11*100</f>
        <v>86.84088192323017</v>
      </c>
      <c r="L11" s="111">
        <f>SV_LO_1112_1a!L11/SV_LO_1112_1a!$O11*100</f>
        <v>11.273077433922166</v>
      </c>
      <c r="M11" s="112">
        <f>SV_LO_1112_1a!M11/SV_LO_1112_1a!$O11*100</f>
        <v>0.7072652410678709</v>
      </c>
      <c r="N11" s="22">
        <f>SV_LO_1112_1a!N11/SV_LO_1112_1a!$O11*100</f>
        <v>0.03320494089520521</v>
      </c>
      <c r="O11" s="113">
        <f>SV_LO_1112_1a!O11/SV_LO_1112_1a!$O11*100</f>
        <v>100</v>
      </c>
      <c r="P11" s="114">
        <f>SV_LO_1112_1a!P11/SV_LO_1112_1a!$V11*100</f>
        <v>0.0016521279407877346</v>
      </c>
      <c r="Q11" s="114">
        <f>SV_LO_1112_1a!Q11/SV_LO_1112_1a!$V11*100</f>
        <v>1.0111022997620935</v>
      </c>
      <c r="R11" s="111">
        <f>SV_LO_1112_1a!R11/SV_LO_1112_1a!$V11*100</f>
        <v>86.27742532381708</v>
      </c>
      <c r="S11" s="111">
        <f>SV_LO_1112_1a!S11/SV_LO_1112_1a!$V11*100</f>
        <v>11.88706053396775</v>
      </c>
      <c r="T11" s="22">
        <f>SV_LO_1112_1a!T11/SV_LO_1112_1a!$V11*100</f>
        <v>0.7913692836373248</v>
      </c>
      <c r="U11" s="22">
        <f>SV_LO_1112_1a!U11/SV_LO_1112_1a!$V11*100</f>
        <v>0.03139043087496696</v>
      </c>
      <c r="V11" s="111">
        <f>SV_LO_1112_1a!V11/SV_LO_1112_1a!$V11*100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SV_LO_1112_1a!B12/SV_LO_1112_1a!$H12*100</f>
        <v>0.01052927137442089</v>
      </c>
      <c r="C12" s="112">
        <f>SV_LO_1112_1a!C12/SV_LO_1112_1a!$H12*100</f>
        <v>1.3758247929243297</v>
      </c>
      <c r="D12" s="111">
        <f>SV_LO_1112_1a!D12/SV_LO_1112_1a!$H12*100</f>
        <v>83.79194159764144</v>
      </c>
      <c r="E12" s="111">
        <f>SV_LO_1112_1a!E12/SV_LO_1112_1a!$H12*100</f>
        <v>13.502035659132389</v>
      </c>
      <c r="F12" s="22">
        <f>SV_LO_1112_1a!F12/SV_LO_1112_1a!$H12*100</f>
        <v>1.256493050680893</v>
      </c>
      <c r="G12" s="22">
        <f>SV_LO_1112_1a!G12/SV_LO_1112_1a!$H12*100</f>
        <v>0.06317562824652534</v>
      </c>
      <c r="H12" s="111">
        <f>SV_LO_1112_1a!H12/SV_LO_1112_1a!$H12*100</f>
        <v>100</v>
      </c>
      <c r="I12" s="111">
        <f>SV_LO_1112_1a!I12/SV_LO_1112_1a!$O12*100</f>
        <v>0.010499422531760753</v>
      </c>
      <c r="J12" s="112">
        <f>SV_LO_1112_1a!J12/SV_LO_1112_1a!$O12*100</f>
        <v>1.2669303188324643</v>
      </c>
      <c r="K12" s="111">
        <f>SV_LO_1112_1a!K12/SV_LO_1112_1a!$O12*100</f>
        <v>84.50635215063171</v>
      </c>
      <c r="L12" s="111">
        <f>SV_LO_1112_1a!L12/SV_LO_1112_1a!$O12*100</f>
        <v>13.043782591957441</v>
      </c>
      <c r="M12" s="112">
        <f>SV_LO_1112_1a!M12/SV_LO_1112_1a!$O12*100</f>
        <v>1.1164385958772267</v>
      </c>
      <c r="N12" s="22">
        <f>SV_LO_1112_1a!N12/SV_LO_1112_1a!$O12*100</f>
        <v>0.05599692016939068</v>
      </c>
      <c r="O12" s="113">
        <f>SV_LO_1112_1a!O12/SV_LO_1112_1a!$O12*100</f>
        <v>100</v>
      </c>
      <c r="P12" s="114">
        <f>SV_LO_1112_1a!P12/SV_LO_1112_1a!$V12*100</f>
        <v>0.01051432576886007</v>
      </c>
      <c r="Q12" s="114">
        <f>SV_LO_1112_1a!Q12/SV_LO_1112_1a!$V12*100</f>
        <v>1.3213002716200823</v>
      </c>
      <c r="R12" s="111">
        <f>SV_LO_1112_1a!R12/SV_LO_1112_1a!$V12*100</f>
        <v>84.14965390344345</v>
      </c>
      <c r="S12" s="111">
        <f>SV_LO_1112_1a!S12/SV_LO_1112_1a!$V12*100</f>
        <v>13.272583895557696</v>
      </c>
      <c r="T12" s="22">
        <f>SV_LO_1112_1a!T12/SV_LO_1112_1a!$V12*100</f>
        <v>1.1863664242530447</v>
      </c>
      <c r="U12" s="22">
        <f>SV_LO_1112_1a!U12/SV_LO_1112_1a!$V12*100</f>
        <v>0.059581179356873744</v>
      </c>
      <c r="V12" s="111">
        <f>SV_LO_1112_1a!V12/SV_LO_1112_1a!$V12*100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SV_LO_1112_1a!B13/SV_LO_1112_1a!$H13*100</f>
        <v>0.0283577327992627</v>
      </c>
      <c r="C13" s="112">
        <f>SV_LO_1112_1a!C13/SV_LO_1112_1a!$H13*100</f>
        <v>1.5242281379603702</v>
      </c>
      <c r="D13" s="111">
        <f>SV_LO_1112_1a!D13/SV_LO_1112_1a!$H13*100</f>
        <v>82.15944135266385</v>
      </c>
      <c r="E13" s="111">
        <f>SV_LO_1112_1a!E13/SV_LO_1112_1a!$H13*100</f>
        <v>14.338378646627204</v>
      </c>
      <c r="F13" s="22">
        <f>SV_LO_1112_1a!F13/SV_LO_1112_1a!$H13*100</f>
        <v>1.8361631987522598</v>
      </c>
      <c r="G13" s="22">
        <f>SV_LO_1112_1a!G13/SV_LO_1112_1a!$H13*100</f>
        <v>0.1134309311970508</v>
      </c>
      <c r="H13" s="111">
        <f>SV_LO_1112_1a!H13/SV_LO_1112_1a!$H13*100</f>
        <v>100</v>
      </c>
      <c r="I13" s="111">
        <f>SV_LO_1112_1a!I13/SV_LO_1112_1a!$O13*100</f>
        <v>0.014432096983691729</v>
      </c>
      <c r="J13" s="112">
        <f>SV_LO_1112_1a!J13/SV_LO_1112_1a!$O13*100</f>
        <v>1.3024967527781788</v>
      </c>
      <c r="K13" s="111">
        <f>SV_LO_1112_1a!K13/SV_LO_1112_1a!$O13*100</f>
        <v>83.50050512339443</v>
      </c>
      <c r="L13" s="111">
        <f>SV_LO_1112_1a!L13/SV_LO_1112_1a!$O13*100</f>
        <v>13.515658825227305</v>
      </c>
      <c r="M13" s="112">
        <f>SV_LO_1112_1a!M13/SV_LO_1112_1a!$O13*100</f>
        <v>1.5694905469764757</v>
      </c>
      <c r="N13" s="22">
        <f>SV_LO_1112_1a!N13/SV_LO_1112_1a!$O13*100</f>
        <v>0.09741665463991918</v>
      </c>
      <c r="O13" s="113">
        <f>SV_LO_1112_1a!O13/SV_LO_1112_1a!$O13*100</f>
        <v>100</v>
      </c>
      <c r="P13" s="114">
        <f>SV_LO_1112_1a!P13/SV_LO_1112_1a!$V13*100</f>
        <v>0.02145654156310905</v>
      </c>
      <c r="Q13" s="114">
        <f>SV_LO_1112_1a!Q13/SV_LO_1112_1a!$V13*100</f>
        <v>1.4143436980349384</v>
      </c>
      <c r="R13" s="111">
        <f>SV_LO_1112_1a!R13/SV_LO_1112_1a!$V13*100</f>
        <v>82.8240384787312</v>
      </c>
      <c r="S13" s="111">
        <f>SV_LO_1112_1a!S13/SV_LO_1112_1a!$V13*100</f>
        <v>13.930659609848552</v>
      </c>
      <c r="T13" s="22">
        <f>SV_LO_1112_1a!T13/SV_LO_1112_1a!$V13*100</f>
        <v>1.7040070091369108</v>
      </c>
      <c r="U13" s="22">
        <f>SV_LO_1112_1a!U13/SV_LO_1112_1a!$V13*100</f>
        <v>0.10549466268528616</v>
      </c>
      <c r="V13" s="111">
        <f>SV_LO_1112_1a!V13/SV_LO_1112_1a!$V13*100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SV_LO_1112_1a!B14/SV_LO_1112_1a!$H14*100</f>
        <v>0.014399366427877171</v>
      </c>
      <c r="C14" s="112">
        <f>SV_LO_1112_1a!C14/SV_LO_1112_1a!$H14*100</f>
        <v>1.522732999748011</v>
      </c>
      <c r="D14" s="111">
        <f>SV_LO_1112_1a!D14/SV_LO_1112_1a!$H14*100</f>
        <v>81.78480146873538</v>
      </c>
      <c r="E14" s="111">
        <f>SV_LO_1112_1a!E14/SV_LO_1112_1a!$H14*100</f>
        <v>15.299326829619497</v>
      </c>
      <c r="F14" s="22">
        <f>SV_LO_1112_1a!F14/SV_LO_1112_1a!$H14*100</f>
        <v>1.3391410777925772</v>
      </c>
      <c r="G14" s="22">
        <f>SV_LO_1112_1a!G14/SV_LO_1112_1a!$H14*100</f>
        <v>0.039598257676662224</v>
      </c>
      <c r="H14" s="111">
        <f>SV_LO_1112_1a!H14/SV_LO_1112_1a!$H14*100</f>
        <v>100</v>
      </c>
      <c r="I14" s="111">
        <f>SV_LO_1112_1a!I14/SV_LO_1112_1a!$O14*100</f>
        <v>0.010787098630038475</v>
      </c>
      <c r="J14" s="112">
        <f>SV_LO_1112_1a!J14/SV_LO_1112_1a!$O14*100</f>
        <v>1.456258315055194</v>
      </c>
      <c r="K14" s="111">
        <f>SV_LO_1112_1a!K14/SV_LO_1112_1a!$O14*100</f>
        <v>83.26921002481032</v>
      </c>
      <c r="L14" s="111">
        <f>SV_LO_1112_1a!L14/SV_LO_1112_1a!$O14*100</f>
        <v>13.936931430009707</v>
      </c>
      <c r="M14" s="112">
        <f>SV_LO_1112_1a!M14/SV_LO_1112_1a!$O14*100</f>
        <v>1.2944518356046169</v>
      </c>
      <c r="N14" s="22">
        <f>SV_LO_1112_1a!N14/SV_LO_1112_1a!$O14*100</f>
        <v>0.03236129589011542</v>
      </c>
      <c r="O14" s="113">
        <f>SV_LO_1112_1a!O14/SV_LO_1112_1a!$O14*100</f>
        <v>100</v>
      </c>
      <c r="P14" s="114">
        <f>SV_LO_1112_1a!P14/SV_LO_1112_1a!$V14*100</f>
        <v>0.012592192840438929</v>
      </c>
      <c r="Q14" s="114">
        <f>SV_LO_1112_1a!Q14/SV_LO_1112_1a!$V14*100</f>
        <v>1.489476524554776</v>
      </c>
      <c r="R14" s="111">
        <f>SV_LO_1112_1a!R14/SV_LO_1112_1a!$V14*100</f>
        <v>82.52743299154524</v>
      </c>
      <c r="S14" s="111">
        <f>SV_LO_1112_1a!S14/SV_LO_1112_1a!$V14*100</f>
        <v>14.617737003058103</v>
      </c>
      <c r="T14" s="22">
        <f>SV_LO_1112_1a!T14/SV_LO_1112_1a!$V14*100</f>
        <v>1.3167835941716137</v>
      </c>
      <c r="U14" s="22">
        <f>SV_LO_1112_1a!U14/SV_LO_1112_1a!$V14*100</f>
        <v>0.035977693829825505</v>
      </c>
      <c r="V14" s="111">
        <f>SV_LO_1112_1a!V14/SV_LO_1112_1a!$V14*100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SV_LO_1112_1a!B15/SV_LO_1112_1a!$H15*100</f>
        <v>0.014763416254521298</v>
      </c>
      <c r="C15" s="112">
        <f>SV_LO_1112_1a!C15/SV_LO_1112_1a!$H15*100</f>
        <v>1.697792869269949</v>
      </c>
      <c r="D15" s="111">
        <f>SV_LO_1112_1a!D15/SV_LO_1112_1a!$H15*100</f>
        <v>84.49103122462537</v>
      </c>
      <c r="E15" s="111">
        <f>SV_LO_1112_1a!E15/SV_LO_1112_1a!$H15*100</f>
        <v>12.984424595851479</v>
      </c>
      <c r="F15" s="22">
        <f>SV_LO_1112_1a!F15/SV_LO_1112_1a!$H15*100</f>
        <v>0.8046061858714106</v>
      </c>
      <c r="G15" s="22">
        <f>SV_LO_1112_1a!G15/SV_LO_1112_1a!$H15*100</f>
        <v>0.007381708127260649</v>
      </c>
      <c r="H15" s="111">
        <f>SV_LO_1112_1a!H15/SV_LO_1112_1a!$H15*100</f>
        <v>100</v>
      </c>
      <c r="I15" s="111">
        <f>SV_LO_1112_1a!I15/SV_LO_1112_1a!$O15*100</f>
        <v>0</v>
      </c>
      <c r="J15" s="112">
        <f>SV_LO_1112_1a!J15/SV_LO_1112_1a!$O15*100</f>
        <v>1.3684094983718122</v>
      </c>
      <c r="K15" s="111">
        <f>SV_LO_1112_1a!K15/SV_LO_1112_1a!$O15*100</f>
        <v>85.7268303391753</v>
      </c>
      <c r="L15" s="111">
        <f>SV_LO_1112_1a!L15/SV_LO_1112_1a!$O15*100</f>
        <v>12.3010500896418</v>
      </c>
      <c r="M15" s="112">
        <f>SV_LO_1112_1a!M15/SV_LO_1112_1a!$O15*100</f>
        <v>0.5963923749588379</v>
      </c>
      <c r="N15" s="22">
        <f>SV_LO_1112_1a!N15/SV_LO_1112_1a!$O15*100</f>
        <v>0.00731769785225568</v>
      </c>
      <c r="O15" s="113">
        <f>SV_LO_1112_1a!O15/SV_LO_1112_1a!$O15*100</f>
        <v>100</v>
      </c>
      <c r="P15" s="114">
        <f>SV_LO_1112_1a!P15/SV_LO_1112_1a!$V15*100</f>
        <v>0.007349563619660083</v>
      </c>
      <c r="Q15" s="114">
        <f>SV_LO_1112_1a!Q15/SV_LO_1112_1a!$V15*100</f>
        <v>1.5323840146991272</v>
      </c>
      <c r="R15" s="111">
        <f>SV_LO_1112_1a!R15/SV_LO_1112_1a!$V15*100</f>
        <v>85.11162149747359</v>
      </c>
      <c r="S15" s="111">
        <f>SV_LO_1112_1a!S15/SV_LO_1112_1a!$V15*100</f>
        <v>12.641249425815342</v>
      </c>
      <c r="T15" s="22">
        <f>SV_LO_1112_1a!T15/SV_LO_1112_1a!$V15*100</f>
        <v>0.7000459347726229</v>
      </c>
      <c r="U15" s="22">
        <f>SV_LO_1112_1a!U15/SV_LO_1112_1a!$V15*100</f>
        <v>0.007349563619660083</v>
      </c>
      <c r="V15" s="111">
        <f>SV_LO_1112_1a!V15/SV_LO_1112_1a!$V15*100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SV_LO_1112_1a!B16/SV_LO_1112_1a!$H16*100</f>
        <v>0.01143811408374987</v>
      </c>
      <c r="C16" s="116">
        <f>SV_LO_1112_1a!C16/SV_LO_1112_1a!$H16*100</f>
        <v>1.2519015864664234</v>
      </c>
      <c r="D16" s="117">
        <f>SV_LO_1112_1a!D16/SV_LO_1112_1a!$H16*100</f>
        <v>84.56540885538793</v>
      </c>
      <c r="E16" s="117">
        <f>SV_LO_1112_1a!E16/SV_LO_1112_1a!$H16*100</f>
        <v>13.061754377938165</v>
      </c>
      <c r="F16" s="116">
        <f>SV_LO_1112_1a!F16/SV_LO_1112_1a!$H16*100</f>
        <v>1.0666041383096756</v>
      </c>
      <c r="G16" s="116">
        <f>SV_LO_1112_1a!G16/SV_LO_1112_1a!$H16*100</f>
        <v>0.04289292781406202</v>
      </c>
      <c r="H16" s="117">
        <f>SV_LO_1112_1a!H16/SV_LO_1112_1a!$H16*100</f>
        <v>100</v>
      </c>
      <c r="I16" s="117">
        <f>SV_LO_1112_1a!I16/SV_LO_1112_1a!$O16*100</f>
        <v>0.005772505556036598</v>
      </c>
      <c r="J16" s="116">
        <f>SV_LO_1112_1a!J16/SV_LO_1112_1a!$O16*100</f>
        <v>1.2480157012151125</v>
      </c>
      <c r="K16" s="117">
        <f>SV_LO_1112_1a!K16/SV_LO_1112_1a!$O16*100</f>
        <v>85.79732732992755</v>
      </c>
      <c r="L16" s="117">
        <f>SV_LO_1112_1a!L16/SV_LO_1112_1a!$O16*100</f>
        <v>11.991803042110428</v>
      </c>
      <c r="M16" s="116">
        <f>SV_LO_1112_1a!M16/SV_LO_1112_1a!$O16*100</f>
        <v>0.9178283834098191</v>
      </c>
      <c r="N16" s="116">
        <f>SV_LO_1112_1a!N16/SV_LO_1112_1a!$O16*100</f>
        <v>0.03925303778104887</v>
      </c>
      <c r="O16" s="118">
        <f>SV_LO_1112_1a!O16/SV_LO_1112_1a!$O16*100</f>
        <v>100</v>
      </c>
      <c r="P16" s="119">
        <f>SV_LO_1112_1a!P16/SV_LO_1112_1a!$V16*100</f>
        <v>0.008618485502270972</v>
      </c>
      <c r="Q16" s="120">
        <f>SV_LO_1112_1a!Q16/SV_LO_1112_1a!$V16*100</f>
        <v>1.2499676806793665</v>
      </c>
      <c r="R16" s="117">
        <f>SV_LO_1112_1a!R16/SV_LO_1112_1a!$V16*100</f>
        <v>85.17850319889455</v>
      </c>
      <c r="S16" s="117">
        <f>SV_LO_1112_1a!S16/SV_LO_1112_1a!$V16*100</f>
        <v>12.52926694035146</v>
      </c>
      <c r="T16" s="116">
        <f>SV_LO_1112_1a!T16/SV_LO_1112_1a!$V16*100</f>
        <v>0.9925622470115402</v>
      </c>
      <c r="U16" s="116">
        <f>SV_LO_1112_1a!U16/SV_LO_1112_1a!$V16*100</f>
        <v>0.04108144756082496</v>
      </c>
      <c r="V16" s="117">
        <f>SV_LO_1112_1a!V16/SV_LO_1112_1a!$V16*100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9" t="s">
        <v>20</v>
      </c>
      <c r="B19" s="139"/>
      <c r="C19" s="139"/>
      <c r="D19" s="139"/>
      <c r="E19" s="139"/>
      <c r="F19" s="139"/>
      <c r="G19" s="139"/>
      <c r="H19" s="139"/>
      <c r="I19" s="139"/>
      <c r="J19" s="139"/>
      <c r="K19" s="139"/>
      <c r="L19" s="139"/>
      <c r="M19" s="139"/>
      <c r="N19" s="139"/>
      <c r="O19" s="139"/>
      <c r="P19" s="139"/>
      <c r="Q19" s="139"/>
      <c r="R19" s="139"/>
      <c r="S19" s="139"/>
      <c r="T19" s="139"/>
      <c r="U19" s="139"/>
      <c r="V19" s="139"/>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6" t="s">
        <v>2</v>
      </c>
      <c r="C21" s="137"/>
      <c r="D21" s="137"/>
      <c r="E21" s="137"/>
      <c r="F21" s="137"/>
      <c r="G21" s="137"/>
      <c r="H21" s="138"/>
      <c r="I21" s="136" t="s">
        <v>3</v>
      </c>
      <c r="J21" s="137"/>
      <c r="K21" s="137"/>
      <c r="L21" s="137"/>
      <c r="M21" s="137"/>
      <c r="N21" s="137"/>
      <c r="O21" s="138"/>
      <c r="P21" s="136" t="s">
        <v>4</v>
      </c>
      <c r="Q21" s="137"/>
      <c r="R21" s="137"/>
      <c r="S21" s="137"/>
      <c r="T21" s="137"/>
      <c r="U21" s="137"/>
      <c r="V21" s="137"/>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31" t="s">
        <v>5</v>
      </c>
      <c r="C22" s="132"/>
      <c r="D22" s="6" t="s">
        <v>6</v>
      </c>
      <c r="E22" s="140" t="s">
        <v>7</v>
      </c>
      <c r="F22" s="140"/>
      <c r="G22" s="140"/>
      <c r="H22" s="7" t="s">
        <v>4</v>
      </c>
      <c r="I22" s="131" t="s">
        <v>5</v>
      </c>
      <c r="J22" s="132"/>
      <c r="K22" s="2" t="s">
        <v>6</v>
      </c>
      <c r="L22" s="141" t="s">
        <v>7</v>
      </c>
      <c r="M22" s="140"/>
      <c r="N22" s="140"/>
      <c r="O22" s="101" t="s">
        <v>4</v>
      </c>
      <c r="P22" s="133" t="s">
        <v>5</v>
      </c>
      <c r="Q22" s="132"/>
      <c r="R22" s="2" t="s">
        <v>6</v>
      </c>
      <c r="S22" s="141" t="s">
        <v>7</v>
      </c>
      <c r="T22" s="140"/>
      <c r="U22" s="140"/>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SV_LO_1112_1a!B26/SV_LO_1112_1a!$H26*100</f>
        <v>0</v>
      </c>
      <c r="C24" s="108">
        <f>SV_LO_1112_1a!C26/SV_LO_1112_1a!$H26*100</f>
        <v>0.3432887058015791</v>
      </c>
      <c r="D24" s="107">
        <f>SV_LO_1112_1a!D26/SV_LO_1112_1a!$H26*100</f>
        <v>63.33676622039135</v>
      </c>
      <c r="E24" s="107">
        <f>SV_LO_1112_1a!E26/SV_LO_1112_1a!$H26*100</f>
        <v>29.934775145897703</v>
      </c>
      <c r="F24" s="108">
        <f>SV_LO_1112_1a!F26/SV_LO_1112_1a!$H26*100</f>
        <v>5.149330587023687</v>
      </c>
      <c r="G24" s="108">
        <f>SV_LO_1112_1a!G26/SV_LO_1112_1a!$H26*100</f>
        <v>1.235839340885685</v>
      </c>
      <c r="H24" s="107">
        <f>SV_LO_1112_1a!H26/SV_LO_1112_1a!$H26*100</f>
        <v>100</v>
      </c>
      <c r="I24" s="107">
        <f>SV_LO_1112_1a!I26/SV_LO_1112_1a!$O26*100</f>
        <v>0</v>
      </c>
      <c r="J24" s="108">
        <f>SV_LO_1112_1a!J26/SV_LO_1112_1a!$O26*100</f>
        <v>0.24313997915943034</v>
      </c>
      <c r="K24" s="107">
        <f>SV_LO_1112_1a!K26/SV_LO_1112_1a!$O26*100</f>
        <v>66.96769711705454</v>
      </c>
      <c r="L24" s="107">
        <f>SV_LO_1112_1a!L26/SV_LO_1112_1a!$O26*100</f>
        <v>26.988537686696766</v>
      </c>
      <c r="M24" s="108">
        <f>SV_LO_1112_1a!M26/SV_LO_1112_1a!$O26*100</f>
        <v>4.8627995831886075</v>
      </c>
      <c r="N24" s="108">
        <f>SV_LO_1112_1a!N26/SV_LO_1112_1a!$O26*100</f>
        <v>0.93782563390066</v>
      </c>
      <c r="O24" s="121">
        <f>SV_LO_1112_1a!O26/SV_LO_1112_1a!$O26*100</f>
        <v>100</v>
      </c>
      <c r="P24" s="119">
        <f>SV_LO_1112_1a!P26/SV_LO_1112_1a!$V26*100</f>
        <v>0</v>
      </c>
      <c r="Q24" s="119">
        <f>SV_LO_1112_1a!Q26/SV_LO_1112_1a!$V26*100</f>
        <v>0.2935082872928177</v>
      </c>
      <c r="R24" s="107">
        <f>SV_LO_1112_1a!R26/SV_LO_1112_1a!$V26*100</f>
        <v>65.14157458563537</v>
      </c>
      <c r="S24" s="107">
        <f>SV_LO_1112_1a!S26/SV_LO_1112_1a!$V26*100</f>
        <v>28.470303867403313</v>
      </c>
      <c r="T24" s="108">
        <f>SV_LO_1112_1a!T26/SV_LO_1112_1a!$V26*100</f>
        <v>5.006906077348066</v>
      </c>
      <c r="U24" s="108">
        <f>SV_LO_1112_1a!U26/SV_LO_1112_1a!$V26*100</f>
        <v>1.087707182320442</v>
      </c>
      <c r="V24" s="107">
        <f>SV_LO_1112_1a!V26/SV_LO_1112_1a!$V26*100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SV_LO_1112_1a!B27/SV_LO_1112_1a!$H27*100</f>
        <v>0</v>
      </c>
      <c r="C25" s="112">
        <f>SV_LO_1112_1a!C27/SV_LO_1112_1a!$H27*100</f>
        <v>0.4778972520908005</v>
      </c>
      <c r="D25" s="111">
        <f>SV_LO_1112_1a!D27/SV_LO_1112_1a!$H27*100</f>
        <v>56.98924731182796</v>
      </c>
      <c r="E25" s="111">
        <f>SV_LO_1112_1a!E27/SV_LO_1112_1a!$H27*100</f>
        <v>32.696136997212264</v>
      </c>
      <c r="F25" s="22">
        <f>SV_LO_1112_1a!F27/SV_LO_1112_1a!$H27*100</f>
        <v>8.203902827558741</v>
      </c>
      <c r="G25" s="22">
        <f>SV_LO_1112_1a!G27/SV_LO_1112_1a!$H27*100</f>
        <v>1.632815611310235</v>
      </c>
      <c r="H25" s="111">
        <f>SV_LO_1112_1a!H27/SV_LO_1112_1a!$H27*100</f>
        <v>100</v>
      </c>
      <c r="I25" s="122">
        <f>SV_LO_1112_1a!I27/SV_LO_1112_1a!$O27*100</f>
        <v>0.037778617302606725</v>
      </c>
      <c r="J25" s="112">
        <f>SV_LO_1112_1a!J27/SV_LO_1112_1a!$O27*100</f>
        <v>0.6044578768417076</v>
      </c>
      <c r="K25" s="111">
        <f>SV_LO_1112_1a!K27/SV_LO_1112_1a!$O27*100</f>
        <v>60.18133736305251</v>
      </c>
      <c r="L25" s="111">
        <f>SV_LO_1112_1a!L27/SV_LO_1112_1a!$O27*100</f>
        <v>30.22289384208538</v>
      </c>
      <c r="M25" s="112">
        <f>SV_LO_1112_1a!M27/SV_LO_1112_1a!$O27*100</f>
        <v>7.669059312429165</v>
      </c>
      <c r="N25" s="22">
        <f>SV_LO_1112_1a!N27/SV_LO_1112_1a!$O27*100</f>
        <v>1.2844729882886285</v>
      </c>
      <c r="O25" s="113">
        <f>SV_LO_1112_1a!O27/SV_LO_1112_1a!$O27*100</f>
        <v>100</v>
      </c>
      <c r="P25" s="114">
        <f>SV_LO_1112_1a!P27/SV_LO_1112_1a!$V27*100</f>
        <v>0.019387359441644048</v>
      </c>
      <c r="Q25" s="114">
        <f>SV_LO_1112_1a!Q27/SV_LO_1112_1a!$V27*100</f>
        <v>0.5428460643660333</v>
      </c>
      <c r="R25" s="111">
        <f>SV_LO_1112_1a!R27/SV_LO_1112_1a!$V27*100</f>
        <v>58.6273749515316</v>
      </c>
      <c r="S25" s="111">
        <f>SV_LO_1112_1a!S27/SV_LO_1112_1a!$V27*100</f>
        <v>31.426909654905</v>
      </c>
      <c r="T25" s="22">
        <f>SV_LO_1112_1a!T27/SV_LO_1112_1a!$V27*100</f>
        <v>7.929430011632416</v>
      </c>
      <c r="U25" s="22">
        <f>SV_LO_1112_1a!U27/SV_LO_1112_1a!$V27*100</f>
        <v>1.4540519581233036</v>
      </c>
      <c r="V25" s="111">
        <f>SV_LO_1112_1a!V27/SV_LO_1112_1a!$V27*100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SV_LO_1112_1a!B28/SV_LO_1112_1a!$H28*100</f>
        <v>0</v>
      </c>
      <c r="C26" s="112">
        <f>SV_LO_1112_1a!C28/SV_LO_1112_1a!$H28*100</f>
        <v>0.7010309278350515</v>
      </c>
      <c r="D26" s="111">
        <f>SV_LO_1112_1a!D28/SV_LO_1112_1a!$H28*100</f>
        <v>54.680412371134025</v>
      </c>
      <c r="E26" s="111">
        <f>SV_LO_1112_1a!E28/SV_LO_1112_1a!$H28*100</f>
        <v>33.97938144329897</v>
      </c>
      <c r="F26" s="22">
        <f>SV_LO_1112_1a!F28/SV_LO_1112_1a!$H28*100</f>
        <v>9.195876288659793</v>
      </c>
      <c r="G26" s="22">
        <f>SV_LO_1112_1a!G28/SV_LO_1112_1a!$H28*100</f>
        <v>1.443298969072165</v>
      </c>
      <c r="H26" s="111">
        <f>SV_LO_1112_1a!H28/SV_LO_1112_1a!$H28*100</f>
        <v>100</v>
      </c>
      <c r="I26" s="122">
        <f>SV_LO_1112_1a!I28/SV_LO_1112_1a!$O28*100</f>
        <v>0</v>
      </c>
      <c r="J26" s="112">
        <f>SV_LO_1112_1a!J28/SV_LO_1112_1a!$O28*100</f>
        <v>1.0775862068965518</v>
      </c>
      <c r="K26" s="111">
        <f>SV_LO_1112_1a!K28/SV_LO_1112_1a!$O28*100</f>
        <v>54.18103448275862</v>
      </c>
      <c r="L26" s="111">
        <f>SV_LO_1112_1a!L28/SV_LO_1112_1a!$O28*100</f>
        <v>32.71551724137931</v>
      </c>
      <c r="M26" s="112">
        <f>SV_LO_1112_1a!M28/SV_LO_1112_1a!$O28*100</f>
        <v>10.043103448275863</v>
      </c>
      <c r="N26" s="22">
        <f>SV_LO_1112_1a!N28/SV_LO_1112_1a!$O28*100</f>
        <v>1.9827586206896552</v>
      </c>
      <c r="O26" s="113">
        <f>SV_LO_1112_1a!O28/SV_LO_1112_1a!$O28*100</f>
        <v>100</v>
      </c>
      <c r="P26" s="114">
        <f>SV_LO_1112_1a!P28/SV_LO_1112_1a!$V28*100</f>
        <v>0</v>
      </c>
      <c r="Q26" s="114">
        <f>SV_LO_1112_1a!Q28/SV_LO_1112_1a!$V28*100</f>
        <v>0.8851422550052687</v>
      </c>
      <c r="R26" s="111">
        <f>SV_LO_1112_1a!R28/SV_LO_1112_1a!$V28*100</f>
        <v>54.43624868282403</v>
      </c>
      <c r="S26" s="111">
        <f>SV_LO_1112_1a!S28/SV_LO_1112_1a!$V28*100</f>
        <v>33.36143308746048</v>
      </c>
      <c r="T26" s="22">
        <f>SV_LO_1112_1a!T28/SV_LO_1112_1a!$V28*100</f>
        <v>9.610115911485774</v>
      </c>
      <c r="U26" s="22">
        <f>SV_LO_1112_1a!U28/SV_LO_1112_1a!$V28*100</f>
        <v>1.7070600632244466</v>
      </c>
      <c r="V26" s="111">
        <f>SV_LO_1112_1a!V28/SV_LO_1112_1a!$V28*100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SV_LO_1112_1a!B29/SV_LO_1112_1a!$H29*100</f>
        <v>0.09128251939753537</v>
      </c>
      <c r="C27" s="112">
        <f>SV_LO_1112_1a!C29/SV_LO_1112_1a!$H29*100</f>
        <v>0.730260155180283</v>
      </c>
      <c r="D27" s="111">
        <f>SV_LO_1112_1a!D29/SV_LO_1112_1a!$H29*100</f>
        <v>49.155636695572795</v>
      </c>
      <c r="E27" s="111">
        <f>SV_LO_1112_1a!E29/SV_LO_1112_1a!$H29*100</f>
        <v>34.13966225467823</v>
      </c>
      <c r="F27" s="22">
        <f>SV_LO_1112_1a!F29/SV_LO_1112_1a!$H29*100</f>
        <v>13.966225467822913</v>
      </c>
      <c r="G27" s="22">
        <f>SV_LO_1112_1a!G29/SV_LO_1112_1a!$H29*100</f>
        <v>1.9169329073482428</v>
      </c>
      <c r="H27" s="111">
        <f>SV_LO_1112_1a!H29/SV_LO_1112_1a!$H29*100</f>
        <v>100</v>
      </c>
      <c r="I27" s="122">
        <f>SV_LO_1112_1a!I29/SV_LO_1112_1a!$O29*100</f>
        <v>0</v>
      </c>
      <c r="J27" s="112">
        <f>SV_LO_1112_1a!J29/SV_LO_1112_1a!$O29*100</f>
        <v>0.6334841628959276</v>
      </c>
      <c r="K27" s="111">
        <f>SV_LO_1112_1a!K29/SV_LO_1112_1a!$O29*100</f>
        <v>52.98642533936652</v>
      </c>
      <c r="L27" s="111">
        <f>SV_LO_1112_1a!L29/SV_LO_1112_1a!$O29*100</f>
        <v>31.76470588235294</v>
      </c>
      <c r="M27" s="112">
        <f>SV_LO_1112_1a!M29/SV_LO_1112_1a!$O29*100</f>
        <v>12.986425339366518</v>
      </c>
      <c r="N27" s="22">
        <f>SV_LO_1112_1a!N29/SV_LO_1112_1a!$O29*100</f>
        <v>1.6289592760180998</v>
      </c>
      <c r="O27" s="113">
        <f>SV_LO_1112_1a!O29/SV_LO_1112_1a!$O29*100</f>
        <v>100</v>
      </c>
      <c r="P27" s="114">
        <f>SV_LO_1112_1a!P29/SV_LO_1112_1a!$V29*100</f>
        <v>0.04544421722335833</v>
      </c>
      <c r="Q27" s="114">
        <f>SV_LO_1112_1a!Q29/SV_LO_1112_1a!$V29*100</f>
        <v>0.6816632583503749</v>
      </c>
      <c r="R27" s="111">
        <f>SV_LO_1112_1a!R29/SV_LO_1112_1a!$V29*100</f>
        <v>51.07930015905476</v>
      </c>
      <c r="S27" s="111">
        <f>SV_LO_1112_1a!S29/SV_LO_1112_1a!$V29*100</f>
        <v>32.94705748693479</v>
      </c>
      <c r="T27" s="22">
        <f>SV_LO_1112_1a!T29/SV_LO_1112_1a!$V29*100</f>
        <v>13.474210406725746</v>
      </c>
      <c r="U27" s="22">
        <f>SV_LO_1112_1a!U29/SV_LO_1112_1a!$V29*100</f>
        <v>1.772324471710975</v>
      </c>
      <c r="V27" s="111">
        <f>SV_LO_1112_1a!V29/SV_LO_1112_1a!$V29*100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SV_LO_1112_1a!B30/SV_LO_1112_1a!$H30*100</f>
        <v>0.050050050050050046</v>
      </c>
      <c r="C28" s="112">
        <f>SV_LO_1112_1a!C30/SV_LO_1112_1a!$H30*100</f>
        <v>0.6506506506506506</v>
      </c>
      <c r="D28" s="111">
        <f>SV_LO_1112_1a!D30/SV_LO_1112_1a!$H30*100</f>
        <v>47.6976976976977</v>
      </c>
      <c r="E28" s="111">
        <f>SV_LO_1112_1a!E30/SV_LO_1112_1a!$H30*100</f>
        <v>39.189189189189186</v>
      </c>
      <c r="F28" s="22">
        <f>SV_LO_1112_1a!F30/SV_LO_1112_1a!$H30*100</f>
        <v>11.911911911911911</v>
      </c>
      <c r="G28" s="22">
        <f>SV_LO_1112_1a!G30/SV_LO_1112_1a!$H30*100</f>
        <v>0.5005005005005005</v>
      </c>
      <c r="H28" s="111">
        <f>SV_LO_1112_1a!H30/SV_LO_1112_1a!$H30*100</f>
        <v>100</v>
      </c>
      <c r="I28" s="122">
        <f>SV_LO_1112_1a!I30/SV_LO_1112_1a!$O30*100</f>
        <v>0.0514668039114771</v>
      </c>
      <c r="J28" s="112">
        <f>SV_LO_1112_1a!J30/SV_LO_1112_1a!$O30*100</f>
        <v>1.029336078229542</v>
      </c>
      <c r="K28" s="111">
        <f>SV_LO_1112_1a!K30/SV_LO_1112_1a!$O30*100</f>
        <v>53.11374163664436</v>
      </c>
      <c r="L28" s="111">
        <f>SV_LO_1112_1a!L30/SV_LO_1112_1a!$O30*100</f>
        <v>35.151827071538854</v>
      </c>
      <c r="M28" s="112">
        <f>SV_LO_1112_1a!M30/SV_LO_1112_1a!$O30*100</f>
        <v>9.93309315491508</v>
      </c>
      <c r="N28" s="22">
        <f>SV_LO_1112_1a!N30/SV_LO_1112_1a!$O30*100</f>
        <v>0.7205352547606794</v>
      </c>
      <c r="O28" s="113">
        <f>SV_LO_1112_1a!O30/SV_LO_1112_1a!$O30*100</f>
        <v>100</v>
      </c>
      <c r="P28" s="114">
        <f>SV_LO_1112_1a!P30/SV_LO_1112_1a!$V30*100</f>
        <v>0.050748540979446845</v>
      </c>
      <c r="Q28" s="114">
        <f>SV_LO_1112_1a!Q30/SV_LO_1112_1a!$V30*100</f>
        <v>0.8373509261608729</v>
      </c>
      <c r="R28" s="111">
        <f>SV_LO_1112_1a!R30/SV_LO_1112_1a!$V30*100</f>
        <v>50.36792692210099</v>
      </c>
      <c r="S28" s="111">
        <f>SV_LO_1112_1a!S30/SV_LO_1112_1a!$V30*100</f>
        <v>37.198680537934536</v>
      </c>
      <c r="T28" s="22">
        <f>SV_LO_1112_1a!T30/SV_LO_1112_1a!$V30*100</f>
        <v>10.936310581070794</v>
      </c>
      <c r="U28" s="22">
        <f>SV_LO_1112_1a!U30/SV_LO_1112_1a!$V30*100</f>
        <v>0.608982491753362</v>
      </c>
      <c r="V28" s="111">
        <f>SV_LO_1112_1a!V30/SV_LO_1112_1a!$V30*100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SV_LO_1112_1a!B31/SV_LO_1112_1a!$H31*100</f>
        <v>0</v>
      </c>
      <c r="C29" s="112">
        <f>SV_LO_1112_1a!C31/SV_LO_1112_1a!$H31*100</f>
        <v>0.9512485136741973</v>
      </c>
      <c r="D29" s="111">
        <f>SV_LO_1112_1a!D31/SV_LO_1112_1a!$H31*100</f>
        <v>57.31272294887039</v>
      </c>
      <c r="E29" s="111">
        <f>SV_LO_1112_1a!E31/SV_LO_1112_1a!$H31*100</f>
        <v>34.30439952437575</v>
      </c>
      <c r="F29" s="22">
        <f>SV_LO_1112_1a!F31/SV_LO_1112_1a!$H31*100</f>
        <v>7.193816884661118</v>
      </c>
      <c r="G29" s="22">
        <f>SV_LO_1112_1a!G31/SV_LO_1112_1a!$H31*100</f>
        <v>0.23781212841854932</v>
      </c>
      <c r="H29" s="111">
        <f>SV_LO_1112_1a!H31/SV_LO_1112_1a!$H31*100</f>
        <v>100</v>
      </c>
      <c r="I29" s="122">
        <f>SV_LO_1112_1a!I31/SV_LO_1112_1a!$O31*100</f>
        <v>0.11607661056297155</v>
      </c>
      <c r="J29" s="112">
        <f>SV_LO_1112_1a!J31/SV_LO_1112_1a!$O31*100</f>
        <v>0.9286128845037724</v>
      </c>
      <c r="K29" s="111">
        <f>SV_LO_1112_1a!K31/SV_LO_1112_1a!$O31*100</f>
        <v>58.386535113174695</v>
      </c>
      <c r="L29" s="111">
        <f>SV_LO_1112_1a!L31/SV_LO_1112_1a!$O31*100</f>
        <v>32.55948926291352</v>
      </c>
      <c r="M29" s="112">
        <f>SV_LO_1112_1a!M31/SV_LO_1112_1a!$O31*100</f>
        <v>7.7771329077190945</v>
      </c>
      <c r="N29" s="22">
        <f>SV_LO_1112_1a!N31/SV_LO_1112_1a!$O31*100</f>
        <v>0.2321532211259431</v>
      </c>
      <c r="O29" s="113">
        <f>SV_LO_1112_1a!O31/SV_LO_1112_1a!$O31*100</f>
        <v>100</v>
      </c>
      <c r="P29" s="114">
        <f>SV_LO_1112_1a!P31/SV_LO_1112_1a!$V31*100</f>
        <v>0.05873715124816446</v>
      </c>
      <c r="Q29" s="114">
        <f>SV_LO_1112_1a!Q31/SV_LO_1112_1a!$V31*100</f>
        <v>0.9397944199706314</v>
      </c>
      <c r="R29" s="111">
        <f>SV_LO_1112_1a!R31/SV_LO_1112_1a!$V31*100</f>
        <v>57.856093979442</v>
      </c>
      <c r="S29" s="111">
        <f>SV_LO_1112_1a!S31/SV_LO_1112_1a!$V31*100</f>
        <v>33.421439060205586</v>
      </c>
      <c r="T29" s="22">
        <f>SV_LO_1112_1a!T31/SV_LO_1112_1a!$V31*100</f>
        <v>7.488986784140969</v>
      </c>
      <c r="U29" s="22">
        <f>SV_LO_1112_1a!U31/SV_LO_1112_1a!$V31*100</f>
        <v>0.23494860499265785</v>
      </c>
      <c r="V29" s="111">
        <f>SV_LO_1112_1a!V31/SV_LO_1112_1a!$V31*100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SV_LO_1112_1a!B32/SV_LO_1112_1a!$H32*100</f>
        <v>0.021865889212827987</v>
      </c>
      <c r="C30" s="116">
        <f>SV_LO_1112_1a!C32/SV_LO_1112_1a!$H32*100</f>
        <v>0.6122448979591837</v>
      </c>
      <c r="D30" s="117">
        <f>SV_LO_1112_1a!D32/SV_LO_1112_1a!$H32*100</f>
        <v>55.36443148688046</v>
      </c>
      <c r="E30" s="117">
        <f>SV_LO_1112_1a!E32/SV_LO_1112_1a!$H32*100</f>
        <v>33.70991253644315</v>
      </c>
      <c r="F30" s="116">
        <f>SV_LO_1112_1a!F32/SV_LO_1112_1a!$H32*100</f>
        <v>9.067055393586006</v>
      </c>
      <c r="G30" s="116">
        <f>SV_LO_1112_1a!G32/SV_LO_1112_1a!$H32*100</f>
        <v>1.2244897959183674</v>
      </c>
      <c r="H30" s="117">
        <f>SV_LO_1112_1a!H32/SV_LO_1112_1a!$H32*100</f>
        <v>100</v>
      </c>
      <c r="I30" s="123">
        <f>SV_LO_1112_1a!I32/SV_LO_1112_1a!$O32*100</f>
        <v>0.029150269639994168</v>
      </c>
      <c r="J30" s="116">
        <f>SV_LO_1112_1a!J32/SV_LO_1112_1a!$O32*100</f>
        <v>0.7141816061798572</v>
      </c>
      <c r="K30" s="117">
        <f>SV_LO_1112_1a!K32/SV_LO_1112_1a!$O32*100</f>
        <v>58.20580090365836</v>
      </c>
      <c r="L30" s="117">
        <f>SV_LO_1112_1a!L32/SV_LO_1112_1a!$O32*100</f>
        <v>31.20536364961376</v>
      </c>
      <c r="M30" s="116">
        <f>SV_LO_1112_1a!M32/SV_LO_1112_1a!$O32*100</f>
        <v>8.672205217898266</v>
      </c>
      <c r="N30" s="116">
        <f>SV_LO_1112_1a!N32/SV_LO_1112_1a!$O32*100</f>
        <v>1.1732983530097654</v>
      </c>
      <c r="O30" s="118">
        <f>SV_LO_1112_1a!O32/SV_LO_1112_1a!$O32*100</f>
        <v>100</v>
      </c>
      <c r="P30" s="116">
        <f>SV_LO_1112_1a!P32/SV_LO_1112_1a!$V32*100</f>
        <v>0.02550834487282268</v>
      </c>
      <c r="Q30" s="120">
        <f>SV_LO_1112_1a!Q32/SV_LO_1112_1a!$V32*100</f>
        <v>0.6632169666933897</v>
      </c>
      <c r="R30" s="117">
        <f>SV_LO_1112_1a!R32/SV_LO_1112_1a!$V32*100</f>
        <v>56.78521973617083</v>
      </c>
      <c r="S30" s="117">
        <f>SV_LO_1112_1a!S32/SV_LO_1112_1a!$V32*100</f>
        <v>32.45754682603309</v>
      </c>
      <c r="T30" s="116">
        <f>SV_LO_1112_1a!T32/SV_LO_1112_1a!$V32*100</f>
        <v>8.8696159172072</v>
      </c>
      <c r="U30" s="116">
        <f>SV_LO_1112_1a!U32/SV_LO_1112_1a!$V32*100</f>
        <v>1.1988922090226661</v>
      </c>
      <c r="V30" s="117">
        <f>SV_LO_1112_1a!V32/SV_LO_1112_1a!$V32*100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9" t="s">
        <v>21</v>
      </c>
      <c r="B33" s="139"/>
      <c r="C33" s="139"/>
      <c r="D33" s="139"/>
      <c r="E33" s="139"/>
      <c r="F33" s="139"/>
      <c r="G33" s="139"/>
      <c r="H33" s="139"/>
      <c r="I33" s="139"/>
      <c r="J33" s="139"/>
      <c r="K33" s="139"/>
      <c r="L33" s="139"/>
      <c r="M33" s="139"/>
      <c r="N33" s="139"/>
      <c r="O33" s="139"/>
      <c r="P33" s="139"/>
      <c r="Q33" s="139"/>
      <c r="R33" s="139"/>
      <c r="S33" s="139"/>
      <c r="T33" s="139"/>
      <c r="U33" s="139"/>
      <c r="V33" s="139"/>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6" t="s">
        <v>2</v>
      </c>
      <c r="C35" s="137"/>
      <c r="D35" s="137"/>
      <c r="E35" s="137"/>
      <c r="F35" s="137"/>
      <c r="G35" s="137"/>
      <c r="H35" s="138"/>
      <c r="I35" s="136" t="s">
        <v>3</v>
      </c>
      <c r="J35" s="137"/>
      <c r="K35" s="137"/>
      <c r="L35" s="137"/>
      <c r="M35" s="137"/>
      <c r="N35" s="137"/>
      <c r="O35" s="138"/>
      <c r="P35" s="136" t="s">
        <v>4</v>
      </c>
      <c r="Q35" s="137"/>
      <c r="R35" s="137"/>
      <c r="S35" s="137"/>
      <c r="T35" s="137"/>
      <c r="U35" s="137"/>
      <c r="V35" s="137"/>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34" t="s">
        <v>5</v>
      </c>
      <c r="C36" s="135"/>
      <c r="D36" s="6" t="s">
        <v>6</v>
      </c>
      <c r="E36" s="140" t="s">
        <v>7</v>
      </c>
      <c r="F36" s="140"/>
      <c r="G36" s="140"/>
      <c r="H36" s="7" t="s">
        <v>4</v>
      </c>
      <c r="I36" s="134" t="s">
        <v>5</v>
      </c>
      <c r="J36" s="135"/>
      <c r="K36" s="2" t="s">
        <v>6</v>
      </c>
      <c r="L36" s="141" t="s">
        <v>7</v>
      </c>
      <c r="M36" s="140"/>
      <c r="N36" s="140"/>
      <c r="O36" s="7" t="s">
        <v>4</v>
      </c>
      <c r="P36" s="134" t="s">
        <v>5</v>
      </c>
      <c r="Q36" s="135"/>
      <c r="R36" s="2" t="s">
        <v>6</v>
      </c>
      <c r="S36" s="141" t="s">
        <v>7</v>
      </c>
      <c r="T36" s="140"/>
      <c r="U36" s="140"/>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SV_LO_1112_1a!B42/SV_LO_1112_1a!$H42*100</f>
        <v>0</v>
      </c>
      <c r="C38" s="108">
        <f>SV_LO_1112_1a!C42/SV_LO_1112_1a!$H42*100</f>
        <v>0.634450375918835</v>
      </c>
      <c r="D38" s="107">
        <f>SV_LO_1112_1a!D42/SV_LO_1112_1a!$H42*100</f>
        <v>86.58430923167221</v>
      </c>
      <c r="E38" s="107">
        <f>SV_LO_1112_1a!E42/SV_LO_1112_1a!$H42*100</f>
        <v>11.881271136700299</v>
      </c>
      <c r="F38" s="108">
        <f>SV_LO_1112_1a!F42/SV_LO_1112_1a!$H42*100</f>
        <v>0.7909667682159927</v>
      </c>
      <c r="G38" s="108">
        <f>SV_LO_1112_1a!G42/SV_LO_1112_1a!$H42*100</f>
        <v>0.10900248749266328</v>
      </c>
      <c r="H38" s="107">
        <f>SV_LO_1112_1a!H42/SV_LO_1112_1a!$H42*100</f>
        <v>100</v>
      </c>
      <c r="I38" s="107">
        <f>SV_LO_1112_1a!I42/SV_LO_1112_1a!$O42*100</f>
        <v>0</v>
      </c>
      <c r="J38" s="108">
        <f>SV_LO_1112_1a!J42/SV_LO_1112_1a!$O42*100</f>
        <v>0.9315242861688894</v>
      </c>
      <c r="K38" s="107">
        <f>SV_LO_1112_1a!K42/SV_LO_1112_1a!$O42*100</f>
        <v>88.31833829953423</v>
      </c>
      <c r="L38" s="107">
        <f>SV_LO_1112_1a!L42/SV_LO_1112_1a!$O42*100</f>
        <v>9.96615268898082</v>
      </c>
      <c r="M38" s="108">
        <f>SV_LO_1112_1a!M42/SV_LO_1112_1a!$O42*100</f>
        <v>0.6943038157780542</v>
      </c>
      <c r="N38" s="108">
        <f>SV_LO_1112_1a!N42/SV_LO_1112_1a!$O42*100</f>
        <v>0.08968090953799868</v>
      </c>
      <c r="O38" s="121">
        <f>SV_LO_1112_1a!O42/SV_LO_1112_1a!$O42*100</f>
        <v>100</v>
      </c>
      <c r="P38" s="119">
        <f>SV_LO_1112_1a!P42/SV_LO_1112_1a!$V42*100</f>
        <v>0</v>
      </c>
      <c r="Q38" s="119">
        <f>SV_LO_1112_1a!Q42/SV_LO_1112_1a!$V42*100</f>
        <v>0.7804281693344327</v>
      </c>
      <c r="R38" s="107">
        <f>SV_LO_1112_1a!R42/SV_LO_1112_1a!$V42*100</f>
        <v>87.43638586415716</v>
      </c>
      <c r="S38" s="107">
        <f>SV_LO_1112_1a!S42/SV_LO_1112_1a!$V42*100</f>
        <v>10.940209820032411</v>
      </c>
      <c r="T38" s="108">
        <f>SV_LO_1112_1a!T42/SV_LO_1112_1a!$V42*100</f>
        <v>0.7434680010235123</v>
      </c>
      <c r="U38" s="108">
        <f>SV_LO_1112_1a!U42/SV_LO_1112_1a!$V42*100</f>
        <v>0.09950814545247776</v>
      </c>
      <c r="V38" s="107">
        <f>SV_LO_1112_1a!V42/SV_LO_1112_1a!$V42*100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SV_LO_1112_1a!B43/SV_LO_1112_1a!$H43*100</f>
        <v>0.0030373902742763417</v>
      </c>
      <c r="C39" s="112">
        <f>SV_LO_1112_1a!C43/SV_LO_1112_1a!$H43*100</f>
        <v>0.8474318865230994</v>
      </c>
      <c r="D39" s="111">
        <f>SV_LO_1112_1a!D43/SV_LO_1112_1a!$H43*100</f>
        <v>83.5282325425994</v>
      </c>
      <c r="E39" s="111">
        <f>SV_LO_1112_1a!E43/SV_LO_1112_1a!$H43*100</f>
        <v>14.035780457430974</v>
      </c>
      <c r="F39" s="22">
        <f>SV_LO_1112_1a!F43/SV_LO_1112_1a!$H43*100</f>
        <v>1.4336482094584333</v>
      </c>
      <c r="G39" s="22">
        <f>SV_LO_1112_1a!G43/SV_LO_1112_1a!$H43*100</f>
        <v>0.15186951371381707</v>
      </c>
      <c r="H39" s="111">
        <f>SV_LO_1112_1a!H43/SV_LO_1112_1a!$H43*100</f>
        <v>100</v>
      </c>
      <c r="I39" s="111">
        <f>SV_LO_1112_1a!I43/SV_LO_1112_1a!$O43*100</f>
        <v>0.0030522235448524246</v>
      </c>
      <c r="J39" s="112">
        <f>SV_LO_1112_1a!J43/SV_LO_1112_1a!$O43*100</f>
        <v>1.1018526996917255</v>
      </c>
      <c r="K39" s="111">
        <f>SV_LO_1112_1a!K43/SV_LO_1112_1a!$O43*100</f>
        <v>84.68699447547539</v>
      </c>
      <c r="L39" s="111">
        <f>SV_LO_1112_1a!L43/SV_LO_1112_1a!$O43*100</f>
        <v>12.804077770655923</v>
      </c>
      <c r="M39" s="112">
        <f>SV_LO_1112_1a!M43/SV_LO_1112_1a!$O43*100</f>
        <v>1.2697249946586089</v>
      </c>
      <c r="N39" s="22">
        <f>SV_LO_1112_1a!N43/SV_LO_1112_1a!$O43*100</f>
        <v>0.1342978359735067</v>
      </c>
      <c r="O39" s="111">
        <f>SV_LO_1112_1a!O43/SV_LO_1112_1a!$O43*100</f>
        <v>100</v>
      </c>
      <c r="P39" s="125">
        <f>SV_LO_1112_1a!P43/SV_LO_1112_1a!$V43*100</f>
        <v>0.003044788843893676</v>
      </c>
      <c r="Q39" s="114">
        <f>SV_LO_1112_1a!Q43/SV_LO_1112_1a!$V43*100</f>
        <v>0.9743324300459762</v>
      </c>
      <c r="R39" s="111">
        <f>SV_LO_1112_1a!R43/SV_LO_1112_1a!$V43*100</f>
        <v>84.10620223487501</v>
      </c>
      <c r="S39" s="111">
        <f>SV_LO_1112_1a!S43/SV_LO_1112_1a!$V43*100</f>
        <v>13.421429223883324</v>
      </c>
      <c r="T39" s="22">
        <f>SV_LO_1112_1a!T43/SV_LO_1112_1a!$V43*100</f>
        <v>1.3518862466887922</v>
      </c>
      <c r="U39" s="22">
        <f>SV_LO_1112_1a!U43/SV_LO_1112_1a!$V43*100</f>
        <v>0.14310507566300276</v>
      </c>
      <c r="V39" s="111">
        <f>SV_LO_1112_1a!V43/SV_LO_1112_1a!$V43*100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SV_LO_1112_1a!B44/SV_LO_1112_1a!$H44*100</f>
        <v>0.009703399424264968</v>
      </c>
      <c r="C40" s="112">
        <f>SV_LO_1112_1a!C44/SV_LO_1112_1a!$H44*100</f>
        <v>1.3228967881747904</v>
      </c>
      <c r="D40" s="111">
        <f>SV_LO_1112_1a!D44/SV_LO_1112_1a!$H44*100</f>
        <v>81.50855516382572</v>
      </c>
      <c r="E40" s="111">
        <f>SV_LO_1112_1a!E44/SV_LO_1112_1a!$H44*100</f>
        <v>15.108192903580555</v>
      </c>
      <c r="F40" s="22">
        <f>SV_LO_1112_1a!F44/SV_LO_1112_1a!$H44*100</f>
        <v>1.879225021832649</v>
      </c>
      <c r="G40" s="22">
        <f>SV_LO_1112_1a!G44/SV_LO_1112_1a!$H44*100</f>
        <v>0.17142672316201443</v>
      </c>
      <c r="H40" s="111">
        <f>SV_LO_1112_1a!H44/SV_LO_1112_1a!$H44*100</f>
        <v>100</v>
      </c>
      <c r="I40" s="111">
        <f>SV_LO_1112_1a!I44/SV_LO_1112_1a!$O44*100</f>
        <v>0.009710937752889004</v>
      </c>
      <c r="J40" s="112">
        <f>SV_LO_1112_1a!J44/SV_LO_1112_1a!$O44*100</f>
        <v>1.2527109701226815</v>
      </c>
      <c r="K40" s="111">
        <f>SV_LO_1112_1a!K44/SV_LO_1112_1a!$O44*100</f>
        <v>82.22898391221312</v>
      </c>
      <c r="L40" s="111">
        <f>SV_LO_1112_1a!L44/SV_LO_1112_1a!$O44*100</f>
        <v>14.521088919820023</v>
      </c>
      <c r="M40" s="112">
        <f>SV_LO_1112_1a!M44/SV_LO_1112_1a!$O44*100</f>
        <v>1.7868125465315767</v>
      </c>
      <c r="N40" s="22">
        <f>SV_LO_1112_1a!N44/SV_LO_1112_1a!$O44*100</f>
        <v>0.20069271355970608</v>
      </c>
      <c r="O40" s="111">
        <f>SV_LO_1112_1a!O44/SV_LO_1112_1a!$O44*100</f>
        <v>100</v>
      </c>
      <c r="P40" s="125">
        <f>SV_LO_1112_1a!P44/SV_LO_1112_1a!$V44*100</f>
        <v>0.00970716712506067</v>
      </c>
      <c r="Q40" s="114">
        <f>SV_LO_1112_1a!Q44/SV_LO_1112_1a!$V44*100</f>
        <v>1.287817505258049</v>
      </c>
      <c r="R40" s="111">
        <f>SV_LO_1112_1a!R44/SV_LO_1112_1a!$V44*100</f>
        <v>81.86862967157418</v>
      </c>
      <c r="S40" s="111">
        <f>SV_LO_1112_1a!S44/SV_LO_1112_1a!$V44*100</f>
        <v>14.814754894030091</v>
      </c>
      <c r="T40" s="22">
        <f>SV_LO_1112_1a!T44/SV_LO_1112_1a!$V44*100</f>
        <v>1.8330367254489566</v>
      </c>
      <c r="U40" s="22">
        <f>SV_LO_1112_1a!U44/SV_LO_1112_1a!$V44*100</f>
        <v>0.18605403656366284</v>
      </c>
      <c r="V40" s="111">
        <f>SV_LO_1112_1a!V44/SV_LO_1112_1a!$V44*100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SV_LO_1112_1a!B45/SV_LO_1112_1a!$H45*100</f>
        <v>0.03289257285704888</v>
      </c>
      <c r="C41" s="112">
        <f>SV_LO_1112_1a!C45/SV_LO_1112_1a!$H45*100</f>
        <v>1.46700874942438</v>
      </c>
      <c r="D41" s="111">
        <f>SV_LO_1112_1a!D45/SV_LO_1112_1a!$H45*100</f>
        <v>79.78093546477206</v>
      </c>
      <c r="E41" s="111">
        <f>SV_LO_1112_1a!E45/SV_LO_1112_1a!$H45*100</f>
        <v>15.765410170383529</v>
      </c>
      <c r="F41" s="22">
        <f>SV_LO_1112_1a!F45/SV_LO_1112_1a!$H45*100</f>
        <v>2.7103480034208274</v>
      </c>
      <c r="G41" s="22">
        <f>SV_LO_1112_1a!G45/SV_LO_1112_1a!$H45*100</f>
        <v>0.2434050391421617</v>
      </c>
      <c r="H41" s="111">
        <f>SV_LO_1112_1a!H45/SV_LO_1112_1a!$H45*100</f>
        <v>100</v>
      </c>
      <c r="I41" s="111">
        <f>SV_LO_1112_1a!I45/SV_LO_1112_1a!$O45*100</f>
        <v>0.013366303548753594</v>
      </c>
      <c r="J41" s="112">
        <f>SV_LO_1112_1a!J45/SV_LO_1112_1a!$O45*100</f>
        <v>1.2530909576956493</v>
      </c>
      <c r="K41" s="111">
        <f>SV_LO_1112_1a!K45/SV_LO_1112_1a!$O45*100</f>
        <v>81.2470761210987</v>
      </c>
      <c r="L41" s="111">
        <f>SV_LO_1112_1a!L45/SV_LO_1112_1a!$O45*100</f>
        <v>14.863329546213993</v>
      </c>
      <c r="M41" s="112">
        <f>SV_LO_1112_1a!M45/SV_LO_1112_1a!$O45*100</f>
        <v>2.4126177905500232</v>
      </c>
      <c r="N41" s="22">
        <f>SV_LO_1112_1a!N45/SV_LO_1112_1a!$O45*100</f>
        <v>0.21051928089286906</v>
      </c>
      <c r="O41" s="111">
        <f>SV_LO_1112_1a!O45/SV_LO_1112_1a!$O45*100</f>
        <v>100</v>
      </c>
      <c r="P41" s="125">
        <f>SV_LO_1112_1a!P45/SV_LO_1112_1a!$V45*100</f>
        <v>0.023206471290279803</v>
      </c>
      <c r="Q41" s="114">
        <f>SV_LO_1112_1a!Q45/SV_LO_1112_1a!$V45*100</f>
        <v>1.3608937806656942</v>
      </c>
      <c r="R41" s="111">
        <f>SV_LO_1112_1a!R45/SV_LO_1112_1a!$V45*100</f>
        <v>80.50822172125713</v>
      </c>
      <c r="S41" s="111">
        <f>SV_LO_1112_1a!S45/SV_LO_1112_1a!$V45*100</f>
        <v>15.317928656676832</v>
      </c>
      <c r="T41" s="22">
        <f>SV_LO_1112_1a!T45/SV_LO_1112_1a!$V45*100</f>
        <v>2.5626574724837554</v>
      </c>
      <c r="U41" s="22">
        <f>SV_LO_1112_1a!U45/SV_LO_1112_1a!$V45*100</f>
        <v>0.2270918976263095</v>
      </c>
      <c r="V41" s="111">
        <f>SV_LO_1112_1a!V45/SV_LO_1112_1a!$V45*100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SV_LO_1112_1a!B46/SV_LO_1112_1a!$H46*100</f>
        <v>0.01679148335963999</v>
      </c>
      <c r="C42" s="112">
        <f>SV_LO_1112_1a!C46/SV_LO_1112_1a!$H46*100</f>
        <v>1.4642173489606072</v>
      </c>
      <c r="D42" s="111">
        <f>SV_LO_1112_1a!D46/SV_LO_1112_1a!$H46*100</f>
        <v>79.49759881787956</v>
      </c>
      <c r="E42" s="111">
        <f>SV_LO_1112_1a!E46/SV_LO_1112_1a!$H46*100</f>
        <v>16.902307149813613</v>
      </c>
      <c r="F42" s="22">
        <f>SV_LO_1112_1a!F46/SV_LO_1112_1a!$H46*100</f>
        <v>2.0485609698760787</v>
      </c>
      <c r="G42" s="22">
        <f>SV_LO_1112_1a!G46/SV_LO_1112_1a!$H46*100</f>
        <v>0.07052423011048796</v>
      </c>
      <c r="H42" s="111">
        <f>SV_LO_1112_1a!H46/SV_LO_1112_1a!$H46*100</f>
        <v>100</v>
      </c>
      <c r="I42" s="111">
        <f>SV_LO_1112_1a!I46/SV_LO_1112_1a!$O46*100</f>
        <v>0.013443570612354641</v>
      </c>
      <c r="J42" s="112">
        <f>SV_LO_1112_1a!J46/SV_LO_1112_1a!$O46*100</f>
        <v>1.4283793775626807</v>
      </c>
      <c r="K42" s="111">
        <f>SV_LO_1112_1a!K46/SV_LO_1112_1a!$O46*100</f>
        <v>81.29999327821469</v>
      </c>
      <c r="L42" s="111">
        <f>SV_LO_1112_1a!L46/SV_LO_1112_1a!$O46*100</f>
        <v>15.322309605431203</v>
      </c>
      <c r="M42" s="112">
        <f>SV_LO_1112_1a!M46/SV_LO_1112_1a!$O46*100</f>
        <v>1.8585736371580293</v>
      </c>
      <c r="N42" s="22">
        <f>SV_LO_1112_1a!N46/SV_LO_1112_1a!$O46*100</f>
        <v>0.07730053102103919</v>
      </c>
      <c r="O42" s="111">
        <f>SV_LO_1112_1a!O46/SV_LO_1112_1a!$O46*100</f>
        <v>100</v>
      </c>
      <c r="P42" s="125">
        <f>SV_LO_1112_1a!P46/SV_LO_1112_1a!$V46*100</f>
        <v>0.015118173724614067</v>
      </c>
      <c r="Q42" s="114">
        <f>SV_LO_1112_1a!Q46/SV_LO_1112_1a!$V46*100</f>
        <v>1.4463052863214123</v>
      </c>
      <c r="R42" s="111">
        <f>SV_LO_1112_1a!R46/SV_LO_1112_1a!$V46*100</f>
        <v>80.39844786749761</v>
      </c>
      <c r="S42" s="111">
        <f>SV_LO_1112_1a!S46/SV_LO_1112_1a!$V46*100</f>
        <v>16.11261359627757</v>
      </c>
      <c r="T42" s="22">
        <f>SV_LO_1112_1a!T46/SV_LO_1112_1a!$V46*100</f>
        <v>1.9536040046362402</v>
      </c>
      <c r="U42" s="22">
        <f>SV_LO_1112_1a!U46/SV_LO_1112_1a!$V46*100</f>
        <v>0.07391107154255766</v>
      </c>
      <c r="V42" s="111">
        <f>SV_LO_1112_1a!V46/SV_LO_1112_1a!$V46*100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SV_LO_1112_1a!B47/SV_LO_1112_1a!$H47*100</f>
        <v>0.013900472616068946</v>
      </c>
      <c r="C43" s="112">
        <f>SV_LO_1112_1a!C47/SV_LO_1112_1a!$H47*100</f>
        <v>1.6541562413122046</v>
      </c>
      <c r="D43" s="111">
        <f>SV_LO_1112_1a!D47/SV_LO_1112_1a!$H47*100</f>
        <v>82.9024186822352</v>
      </c>
      <c r="E43" s="111">
        <f>SV_LO_1112_1a!E47/SV_LO_1112_1a!$H47*100</f>
        <v>14.230608840700585</v>
      </c>
      <c r="F43" s="22">
        <f>SV_LO_1112_1a!F47/SV_LO_1112_1a!$H47*100</f>
        <v>1.1780650542118432</v>
      </c>
      <c r="G43" s="22">
        <f>SV_LO_1112_1a!G47/SV_LO_1112_1a!$H47*100</f>
        <v>0.020850708924103418</v>
      </c>
      <c r="H43" s="111">
        <f>SV_LO_1112_1a!H47/SV_LO_1112_1a!$H47*100</f>
        <v>100</v>
      </c>
      <c r="I43" s="111">
        <f>SV_LO_1112_1a!I47/SV_LO_1112_1a!$O47*100</f>
        <v>0.0068837337371790465</v>
      </c>
      <c r="J43" s="112">
        <f>SV_LO_1112_1a!J47/SV_LO_1112_1a!$O47*100</f>
        <v>1.3423280787499139</v>
      </c>
      <c r="K43" s="111">
        <f>SV_LO_1112_1a!K47/SV_LO_1112_1a!$O47*100</f>
        <v>84.10545880085358</v>
      </c>
      <c r="L43" s="111">
        <f>SV_LO_1112_1a!L47/SV_LO_1112_1a!$O47*100</f>
        <v>13.502443725476699</v>
      </c>
      <c r="M43" s="112">
        <f>SV_LO_1112_1a!M47/SV_LO_1112_1a!$O47*100</f>
        <v>1.0222344599710882</v>
      </c>
      <c r="N43" s="22">
        <f>SV_LO_1112_1a!N47/SV_LO_1112_1a!$O47*100</f>
        <v>0.020651201211537136</v>
      </c>
      <c r="O43" s="111">
        <f>SV_LO_1112_1a!O47/SV_LO_1112_1a!$O47*100</f>
        <v>100</v>
      </c>
      <c r="P43" s="125">
        <f>SV_LO_1112_1a!P47/SV_LO_1112_1a!$V47*100</f>
        <v>0.010375237765865467</v>
      </c>
      <c r="Q43" s="114">
        <f>SV_LO_1112_1a!Q47/SV_LO_1112_1a!$V47*100</f>
        <v>1.4974926508732491</v>
      </c>
      <c r="R43" s="111">
        <f>SV_LO_1112_1a!R47/SV_LO_1112_1a!$V47*100</f>
        <v>83.50683036486252</v>
      </c>
      <c r="S43" s="111">
        <f>SV_LO_1112_1a!S47/SV_LO_1112_1a!$V47*100</f>
        <v>13.864776067784886</v>
      </c>
      <c r="T43" s="22">
        <f>SV_LO_1112_1a!T47/SV_LO_1112_1a!$V47*100</f>
        <v>1.0997752031817396</v>
      </c>
      <c r="U43" s="22">
        <f>SV_LO_1112_1a!U47/SV_LO_1112_1a!$V47*100</f>
        <v>0.020750475531730934</v>
      </c>
      <c r="V43" s="111">
        <f>SV_LO_1112_1a!V47/SV_LO_1112_1a!$V47*100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SV_LO_1112_1a!B48/SV_LO_1112_1a!$H48*100</f>
        <v>0.012196803376923648</v>
      </c>
      <c r="C44" s="116">
        <f>SV_LO_1112_1a!C48/SV_LO_1112_1a!$H48*100</f>
        <v>1.2053623511194544</v>
      </c>
      <c r="D44" s="117">
        <f>SV_LO_1112_1a!D48/SV_LO_1112_1a!$H48*100</f>
        <v>82.44084550362192</v>
      </c>
      <c r="E44" s="117">
        <f>SV_LO_1112_1a!E48/SV_LO_1112_1a!$H48*100</f>
        <v>14.564043823644829</v>
      </c>
      <c r="F44" s="116">
        <f>SV_LO_1112_1a!F48/SV_LO_1112_1a!$H48*100</f>
        <v>1.6486896390806791</v>
      </c>
      <c r="G44" s="116">
        <f>SV_LO_1112_1a!G48/SV_LO_1112_1a!$H48*100</f>
        <v>0.12886187915619332</v>
      </c>
      <c r="H44" s="117">
        <f>SV_LO_1112_1a!H48/SV_LO_1112_1a!$H48*100</f>
        <v>100</v>
      </c>
      <c r="I44" s="52">
        <f>SV_LO_1112_1a!I48/SV_LO_1112_1a!$O48*100</f>
        <v>0.007488352936771558</v>
      </c>
      <c r="J44" s="116">
        <f>SV_LO_1112_1a!J48/SV_LO_1112_1a!$O48*100</f>
        <v>1.20883411693598</v>
      </c>
      <c r="K44" s="117">
        <f>SV_LO_1112_1a!K48/SV_LO_1112_1a!$O48*100</f>
        <v>83.77220430366341</v>
      </c>
      <c r="L44" s="117">
        <f>SV_LO_1112_1a!L48/SV_LO_1112_1a!$O48*100</f>
        <v>13.402012227410582</v>
      </c>
      <c r="M44" s="116">
        <f>SV_LO_1112_1a!M48/SV_LO_1112_1a!$O48*100</f>
        <v>1.4869729403017806</v>
      </c>
      <c r="N44" s="116">
        <f>SV_LO_1112_1a!N48/SV_LO_1112_1a!$O48*100</f>
        <v>0.12248805875147763</v>
      </c>
      <c r="O44" s="117">
        <f>SV_LO_1112_1a!O48/SV_LO_1112_1a!$O48*100</f>
        <v>100</v>
      </c>
      <c r="P44" s="115">
        <f>SV_LO_1112_1a!P48/SV_LO_1112_1a!$V48*100</f>
        <v>0.00985271522191244</v>
      </c>
      <c r="Q44" s="120">
        <f>SV_LO_1112_1a!Q48/SV_LO_1112_1a!$V48*100</f>
        <v>1.20709075948457</v>
      </c>
      <c r="R44" s="117">
        <f>SV_LO_1112_1a!R48/SV_LO_1112_1a!$V48*100</f>
        <v>83.10365855282254</v>
      </c>
      <c r="S44" s="117">
        <f>SV_LO_1112_1a!S48/SV_LO_1112_1a!$V48*100</f>
        <v>13.985529823103818</v>
      </c>
      <c r="T44" s="116">
        <f>SV_LO_1112_1a!T48/SV_LO_1112_1a!$V48*100</f>
        <v>1.5681794578876311</v>
      </c>
      <c r="U44" s="116">
        <f>SV_LO_1112_1a!U48/SV_LO_1112_1a!$V48*100</f>
        <v>0.12568869147953166</v>
      </c>
      <c r="V44" s="117">
        <f>SV_LO_1112_1a!V48/SV_LO_1112_1a!$V48*100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A2:V2"/>
    <mergeCell ref="A3:V3"/>
    <mergeCell ref="A5:V5"/>
    <mergeCell ref="B7:H7"/>
    <mergeCell ref="I7:O7"/>
    <mergeCell ref="P7:V7"/>
    <mergeCell ref="I22:J22"/>
    <mergeCell ref="L22:N22"/>
    <mergeCell ref="P22:Q22"/>
    <mergeCell ref="S22:U22"/>
    <mergeCell ref="B8:C8"/>
    <mergeCell ref="E8:G8"/>
    <mergeCell ref="I8:J8"/>
    <mergeCell ref="L8:N8"/>
    <mergeCell ref="P8:Q8"/>
    <mergeCell ref="S8:U8"/>
    <mergeCell ref="P36:Q36"/>
    <mergeCell ref="S36:U36"/>
    <mergeCell ref="A33:V33"/>
    <mergeCell ref="A19:V19"/>
    <mergeCell ref="B36:C36"/>
    <mergeCell ref="E36:G36"/>
    <mergeCell ref="I36:J36"/>
    <mergeCell ref="L36:N36"/>
    <mergeCell ref="B35:H35"/>
    <mergeCell ref="I35:O35"/>
    <mergeCell ref="P35:V35"/>
    <mergeCell ref="B21:H21"/>
    <mergeCell ref="I21:O21"/>
    <mergeCell ref="P21:V21"/>
    <mergeCell ref="B22:C22"/>
    <mergeCell ref="E22:G22"/>
  </mergeCells>
  <printOptions horizontalCentered="1"/>
  <pageMargins left="0" right="0" top="0.1968503937007874" bottom="0.1968503937007874" header="0.5118110236220472" footer="0.5118110236220472"/>
  <pageSetup fitToHeight="1" fitToWidth="1" horizontalDpi="600" verticalDpi="600" orientation="landscape" paperSize="9" scale="7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45"/>
  <sheetViews>
    <sheetView zoomScalePageLayoutView="0" workbookViewId="0" topLeftCell="A1">
      <selection activeCell="D23" sqref="D23"/>
    </sheetView>
  </sheetViews>
  <sheetFormatPr defaultColWidth="9.140625" defaultRowHeight="12.75"/>
  <cols>
    <col min="1" max="1" width="16.8515625" style="31" customWidth="1"/>
    <col min="2" max="12" width="9.7109375" style="28" customWidth="1"/>
    <col min="13" max="13" width="9.7109375" style="31" customWidth="1"/>
    <col min="14" max="14" width="2.28125" style="28" customWidth="1"/>
    <col min="15" max="16384" width="9.140625" style="28" customWidth="1"/>
  </cols>
  <sheetData>
    <row r="1" ht="12.75">
      <c r="A1" s="1" t="s">
        <v>44</v>
      </c>
    </row>
    <row r="2" spans="1:17" ht="12.75">
      <c r="A2" s="139" t="s">
        <v>0</v>
      </c>
      <c r="B2" s="139"/>
      <c r="C2" s="139"/>
      <c r="D2" s="139"/>
      <c r="E2" s="139"/>
      <c r="F2" s="139"/>
      <c r="G2" s="139"/>
      <c r="H2" s="139"/>
      <c r="I2" s="139"/>
      <c r="J2" s="139"/>
      <c r="K2" s="139"/>
      <c r="L2" s="139"/>
      <c r="M2" s="139"/>
      <c r="N2" s="139"/>
      <c r="O2" s="139"/>
      <c r="P2" s="139"/>
      <c r="Q2" s="139"/>
    </row>
    <row r="3" spans="1:17" ht="12.75">
      <c r="A3" s="139" t="s">
        <v>23</v>
      </c>
      <c r="B3" s="139"/>
      <c r="C3" s="139"/>
      <c r="D3" s="139"/>
      <c r="E3" s="139"/>
      <c r="F3" s="139"/>
      <c r="G3" s="139"/>
      <c r="H3" s="139"/>
      <c r="I3" s="139"/>
      <c r="J3" s="139"/>
      <c r="K3" s="139"/>
      <c r="L3" s="139"/>
      <c r="M3" s="139"/>
      <c r="N3" s="139"/>
      <c r="O3" s="139"/>
      <c r="P3" s="139"/>
      <c r="Q3" s="139"/>
    </row>
    <row r="4" spans="1:13" ht="10.5" customHeight="1">
      <c r="A4" s="30"/>
      <c r="B4" s="4"/>
      <c r="C4" s="4"/>
      <c r="D4" s="4"/>
      <c r="E4" s="4"/>
      <c r="F4" s="4"/>
      <c r="G4" s="4"/>
      <c r="H4" s="4"/>
      <c r="I4" s="4"/>
      <c r="J4" s="4"/>
      <c r="K4" s="4"/>
      <c r="L4" s="4"/>
      <c r="M4" s="4"/>
    </row>
    <row r="5" spans="1:17" ht="12.75">
      <c r="A5" s="139" t="s">
        <v>1</v>
      </c>
      <c r="B5" s="139"/>
      <c r="C5" s="139"/>
      <c r="D5" s="139"/>
      <c r="E5" s="139"/>
      <c r="F5" s="139"/>
      <c r="G5" s="139"/>
      <c r="H5" s="139"/>
      <c r="I5" s="139"/>
      <c r="J5" s="139"/>
      <c r="K5" s="139"/>
      <c r="L5" s="139"/>
      <c r="M5" s="139"/>
      <c r="N5" s="139"/>
      <c r="O5" s="139"/>
      <c r="P5" s="139"/>
      <c r="Q5" s="139"/>
    </row>
    <row r="6" ht="7.5" customHeight="1" thickBot="1"/>
    <row r="7" spans="1:17" ht="13.5" customHeight="1">
      <c r="A7" s="32"/>
      <c r="B7" s="144" t="s">
        <v>24</v>
      </c>
      <c r="C7" s="145"/>
      <c r="D7" s="146"/>
      <c r="E7" s="145" t="s">
        <v>25</v>
      </c>
      <c r="F7" s="145"/>
      <c r="G7" s="145"/>
      <c r="H7" s="144" t="s">
        <v>26</v>
      </c>
      <c r="I7" s="145"/>
      <c r="J7" s="146"/>
      <c r="K7" s="142" t="s">
        <v>4</v>
      </c>
      <c r="L7" s="142"/>
      <c r="M7" s="142"/>
      <c r="N7" s="33"/>
      <c r="O7" s="142" t="s">
        <v>39</v>
      </c>
      <c r="P7" s="142"/>
      <c r="Q7" s="142"/>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1931</v>
      </c>
      <c r="C9" s="41">
        <v>1754</v>
      </c>
      <c r="D9" s="42">
        <v>3685</v>
      </c>
      <c r="E9" s="41">
        <v>30645</v>
      </c>
      <c r="F9" s="41">
        <v>29713</v>
      </c>
      <c r="G9" s="41">
        <v>60358</v>
      </c>
      <c r="H9" s="40">
        <v>290</v>
      </c>
      <c r="I9" s="41">
        <v>221</v>
      </c>
      <c r="J9" s="42">
        <v>511</v>
      </c>
      <c r="K9" s="41">
        <f aca="true" t="shared" si="0" ref="K9:M14">SUM(H9,E9,B9)</f>
        <v>32866</v>
      </c>
      <c r="L9" s="41">
        <f t="shared" si="0"/>
        <v>31688</v>
      </c>
      <c r="M9" s="41">
        <f t="shared" si="0"/>
        <v>64554</v>
      </c>
      <c r="N9" s="38"/>
      <c r="O9" s="43">
        <f>B9/(B9+E9)*100</f>
        <v>5.927676817288802</v>
      </c>
      <c r="P9" s="43">
        <f>C9/(C9+F9)*100</f>
        <v>5.574093494772301</v>
      </c>
      <c r="Q9" s="43">
        <f>D9/(D9+G9)*100</f>
        <v>5.753946567150195</v>
      </c>
    </row>
    <row r="10" spans="1:17" ht="13.5" customHeight="1">
      <c r="A10" s="39" t="s">
        <v>31</v>
      </c>
      <c r="B10" s="40">
        <v>901</v>
      </c>
      <c r="C10" s="41">
        <v>1046</v>
      </c>
      <c r="D10" s="42">
        <v>1947</v>
      </c>
      <c r="E10" s="41">
        <v>29321</v>
      </c>
      <c r="F10" s="41">
        <v>28885</v>
      </c>
      <c r="G10" s="41">
        <v>58206</v>
      </c>
      <c r="H10" s="40">
        <v>190</v>
      </c>
      <c r="I10" s="41">
        <v>185</v>
      </c>
      <c r="J10" s="42">
        <v>375</v>
      </c>
      <c r="K10" s="41">
        <f t="shared" si="0"/>
        <v>30412</v>
      </c>
      <c r="L10" s="41">
        <f t="shared" si="0"/>
        <v>30116</v>
      </c>
      <c r="M10" s="41">
        <f t="shared" si="0"/>
        <v>60528</v>
      </c>
      <c r="N10" s="38"/>
      <c r="O10" s="43">
        <f aca="true" t="shared" si="1" ref="O10:O15">B10/(B10+E10)*100</f>
        <v>2.981271921117067</v>
      </c>
      <c r="P10" s="43">
        <f aca="true" t="shared" si="2" ref="P10:P15">C10/(C10+F10)*100</f>
        <v>3.4947044869867363</v>
      </c>
      <c r="Q10" s="43">
        <f aca="true" t="shared" si="3" ref="Q10:Q15">D10/(D10+G10)*100</f>
        <v>3.2367462969427963</v>
      </c>
    </row>
    <row r="11" spans="1:17" ht="12.75">
      <c r="A11" s="39" t="s">
        <v>32</v>
      </c>
      <c r="B11" s="40">
        <v>536</v>
      </c>
      <c r="C11" s="41">
        <v>617</v>
      </c>
      <c r="D11" s="42">
        <v>1153</v>
      </c>
      <c r="E11" s="41">
        <v>27788</v>
      </c>
      <c r="F11" s="41">
        <v>27788</v>
      </c>
      <c r="G11" s="41">
        <v>55576</v>
      </c>
      <c r="H11" s="40">
        <v>168</v>
      </c>
      <c r="I11" s="41">
        <v>168</v>
      </c>
      <c r="J11" s="42">
        <v>336</v>
      </c>
      <c r="K11" s="41">
        <f t="shared" si="0"/>
        <v>28492</v>
      </c>
      <c r="L11" s="41">
        <f t="shared" si="0"/>
        <v>28573</v>
      </c>
      <c r="M11" s="41">
        <f t="shared" si="0"/>
        <v>57065</v>
      </c>
      <c r="N11" s="38"/>
      <c r="O11" s="43">
        <f t="shared" si="1"/>
        <v>1.8923880807795508</v>
      </c>
      <c r="P11" s="43">
        <f t="shared" si="2"/>
        <v>2.17215279000176</v>
      </c>
      <c r="Q11" s="43">
        <f t="shared" si="3"/>
        <v>2.0324701651712527</v>
      </c>
    </row>
    <row r="12" spans="1:17" ht="13.5" customHeight="1">
      <c r="A12" s="39" t="s">
        <v>33</v>
      </c>
      <c r="B12" s="40">
        <v>448</v>
      </c>
      <c r="C12" s="41">
        <v>430</v>
      </c>
      <c r="D12" s="42">
        <v>878</v>
      </c>
      <c r="E12" s="41">
        <v>27598</v>
      </c>
      <c r="F12" s="41">
        <v>27150</v>
      </c>
      <c r="G12" s="41">
        <v>54748</v>
      </c>
      <c r="H12" s="40">
        <v>165</v>
      </c>
      <c r="I12" s="41">
        <v>136</v>
      </c>
      <c r="J12" s="42">
        <v>301</v>
      </c>
      <c r="K12" s="41">
        <f t="shared" si="0"/>
        <v>28211</v>
      </c>
      <c r="L12" s="41">
        <f t="shared" si="0"/>
        <v>27716</v>
      </c>
      <c r="M12" s="41">
        <f t="shared" si="0"/>
        <v>55927</v>
      </c>
      <c r="N12" s="38"/>
      <c r="O12" s="43">
        <f t="shared" si="1"/>
        <v>1.597375739855951</v>
      </c>
      <c r="P12" s="43">
        <f t="shared" si="2"/>
        <v>1.559100797679478</v>
      </c>
      <c r="Q12" s="43">
        <f t="shared" si="3"/>
        <v>1.5783985905871354</v>
      </c>
    </row>
    <row r="13" spans="1:17" ht="13.5" customHeight="1">
      <c r="A13" s="39" t="s">
        <v>34</v>
      </c>
      <c r="B13" s="40">
        <v>328</v>
      </c>
      <c r="C13" s="41">
        <v>267</v>
      </c>
      <c r="D13" s="42">
        <v>595</v>
      </c>
      <c r="E13" s="41">
        <v>27279</v>
      </c>
      <c r="F13" s="41">
        <v>27399</v>
      </c>
      <c r="G13" s="41">
        <v>54678</v>
      </c>
      <c r="H13" s="40">
        <v>172</v>
      </c>
      <c r="I13" s="41">
        <v>145</v>
      </c>
      <c r="J13" s="42">
        <v>317</v>
      </c>
      <c r="K13" s="41">
        <f t="shared" si="0"/>
        <v>27779</v>
      </c>
      <c r="L13" s="41">
        <f t="shared" si="0"/>
        <v>27811</v>
      </c>
      <c r="M13" s="41">
        <f t="shared" si="0"/>
        <v>55590</v>
      </c>
      <c r="N13" s="38"/>
      <c r="O13" s="43">
        <f t="shared" si="1"/>
        <v>1.1881044662585576</v>
      </c>
      <c r="P13" s="43">
        <f t="shared" si="2"/>
        <v>0.9650834959878553</v>
      </c>
      <c r="Q13" s="43">
        <f t="shared" si="3"/>
        <v>1.0764749516038572</v>
      </c>
    </row>
    <row r="14" spans="1:17" ht="13.5" customHeight="1">
      <c r="A14" s="39" t="s">
        <v>35</v>
      </c>
      <c r="B14" s="44">
        <v>63</v>
      </c>
      <c r="C14" s="45">
        <v>46</v>
      </c>
      <c r="D14" s="46">
        <v>109</v>
      </c>
      <c r="E14" s="45">
        <v>26906</v>
      </c>
      <c r="F14" s="45">
        <v>27175</v>
      </c>
      <c r="G14" s="45">
        <v>54081</v>
      </c>
      <c r="H14" s="44">
        <v>125</v>
      </c>
      <c r="I14" s="45">
        <v>110</v>
      </c>
      <c r="J14" s="46">
        <v>235</v>
      </c>
      <c r="K14" s="41">
        <f t="shared" si="0"/>
        <v>27094</v>
      </c>
      <c r="L14" s="41">
        <f t="shared" si="0"/>
        <v>27331</v>
      </c>
      <c r="M14" s="41">
        <f t="shared" si="0"/>
        <v>54425</v>
      </c>
      <c r="N14" s="38"/>
      <c r="O14" s="43">
        <f t="shared" si="1"/>
        <v>0.2336015425117728</v>
      </c>
      <c r="P14" s="43">
        <f t="shared" si="2"/>
        <v>0.16898717901620072</v>
      </c>
      <c r="Q14" s="43">
        <f t="shared" si="3"/>
        <v>0.20114412253183245</v>
      </c>
    </row>
    <row r="15" spans="1:17" s="29" customFormat="1" ht="13.5" customHeight="1">
      <c r="A15" s="47" t="s">
        <v>4</v>
      </c>
      <c r="B15" s="48">
        <f>SUM(B9:B14)</f>
        <v>4207</v>
      </c>
      <c r="C15" s="49">
        <f aca="true" t="shared" si="4" ref="C15:M15">SUM(C9:C14)</f>
        <v>4160</v>
      </c>
      <c r="D15" s="50">
        <f t="shared" si="4"/>
        <v>8367</v>
      </c>
      <c r="E15" s="49">
        <f t="shared" si="4"/>
        <v>169537</v>
      </c>
      <c r="F15" s="49">
        <f t="shared" si="4"/>
        <v>168110</v>
      </c>
      <c r="G15" s="49">
        <f t="shared" si="4"/>
        <v>337647</v>
      </c>
      <c r="H15" s="48">
        <f t="shared" si="4"/>
        <v>1110</v>
      </c>
      <c r="I15" s="49">
        <f t="shared" si="4"/>
        <v>965</v>
      </c>
      <c r="J15" s="50">
        <f t="shared" si="4"/>
        <v>2075</v>
      </c>
      <c r="K15" s="49">
        <f t="shared" si="4"/>
        <v>174854</v>
      </c>
      <c r="L15" s="49">
        <f t="shared" si="4"/>
        <v>173235</v>
      </c>
      <c r="M15" s="49">
        <f t="shared" si="4"/>
        <v>348089</v>
      </c>
      <c r="N15" s="51"/>
      <c r="O15" s="52">
        <f t="shared" si="1"/>
        <v>2.4213785799797405</v>
      </c>
      <c r="P15" s="53">
        <f t="shared" si="2"/>
        <v>2.414813954838335</v>
      </c>
      <c r="Q15" s="53">
        <f t="shared" si="3"/>
        <v>2.4181102498742826</v>
      </c>
    </row>
    <row r="16" spans="1:14" s="31" customFormat="1" ht="13.5" customHeight="1">
      <c r="A16" s="54" t="s">
        <v>19</v>
      </c>
      <c r="B16" s="44">
        <v>0</v>
      </c>
      <c r="C16" s="45">
        <v>0</v>
      </c>
      <c r="D16" s="46">
        <v>0</v>
      </c>
      <c r="E16" s="45">
        <v>981</v>
      </c>
      <c r="F16" s="45">
        <v>958</v>
      </c>
      <c r="G16" s="45">
        <v>1939</v>
      </c>
      <c r="H16" s="44">
        <v>4159</v>
      </c>
      <c r="I16" s="45">
        <v>4113</v>
      </c>
      <c r="J16" s="46">
        <v>8272</v>
      </c>
      <c r="K16" s="45">
        <f aca="true" t="shared" si="5" ref="K16:M17">SUM(H16,E16,B16)</f>
        <v>5140</v>
      </c>
      <c r="L16" s="45">
        <f t="shared" si="5"/>
        <v>5071</v>
      </c>
      <c r="M16" s="45">
        <f t="shared" si="5"/>
        <v>10211</v>
      </c>
      <c r="N16" s="55"/>
    </row>
    <row r="17" spans="1:14" s="27" customFormat="1" ht="12.75">
      <c r="A17" s="47" t="s">
        <v>36</v>
      </c>
      <c r="B17" s="56">
        <f aca="true" t="shared" si="6" ref="B17:G17">SUM(B15:B16)</f>
        <v>4207</v>
      </c>
      <c r="C17" s="57">
        <f t="shared" si="6"/>
        <v>4160</v>
      </c>
      <c r="D17" s="58">
        <f t="shared" si="6"/>
        <v>8367</v>
      </c>
      <c r="E17" s="57">
        <f t="shared" si="6"/>
        <v>170518</v>
      </c>
      <c r="F17" s="57">
        <f t="shared" si="6"/>
        <v>169068</v>
      </c>
      <c r="G17" s="57">
        <f t="shared" si="6"/>
        <v>339586</v>
      </c>
      <c r="H17" s="56">
        <f>SUM(H15:H16)</f>
        <v>5269</v>
      </c>
      <c r="I17" s="57">
        <f>SUM(I15:I16)</f>
        <v>5078</v>
      </c>
      <c r="J17" s="58">
        <f>SUM(J15:J16)</f>
        <v>10347</v>
      </c>
      <c r="K17" s="57">
        <f t="shared" si="5"/>
        <v>179994</v>
      </c>
      <c r="L17" s="57">
        <f t="shared" si="5"/>
        <v>178306</v>
      </c>
      <c r="M17" s="57">
        <f t="shared" si="5"/>
        <v>358300</v>
      </c>
      <c r="N17" s="51"/>
    </row>
    <row r="18" spans="1:13" s="27" customFormat="1" ht="12.75">
      <c r="A18" s="47"/>
      <c r="B18" s="59"/>
      <c r="C18" s="59"/>
      <c r="D18" s="59"/>
      <c r="E18" s="59"/>
      <c r="F18" s="59"/>
      <c r="G18" s="59"/>
      <c r="H18" s="59"/>
      <c r="I18" s="59"/>
      <c r="J18" s="59"/>
      <c r="K18" s="59"/>
      <c r="L18" s="59"/>
      <c r="M18" s="59"/>
    </row>
    <row r="19" spans="1:13" ht="12.75">
      <c r="A19" s="139" t="s">
        <v>20</v>
      </c>
      <c r="B19" s="139"/>
      <c r="C19" s="139"/>
      <c r="D19" s="139"/>
      <c r="E19" s="139"/>
      <c r="F19" s="139"/>
      <c r="G19" s="139"/>
      <c r="H19" s="139"/>
      <c r="I19" s="139"/>
      <c r="J19" s="139"/>
      <c r="K19" s="139"/>
      <c r="L19" s="139"/>
      <c r="M19" s="139"/>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4" t="s">
        <v>24</v>
      </c>
      <c r="C21" s="145"/>
      <c r="D21" s="146"/>
      <c r="E21" s="144" t="s">
        <v>25</v>
      </c>
      <c r="F21" s="145"/>
      <c r="G21" s="146"/>
      <c r="H21" s="144" t="s">
        <v>26</v>
      </c>
      <c r="I21" s="145"/>
      <c r="J21" s="146"/>
      <c r="K21" s="142" t="s">
        <v>4</v>
      </c>
      <c r="L21" s="142"/>
      <c r="M21" s="142"/>
      <c r="N21" s="61"/>
      <c r="O21" s="142" t="s">
        <v>39</v>
      </c>
      <c r="P21" s="142"/>
      <c r="Q21" s="14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327</v>
      </c>
      <c r="C23" s="41">
        <v>327</v>
      </c>
      <c r="D23" s="42">
        <v>654</v>
      </c>
      <c r="E23" s="40">
        <v>2129</v>
      </c>
      <c r="F23" s="41">
        <v>2163</v>
      </c>
      <c r="G23" s="42">
        <v>4292</v>
      </c>
      <c r="H23" s="40">
        <v>457</v>
      </c>
      <c r="I23" s="41">
        <v>389</v>
      </c>
      <c r="J23" s="42">
        <v>846</v>
      </c>
      <c r="K23" s="41">
        <f aca="true" t="shared" si="7" ref="K23:K28">SUM(H23,E23,B23)</f>
        <v>2913</v>
      </c>
      <c r="L23" s="41">
        <f aca="true" t="shared" si="8" ref="L23:L28">SUM(I23,F23,C23)</f>
        <v>2879</v>
      </c>
      <c r="M23" s="41">
        <f aca="true" t="shared" si="9" ref="M23:M28">SUM(J23,G23,D23)</f>
        <v>5792</v>
      </c>
      <c r="N23" s="64"/>
      <c r="O23" s="43">
        <f aca="true" t="shared" si="10" ref="O23:O29">B23/(B23+E23)*100</f>
        <v>13.314332247557005</v>
      </c>
      <c r="P23" s="43">
        <f aca="true" t="shared" si="11" ref="P23:P29">C23/(C23+F23)*100</f>
        <v>13.132530120481928</v>
      </c>
      <c r="Q23" s="43">
        <f aca="true" t="shared" si="12" ref="Q23:Q29">D23/(D23+G23)*100</f>
        <v>13.22280630812778</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157</v>
      </c>
      <c r="C24" s="41">
        <v>179</v>
      </c>
      <c r="D24" s="42">
        <v>336</v>
      </c>
      <c r="E24" s="40">
        <v>1998</v>
      </c>
      <c r="F24" s="41">
        <v>2129</v>
      </c>
      <c r="G24" s="42">
        <v>4127</v>
      </c>
      <c r="H24" s="40">
        <v>356</v>
      </c>
      <c r="I24" s="41">
        <v>339</v>
      </c>
      <c r="J24" s="42">
        <v>695</v>
      </c>
      <c r="K24" s="41">
        <f t="shared" si="7"/>
        <v>2511</v>
      </c>
      <c r="L24" s="41">
        <f t="shared" si="8"/>
        <v>2647</v>
      </c>
      <c r="M24" s="41">
        <f t="shared" si="9"/>
        <v>5158</v>
      </c>
      <c r="N24" s="64"/>
      <c r="O24" s="43">
        <f t="shared" si="10"/>
        <v>7.28538283062645</v>
      </c>
      <c r="P24" s="43">
        <f t="shared" si="11"/>
        <v>7.755632582322357</v>
      </c>
      <c r="Q24" s="43">
        <f t="shared" si="12"/>
        <v>7.528568227649562</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118</v>
      </c>
      <c r="C25" s="41">
        <v>130</v>
      </c>
      <c r="D25" s="42">
        <v>248</v>
      </c>
      <c r="E25" s="40">
        <v>1984</v>
      </c>
      <c r="F25" s="41">
        <v>1900</v>
      </c>
      <c r="G25" s="42">
        <v>3884</v>
      </c>
      <c r="H25" s="40">
        <v>323</v>
      </c>
      <c r="I25" s="41">
        <v>290</v>
      </c>
      <c r="J25" s="42">
        <v>613</v>
      </c>
      <c r="K25" s="41">
        <f t="shared" si="7"/>
        <v>2425</v>
      </c>
      <c r="L25" s="41">
        <f t="shared" si="8"/>
        <v>2320</v>
      </c>
      <c r="M25" s="41">
        <f t="shared" si="9"/>
        <v>4745</v>
      </c>
      <c r="N25" s="64"/>
      <c r="O25" s="43">
        <f t="shared" si="10"/>
        <v>5.613701236917222</v>
      </c>
      <c r="P25" s="43">
        <f t="shared" si="11"/>
        <v>6.403940886699508</v>
      </c>
      <c r="Q25" s="43">
        <f t="shared" si="12"/>
        <v>6.001936108422071</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134</v>
      </c>
      <c r="C26" s="41">
        <v>103</v>
      </c>
      <c r="D26" s="42">
        <v>237</v>
      </c>
      <c r="E26" s="40">
        <v>1776</v>
      </c>
      <c r="F26" s="41">
        <v>1827</v>
      </c>
      <c r="G26" s="42">
        <v>3603</v>
      </c>
      <c r="H26" s="40">
        <v>281</v>
      </c>
      <c r="I26" s="41">
        <v>280</v>
      </c>
      <c r="J26" s="42">
        <v>561</v>
      </c>
      <c r="K26" s="41">
        <f t="shared" si="7"/>
        <v>2191</v>
      </c>
      <c r="L26" s="41">
        <f t="shared" si="8"/>
        <v>2210</v>
      </c>
      <c r="M26" s="41">
        <f t="shared" si="9"/>
        <v>4401</v>
      </c>
      <c r="N26" s="64"/>
      <c r="O26" s="43">
        <f t="shared" si="10"/>
        <v>7.015706806282722</v>
      </c>
      <c r="P26" s="43">
        <f t="shared" si="11"/>
        <v>5.33678756476684</v>
      </c>
      <c r="Q26" s="43">
        <f t="shared" si="12"/>
        <v>6.171875</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79</v>
      </c>
      <c r="C27" s="41">
        <v>57</v>
      </c>
      <c r="D27" s="42">
        <v>136</v>
      </c>
      <c r="E27" s="40">
        <v>1664</v>
      </c>
      <c r="F27" s="41">
        <v>1648</v>
      </c>
      <c r="G27" s="42">
        <v>3312</v>
      </c>
      <c r="H27" s="40">
        <v>255</v>
      </c>
      <c r="I27" s="41">
        <v>238</v>
      </c>
      <c r="J27" s="42">
        <v>493</v>
      </c>
      <c r="K27" s="41">
        <f t="shared" si="7"/>
        <v>1998</v>
      </c>
      <c r="L27" s="41">
        <f t="shared" si="8"/>
        <v>1943</v>
      </c>
      <c r="M27" s="41">
        <f t="shared" si="9"/>
        <v>3941</v>
      </c>
      <c r="N27" s="64"/>
      <c r="O27" s="43">
        <f t="shared" si="10"/>
        <v>4.53241537578887</v>
      </c>
      <c r="P27" s="43">
        <f t="shared" si="11"/>
        <v>3.343108504398827</v>
      </c>
      <c r="Q27" s="43">
        <f t="shared" si="12"/>
        <v>3.944315545243619</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26</v>
      </c>
      <c r="C28" s="45">
        <v>27</v>
      </c>
      <c r="D28" s="46">
        <v>53</v>
      </c>
      <c r="E28" s="44">
        <v>1493</v>
      </c>
      <c r="F28" s="45">
        <v>1538</v>
      </c>
      <c r="G28" s="46">
        <v>3031</v>
      </c>
      <c r="H28" s="44">
        <v>163</v>
      </c>
      <c r="I28" s="45">
        <v>158</v>
      </c>
      <c r="J28" s="46">
        <v>321</v>
      </c>
      <c r="K28" s="45">
        <f t="shared" si="7"/>
        <v>1682</v>
      </c>
      <c r="L28" s="45">
        <f t="shared" si="8"/>
        <v>1723</v>
      </c>
      <c r="M28" s="45">
        <f t="shared" si="9"/>
        <v>3405</v>
      </c>
      <c r="N28" s="64"/>
      <c r="O28" s="43">
        <f t="shared" si="10"/>
        <v>1.7116524028966424</v>
      </c>
      <c r="P28" s="43">
        <f t="shared" si="11"/>
        <v>1.7252396166134185</v>
      </c>
      <c r="Q28" s="43">
        <f t="shared" si="12"/>
        <v>1.7185473411154346</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841</v>
      </c>
      <c r="C29" s="49">
        <f aca="true" t="shared" si="13" ref="C29:M29">SUM(C23:C28)</f>
        <v>823</v>
      </c>
      <c r="D29" s="50">
        <f t="shared" si="13"/>
        <v>1664</v>
      </c>
      <c r="E29" s="48">
        <f t="shared" si="13"/>
        <v>11044</v>
      </c>
      <c r="F29" s="49">
        <f t="shared" si="13"/>
        <v>11205</v>
      </c>
      <c r="G29" s="50">
        <f t="shared" si="13"/>
        <v>22249</v>
      </c>
      <c r="H29" s="48">
        <f t="shared" si="13"/>
        <v>1835</v>
      </c>
      <c r="I29" s="49">
        <f t="shared" si="13"/>
        <v>1694</v>
      </c>
      <c r="J29" s="50">
        <f t="shared" si="13"/>
        <v>3529</v>
      </c>
      <c r="K29" s="49">
        <f t="shared" si="13"/>
        <v>13720</v>
      </c>
      <c r="L29" s="49">
        <f t="shared" si="13"/>
        <v>13722</v>
      </c>
      <c r="M29" s="49">
        <f t="shared" si="13"/>
        <v>27442</v>
      </c>
      <c r="N29" s="66"/>
      <c r="O29" s="52">
        <f t="shared" si="10"/>
        <v>7.076146403029028</v>
      </c>
      <c r="P29" s="53">
        <f t="shared" si="11"/>
        <v>6.842367808446957</v>
      </c>
      <c r="Q29" s="53">
        <f t="shared" si="12"/>
        <v>6.958558106469284</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81</v>
      </c>
      <c r="F30" s="45">
        <v>82</v>
      </c>
      <c r="G30" s="46">
        <v>163</v>
      </c>
      <c r="H30" s="44">
        <v>400</v>
      </c>
      <c r="I30" s="45">
        <v>391</v>
      </c>
      <c r="J30" s="46">
        <v>791</v>
      </c>
      <c r="K30" s="45">
        <f>SUM(H30,E30,B30)</f>
        <v>481</v>
      </c>
      <c r="L30" s="45">
        <f>SUM(I30,F30,C30)</f>
        <v>473</v>
      </c>
      <c r="M30" s="45">
        <f>SUM(J30,G30,D30)</f>
        <v>954</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841</v>
      </c>
      <c r="C31" s="57">
        <f aca="true" t="shared" si="14" ref="C31:J31">SUM(C29:C30)</f>
        <v>823</v>
      </c>
      <c r="D31" s="58">
        <f t="shared" si="14"/>
        <v>1664</v>
      </c>
      <c r="E31" s="56">
        <f t="shared" si="14"/>
        <v>11125</v>
      </c>
      <c r="F31" s="57">
        <f t="shared" si="14"/>
        <v>11287</v>
      </c>
      <c r="G31" s="58">
        <f t="shared" si="14"/>
        <v>22412</v>
      </c>
      <c r="H31" s="56">
        <f t="shared" si="14"/>
        <v>2235</v>
      </c>
      <c r="I31" s="57">
        <f t="shared" si="14"/>
        <v>2085</v>
      </c>
      <c r="J31" s="58">
        <f t="shared" si="14"/>
        <v>4320</v>
      </c>
      <c r="K31" s="57">
        <f>SUM(E31,B31,H31)</f>
        <v>14201</v>
      </c>
      <c r="L31" s="57">
        <f>SUM(F31,C31,I31)</f>
        <v>14195</v>
      </c>
      <c r="M31" s="57">
        <f>SUM(K31:L31)</f>
        <v>28396</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3" ht="12.75">
      <c r="A33" s="143" t="s">
        <v>21</v>
      </c>
      <c r="B33" s="143"/>
      <c r="C33" s="143"/>
      <c r="D33" s="143"/>
      <c r="E33" s="143"/>
      <c r="F33" s="143"/>
      <c r="G33" s="143"/>
      <c r="H33" s="143"/>
      <c r="I33" s="143"/>
      <c r="J33" s="143"/>
      <c r="K33" s="143"/>
      <c r="L33" s="143"/>
      <c r="M33" s="143"/>
    </row>
    <row r="34" ht="5.25" customHeight="1" thickBot="1"/>
    <row r="35" spans="1:17" ht="13.5" customHeight="1">
      <c r="A35" s="32"/>
      <c r="B35" s="144" t="s">
        <v>24</v>
      </c>
      <c r="C35" s="145"/>
      <c r="D35" s="146"/>
      <c r="E35" s="145" t="s">
        <v>25</v>
      </c>
      <c r="F35" s="145"/>
      <c r="G35" s="145"/>
      <c r="H35" s="144" t="s">
        <v>26</v>
      </c>
      <c r="I35" s="145"/>
      <c r="J35" s="146"/>
      <c r="K35" s="142" t="s">
        <v>4</v>
      </c>
      <c r="L35" s="142"/>
      <c r="M35" s="142"/>
      <c r="N35" s="33"/>
      <c r="O35" s="142" t="s">
        <v>39</v>
      </c>
      <c r="P35" s="142"/>
      <c r="Q35" s="142"/>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15" ref="B37:M37">SUM(B23,B9)</f>
        <v>2258</v>
      </c>
      <c r="C37" s="41">
        <f t="shared" si="15"/>
        <v>2081</v>
      </c>
      <c r="D37" s="42">
        <f t="shared" si="15"/>
        <v>4339</v>
      </c>
      <c r="E37" s="41">
        <f t="shared" si="15"/>
        <v>32774</v>
      </c>
      <c r="F37" s="41">
        <f t="shared" si="15"/>
        <v>31876</v>
      </c>
      <c r="G37" s="41">
        <f t="shared" si="15"/>
        <v>64650</v>
      </c>
      <c r="H37" s="40">
        <f t="shared" si="15"/>
        <v>747</v>
      </c>
      <c r="I37" s="41">
        <f t="shared" si="15"/>
        <v>610</v>
      </c>
      <c r="J37" s="42">
        <f t="shared" si="15"/>
        <v>1357</v>
      </c>
      <c r="K37" s="41">
        <f t="shared" si="15"/>
        <v>35779</v>
      </c>
      <c r="L37" s="41">
        <f t="shared" si="15"/>
        <v>34567</v>
      </c>
      <c r="M37" s="41">
        <f t="shared" si="15"/>
        <v>70346</v>
      </c>
      <c r="N37" s="38"/>
      <c r="O37" s="43">
        <f aca="true" t="shared" si="16" ref="O37:O43">B37/(B37+E37)*100</f>
        <v>6.4455355103905</v>
      </c>
      <c r="P37" s="43">
        <f aca="true" t="shared" si="17" ref="P37:P43">C37/(C37+F37)*100</f>
        <v>6.128338781400005</v>
      </c>
      <c r="Q37" s="43">
        <f aca="true" t="shared" si="18" ref="Q37:Q43">D37/(D37+G37)*100</f>
        <v>6.289408456420589</v>
      </c>
    </row>
    <row r="38" spans="1:17" ht="12.75">
      <c r="A38" s="39" t="s">
        <v>31</v>
      </c>
      <c r="B38" s="40">
        <f aca="true" t="shared" si="19" ref="B38:M38">SUM(B24,B10)</f>
        <v>1058</v>
      </c>
      <c r="C38" s="41">
        <f t="shared" si="19"/>
        <v>1225</v>
      </c>
      <c r="D38" s="42">
        <f t="shared" si="19"/>
        <v>2283</v>
      </c>
      <c r="E38" s="41">
        <f t="shared" si="19"/>
        <v>31319</v>
      </c>
      <c r="F38" s="41">
        <f t="shared" si="19"/>
        <v>31014</v>
      </c>
      <c r="G38" s="41">
        <f t="shared" si="19"/>
        <v>62333</v>
      </c>
      <c r="H38" s="40">
        <f t="shared" si="19"/>
        <v>546</v>
      </c>
      <c r="I38" s="41">
        <f t="shared" si="19"/>
        <v>524</v>
      </c>
      <c r="J38" s="42">
        <f t="shared" si="19"/>
        <v>1070</v>
      </c>
      <c r="K38" s="41">
        <f t="shared" si="19"/>
        <v>32923</v>
      </c>
      <c r="L38" s="41">
        <f t="shared" si="19"/>
        <v>32763</v>
      </c>
      <c r="M38" s="41">
        <f t="shared" si="19"/>
        <v>65686</v>
      </c>
      <c r="N38" s="38"/>
      <c r="O38" s="43">
        <f t="shared" si="16"/>
        <v>3.267751799116657</v>
      </c>
      <c r="P38" s="43">
        <f t="shared" si="17"/>
        <v>3.79974564967896</v>
      </c>
      <c r="Q38" s="43">
        <f t="shared" si="18"/>
        <v>3.533180636374891</v>
      </c>
    </row>
    <row r="39" spans="1:17" ht="12.75">
      <c r="A39" s="39" t="s">
        <v>32</v>
      </c>
      <c r="B39" s="40">
        <f aca="true" t="shared" si="20" ref="B39:M39">SUM(B25,B11)</f>
        <v>654</v>
      </c>
      <c r="C39" s="41">
        <f t="shared" si="20"/>
        <v>747</v>
      </c>
      <c r="D39" s="42">
        <f t="shared" si="20"/>
        <v>1401</v>
      </c>
      <c r="E39" s="41">
        <f t="shared" si="20"/>
        <v>29772</v>
      </c>
      <c r="F39" s="41">
        <f t="shared" si="20"/>
        <v>29688</v>
      </c>
      <c r="G39" s="41">
        <f t="shared" si="20"/>
        <v>59460</v>
      </c>
      <c r="H39" s="40">
        <f t="shared" si="20"/>
        <v>491</v>
      </c>
      <c r="I39" s="41">
        <f t="shared" si="20"/>
        <v>458</v>
      </c>
      <c r="J39" s="42">
        <f t="shared" si="20"/>
        <v>949</v>
      </c>
      <c r="K39" s="41">
        <f t="shared" si="20"/>
        <v>30917</v>
      </c>
      <c r="L39" s="41">
        <f t="shared" si="20"/>
        <v>30893</v>
      </c>
      <c r="M39" s="41">
        <f t="shared" si="20"/>
        <v>61810</v>
      </c>
      <c r="N39" s="38"/>
      <c r="O39" s="43">
        <f t="shared" si="16"/>
        <v>2.1494774206270955</v>
      </c>
      <c r="P39" s="43">
        <f t="shared" si="17"/>
        <v>2.4544110399211436</v>
      </c>
      <c r="Q39" s="43">
        <f t="shared" si="18"/>
        <v>2.301966776753586</v>
      </c>
    </row>
    <row r="40" spans="1:17" ht="12.75">
      <c r="A40" s="39" t="s">
        <v>33</v>
      </c>
      <c r="B40" s="40">
        <f aca="true" t="shared" si="21" ref="B40:M40">SUM(B26,B12)</f>
        <v>582</v>
      </c>
      <c r="C40" s="41">
        <f t="shared" si="21"/>
        <v>533</v>
      </c>
      <c r="D40" s="42">
        <f t="shared" si="21"/>
        <v>1115</v>
      </c>
      <c r="E40" s="41">
        <f t="shared" si="21"/>
        <v>29374</v>
      </c>
      <c r="F40" s="41">
        <f t="shared" si="21"/>
        <v>28977</v>
      </c>
      <c r="G40" s="41">
        <f t="shared" si="21"/>
        <v>58351</v>
      </c>
      <c r="H40" s="40">
        <f t="shared" si="21"/>
        <v>446</v>
      </c>
      <c r="I40" s="41">
        <f t="shared" si="21"/>
        <v>416</v>
      </c>
      <c r="J40" s="42">
        <f t="shared" si="21"/>
        <v>862</v>
      </c>
      <c r="K40" s="41">
        <f t="shared" si="21"/>
        <v>30402</v>
      </c>
      <c r="L40" s="41">
        <f t="shared" si="21"/>
        <v>29926</v>
      </c>
      <c r="M40" s="41">
        <f t="shared" si="21"/>
        <v>60328</v>
      </c>
      <c r="N40" s="38"/>
      <c r="O40" s="43">
        <f t="shared" si="16"/>
        <v>1.942849512618507</v>
      </c>
      <c r="P40" s="43">
        <f t="shared" si="17"/>
        <v>1.8061674008810573</v>
      </c>
      <c r="Q40" s="43">
        <f t="shared" si="18"/>
        <v>1.8750210204150268</v>
      </c>
    </row>
    <row r="41" spans="1:17" ht="12.75">
      <c r="A41" s="39" t="s">
        <v>34</v>
      </c>
      <c r="B41" s="40">
        <f aca="true" t="shared" si="22" ref="B41:M41">SUM(B27,B13)</f>
        <v>407</v>
      </c>
      <c r="C41" s="41">
        <f t="shared" si="22"/>
        <v>324</v>
      </c>
      <c r="D41" s="42">
        <f t="shared" si="22"/>
        <v>731</v>
      </c>
      <c r="E41" s="41">
        <f t="shared" si="22"/>
        <v>28943</v>
      </c>
      <c r="F41" s="41">
        <f t="shared" si="22"/>
        <v>29047</v>
      </c>
      <c r="G41" s="41">
        <f t="shared" si="22"/>
        <v>57990</v>
      </c>
      <c r="H41" s="40">
        <f t="shared" si="22"/>
        <v>427</v>
      </c>
      <c r="I41" s="41">
        <f t="shared" si="22"/>
        <v>383</v>
      </c>
      <c r="J41" s="42">
        <f t="shared" si="22"/>
        <v>810</v>
      </c>
      <c r="K41" s="41">
        <f t="shared" si="22"/>
        <v>29777</v>
      </c>
      <c r="L41" s="41">
        <f t="shared" si="22"/>
        <v>29754</v>
      </c>
      <c r="M41" s="41">
        <f t="shared" si="22"/>
        <v>59531</v>
      </c>
      <c r="N41" s="38"/>
      <c r="O41" s="43">
        <f t="shared" si="16"/>
        <v>1.3867120954003407</v>
      </c>
      <c r="P41" s="43">
        <f t="shared" si="17"/>
        <v>1.1031289367062749</v>
      </c>
      <c r="Q41" s="43">
        <f t="shared" si="18"/>
        <v>1.2448698080754754</v>
      </c>
    </row>
    <row r="42" spans="1:17" ht="12.75">
      <c r="A42" s="39" t="s">
        <v>35</v>
      </c>
      <c r="B42" s="44">
        <f aca="true" t="shared" si="23" ref="B42:M42">SUM(B28,B14)</f>
        <v>89</v>
      </c>
      <c r="C42" s="45">
        <f t="shared" si="23"/>
        <v>73</v>
      </c>
      <c r="D42" s="46">
        <f t="shared" si="23"/>
        <v>162</v>
      </c>
      <c r="E42" s="45">
        <f t="shared" si="23"/>
        <v>28399</v>
      </c>
      <c r="F42" s="45">
        <f t="shared" si="23"/>
        <v>28713</v>
      </c>
      <c r="G42" s="45">
        <f t="shared" si="23"/>
        <v>57112</v>
      </c>
      <c r="H42" s="44">
        <f t="shared" si="23"/>
        <v>288</v>
      </c>
      <c r="I42" s="45">
        <f t="shared" si="23"/>
        <v>268</v>
      </c>
      <c r="J42" s="46">
        <f t="shared" si="23"/>
        <v>556</v>
      </c>
      <c r="K42" s="45">
        <f t="shared" si="23"/>
        <v>28776</v>
      </c>
      <c r="L42" s="45">
        <f t="shared" si="23"/>
        <v>29054</v>
      </c>
      <c r="M42" s="45">
        <f t="shared" si="23"/>
        <v>57830</v>
      </c>
      <c r="N42" s="38"/>
      <c r="O42" s="43">
        <f t="shared" si="16"/>
        <v>0.31241224375175514</v>
      </c>
      <c r="P42" s="43">
        <f t="shared" si="17"/>
        <v>0.25359549781143614</v>
      </c>
      <c r="Q42" s="43">
        <f t="shared" si="18"/>
        <v>0.28285085728253656</v>
      </c>
    </row>
    <row r="43" spans="1:17" ht="13.5" customHeight="1">
      <c r="A43" s="47" t="s">
        <v>4</v>
      </c>
      <c r="B43" s="48">
        <f aca="true" t="shared" si="24" ref="B43:M43">SUM(B29,B15)</f>
        <v>5048</v>
      </c>
      <c r="C43" s="49">
        <f t="shared" si="24"/>
        <v>4983</v>
      </c>
      <c r="D43" s="50">
        <f t="shared" si="24"/>
        <v>10031</v>
      </c>
      <c r="E43" s="49">
        <f t="shared" si="24"/>
        <v>180581</v>
      </c>
      <c r="F43" s="49">
        <f t="shared" si="24"/>
        <v>179315</v>
      </c>
      <c r="G43" s="49">
        <f t="shared" si="24"/>
        <v>359896</v>
      </c>
      <c r="H43" s="48">
        <f t="shared" si="24"/>
        <v>2945</v>
      </c>
      <c r="I43" s="49">
        <f t="shared" si="24"/>
        <v>2659</v>
      </c>
      <c r="J43" s="50">
        <f t="shared" si="24"/>
        <v>5604</v>
      </c>
      <c r="K43" s="49">
        <f t="shared" si="24"/>
        <v>188574</v>
      </c>
      <c r="L43" s="49">
        <f t="shared" si="24"/>
        <v>186957</v>
      </c>
      <c r="M43" s="49">
        <f t="shared" si="24"/>
        <v>375531</v>
      </c>
      <c r="N43" s="38"/>
      <c r="O43" s="52">
        <f t="shared" si="16"/>
        <v>2.7194026795382187</v>
      </c>
      <c r="P43" s="53">
        <f t="shared" si="17"/>
        <v>2.7037732368229714</v>
      </c>
      <c r="Q43" s="53">
        <f t="shared" si="18"/>
        <v>2.7116160756041054</v>
      </c>
    </row>
    <row r="44" spans="1:17" ht="13.5" customHeight="1">
      <c r="A44" s="54" t="s">
        <v>19</v>
      </c>
      <c r="B44" s="44">
        <f aca="true" t="shared" si="25" ref="B44:M44">SUM(B30,B16)</f>
        <v>0</v>
      </c>
      <c r="C44" s="45">
        <f t="shared" si="25"/>
        <v>0</v>
      </c>
      <c r="D44" s="46">
        <f t="shared" si="25"/>
        <v>0</v>
      </c>
      <c r="E44" s="45">
        <f t="shared" si="25"/>
        <v>1062</v>
      </c>
      <c r="F44" s="45">
        <f t="shared" si="25"/>
        <v>1040</v>
      </c>
      <c r="G44" s="45">
        <f t="shared" si="25"/>
        <v>2102</v>
      </c>
      <c r="H44" s="44">
        <f t="shared" si="25"/>
        <v>4559</v>
      </c>
      <c r="I44" s="45">
        <f t="shared" si="25"/>
        <v>4504</v>
      </c>
      <c r="J44" s="46">
        <f t="shared" si="25"/>
        <v>9063</v>
      </c>
      <c r="K44" s="45">
        <f t="shared" si="25"/>
        <v>5621</v>
      </c>
      <c r="L44" s="45">
        <f t="shared" si="25"/>
        <v>5544</v>
      </c>
      <c r="M44" s="45">
        <f t="shared" si="25"/>
        <v>11165</v>
      </c>
      <c r="N44" s="38"/>
      <c r="O44" s="31"/>
      <c r="P44" s="31"/>
      <c r="Q44" s="31"/>
    </row>
    <row r="45" spans="1:17" ht="12.75">
      <c r="A45" s="47" t="s">
        <v>22</v>
      </c>
      <c r="B45" s="56">
        <f aca="true" t="shared" si="26" ref="B45:M45">SUM(B31,B17)</f>
        <v>5048</v>
      </c>
      <c r="C45" s="57">
        <f t="shared" si="26"/>
        <v>4983</v>
      </c>
      <c r="D45" s="58">
        <f t="shared" si="26"/>
        <v>10031</v>
      </c>
      <c r="E45" s="57">
        <f t="shared" si="26"/>
        <v>181643</v>
      </c>
      <c r="F45" s="57">
        <f t="shared" si="26"/>
        <v>180355</v>
      </c>
      <c r="G45" s="57">
        <f t="shared" si="26"/>
        <v>361998</v>
      </c>
      <c r="H45" s="56">
        <f t="shared" si="26"/>
        <v>7504</v>
      </c>
      <c r="I45" s="57">
        <f t="shared" si="26"/>
        <v>7163</v>
      </c>
      <c r="J45" s="58">
        <f t="shared" si="26"/>
        <v>14667</v>
      </c>
      <c r="K45" s="57">
        <f t="shared" si="26"/>
        <v>194195</v>
      </c>
      <c r="L45" s="57">
        <f t="shared" si="26"/>
        <v>192501</v>
      </c>
      <c r="M45" s="57">
        <f t="shared" si="26"/>
        <v>386696</v>
      </c>
      <c r="N45" s="38"/>
      <c r="O45" s="27"/>
      <c r="P45" s="27"/>
      <c r="Q45" s="27"/>
    </row>
  </sheetData>
  <sheetProtection/>
  <mergeCells count="20">
    <mergeCell ref="A2:Q2"/>
    <mergeCell ref="A3:Q3"/>
    <mergeCell ref="A5:Q5"/>
    <mergeCell ref="O7:Q7"/>
    <mergeCell ref="O21:Q21"/>
    <mergeCell ref="B7:D7"/>
    <mergeCell ref="E7:G7"/>
    <mergeCell ref="H7:J7"/>
    <mergeCell ref="K35:M35"/>
    <mergeCell ref="A19:M19"/>
    <mergeCell ref="B21:D21"/>
    <mergeCell ref="K7:M7"/>
    <mergeCell ref="E21:G21"/>
    <mergeCell ref="H21:J21"/>
    <mergeCell ref="K21:M21"/>
    <mergeCell ref="O35:Q35"/>
    <mergeCell ref="A33:M33"/>
    <mergeCell ref="B35:D35"/>
    <mergeCell ref="E35:G35"/>
    <mergeCell ref="H35:J35"/>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2011-07-25T08:03:26Z</cp:lastPrinted>
  <dcterms:created xsi:type="dcterms:W3CDTF">2010-07-12T10:39:45Z</dcterms:created>
  <dcterms:modified xsi:type="dcterms:W3CDTF">2012-08-22T09:31:47Z</dcterms:modified>
  <cp:category/>
  <cp:version/>
  <cp:contentType/>
  <cp:contentStatus/>
</cp:coreProperties>
</file>