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232" yWindow="516" windowWidth="9636" windowHeight="11592" tabRatio="762" activeTab="0"/>
  </bookViews>
  <sheets>
    <sheet name="INHOUD" sheetId="1" r:id="rId1"/>
    <sheet name="12ALG01" sheetId="2" r:id="rId2"/>
    <sheet name="12ALG02" sheetId="3" r:id="rId3"/>
    <sheet name="12ALG03" sheetId="4" r:id="rId4"/>
    <sheet name="12ALG04" sheetId="5" r:id="rId5"/>
    <sheet name="12ALG05" sheetId="6" r:id="rId6"/>
    <sheet name="11ALG06" sheetId="7" r:id="rId7"/>
    <sheet name="12ALG07" sheetId="8" r:id="rId8"/>
    <sheet name="12ALG08" sheetId="9" r:id="rId9"/>
    <sheet name="12ALG09" sheetId="10" r:id="rId10"/>
    <sheet name="12ALG10" sheetId="11" r:id="rId11"/>
    <sheet name="12ALG11" sheetId="12" r:id="rId12"/>
    <sheet name="12ALG12" sheetId="13" r:id="rId13"/>
    <sheet name="12ALG13" sheetId="14" r:id="rId14"/>
  </sheets>
  <externalReferences>
    <externalReference r:id="rId17"/>
  </externalReferences>
  <definedNames>
    <definedName name="_xlnm.Print_Area" localSheetId="6">'11ALG06'!$A$1:$AE$74</definedName>
    <definedName name="_xlnm.Print_Area" localSheetId="3">'12ALG03'!$A$1:$Q$45</definedName>
    <definedName name="_xlnm.Print_Area" localSheetId="8">'12ALG08'!$A$1:$H$39</definedName>
    <definedName name="_xlnm.Print_Area" localSheetId="13">'12ALG13'!$A$1:$E$61</definedName>
  </definedNames>
  <calcPr fullCalcOnLoad="1"/>
</workbook>
</file>

<file path=xl/sharedStrings.xml><?xml version="1.0" encoding="utf-8"?>
<sst xmlns="http://schemas.openxmlformats.org/spreadsheetml/2006/main" count="979" uniqueCount="423">
  <si>
    <t xml:space="preserve">(1) Het aantal unieke inschrijvingen in een opleiding wordt geteld.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
</t>
  </si>
  <si>
    <t>Gemeen-</t>
  </si>
  <si>
    <t>Privaat-</t>
  </si>
  <si>
    <t>Provincie</t>
  </si>
  <si>
    <t>Gemeente</t>
  </si>
  <si>
    <t>Vlaamse</t>
  </si>
  <si>
    <t>Intercom-</t>
  </si>
  <si>
    <t>Jongens</t>
  </si>
  <si>
    <t>Meisjes</t>
  </si>
  <si>
    <t>Totaal</t>
  </si>
  <si>
    <t>schaps-</t>
  </si>
  <si>
    <t>rechtelijk</t>
  </si>
  <si>
    <t>munale</t>
  </si>
  <si>
    <t>onderwijs</t>
  </si>
  <si>
    <t>rechts-</t>
  </si>
  <si>
    <t>persoon</t>
  </si>
  <si>
    <t>commissie</t>
  </si>
  <si>
    <t>BASISONDERWIJS</t>
  </si>
  <si>
    <t>Kleuteronderwijs</t>
  </si>
  <si>
    <t xml:space="preserve">   Gewoon</t>
  </si>
  <si>
    <t xml:space="preserve">   Buitengewoon</t>
  </si>
  <si>
    <t>Totaal kleuteronderwijs</t>
  </si>
  <si>
    <t>Lager onderwijs</t>
  </si>
  <si>
    <t>Totaal lager onderwijs</t>
  </si>
  <si>
    <t>TOTAAL BASISONDERWIJS</t>
  </si>
  <si>
    <t>SECUNDAIR ONDERWIJS</t>
  </si>
  <si>
    <t>1ste graad</t>
  </si>
  <si>
    <t xml:space="preserve">   1ste leerjaar A</t>
  </si>
  <si>
    <t xml:space="preserve">   1ste leerjaar B</t>
  </si>
  <si>
    <t xml:space="preserve">   2de leerjaar</t>
  </si>
  <si>
    <t xml:space="preserve">   2de leerjaar BVJ</t>
  </si>
  <si>
    <t>Totaal 1ste graad</t>
  </si>
  <si>
    <t>2de graad</t>
  </si>
  <si>
    <t xml:space="preserve">   Algemeen</t>
  </si>
  <si>
    <t xml:space="preserve">   Technisch</t>
  </si>
  <si>
    <t xml:space="preserve">   Kunst</t>
  </si>
  <si>
    <t xml:space="preserve">   Beroeps</t>
  </si>
  <si>
    <t>Totaal 2de graad</t>
  </si>
  <si>
    <t>3de graad</t>
  </si>
  <si>
    <t>Totaal 3de graad</t>
  </si>
  <si>
    <t>4de graad</t>
  </si>
  <si>
    <t>Totaal 4de graad</t>
  </si>
  <si>
    <t>Totaal gewoon secundair</t>
  </si>
  <si>
    <t>Totaal buitengewoon secundair</t>
  </si>
  <si>
    <t>TOTAAL SECUNDAIR ONDERWIJS</t>
  </si>
  <si>
    <t>TOTAAL BASIS- EN SECUNDAIR ONDERWIJS</t>
  </si>
  <si>
    <t>ALGEMEEN TOTAAL</t>
  </si>
  <si>
    <t>SCHOOLBEVOLKING IN HET VOLTIJDS BASIS- EN SECUNDAIR ONDERWIJS NAAR PROVINCIE EN GESLACHT</t>
  </si>
  <si>
    <t>Antwerpen</t>
  </si>
  <si>
    <t>Vlaams-Brabant</t>
  </si>
  <si>
    <t>Brussels Hoofd-</t>
  </si>
  <si>
    <t>West-Vlaanderen</t>
  </si>
  <si>
    <t>Oost-Vlaanderen</t>
  </si>
  <si>
    <t>Henegouwen</t>
  </si>
  <si>
    <t>Limburg</t>
  </si>
  <si>
    <t>stedelijk Gewest</t>
  </si>
  <si>
    <t>J</t>
  </si>
  <si>
    <t>M</t>
  </si>
  <si>
    <t>T</t>
  </si>
  <si>
    <t>Secundair onderwijs</t>
  </si>
  <si>
    <t>Vlaamse Gemeenschapscommissie</t>
  </si>
  <si>
    <t>Intercommunale</t>
  </si>
  <si>
    <t>Buitengewoon secundair onderwijs</t>
  </si>
  <si>
    <t>Privaatrechtelijk</t>
  </si>
  <si>
    <t>Gewoon kleuteronderwijs</t>
  </si>
  <si>
    <t>Gewoon lager onderwijs</t>
  </si>
  <si>
    <t>Buitengewoon kleuteronderwijs</t>
  </si>
  <si>
    <t>Buitengewoon lager onderwijs</t>
  </si>
  <si>
    <t>SCHOOLBEVOLKING IN HET VOLTIJDS BASIS- EN SECUNDAIR ONDERWIJS</t>
  </si>
  <si>
    <t>PER ONDERWIJSNIVEAU, PROVINCIE EN ARRONDISSEMENT</t>
  </si>
  <si>
    <t>Gewoon</t>
  </si>
  <si>
    <t>Buiten-</t>
  </si>
  <si>
    <t>kleuter-</t>
  </si>
  <si>
    <t>gewoon</t>
  </si>
  <si>
    <t>lager</t>
  </si>
  <si>
    <t xml:space="preserve">secundair </t>
  </si>
  <si>
    <t>basis- en</t>
  </si>
  <si>
    <t>secundair</t>
  </si>
  <si>
    <t>Provincie Antwerpen</t>
  </si>
  <si>
    <t xml:space="preserve">   Arrondissement Antwerpen</t>
  </si>
  <si>
    <t xml:space="preserve">   Arrondissement Turnhout</t>
  </si>
  <si>
    <t>Provincie Vlaams-Brabant</t>
  </si>
  <si>
    <t xml:space="preserve">   Arrondissement Halle-Vilvoorde</t>
  </si>
  <si>
    <t xml:space="preserve">   Arrondissement Leuven</t>
  </si>
  <si>
    <t>Brussels Hoofdstedelijk Gewest</t>
  </si>
  <si>
    <t>Provincie West-Vlaanderen</t>
  </si>
  <si>
    <t xml:space="preserve">   Arrondissement Brugge</t>
  </si>
  <si>
    <t xml:space="preserve">   Arrondissement Diksmuide</t>
  </si>
  <si>
    <t xml:space="preserve">   Arrondissement Ieper</t>
  </si>
  <si>
    <t xml:space="preserve">   Arrondissement Kortrijk</t>
  </si>
  <si>
    <t xml:space="preserve">   Arrondissement Oostende</t>
  </si>
  <si>
    <t xml:space="preserve">   Arrondissement Roeselare</t>
  </si>
  <si>
    <t xml:space="preserve">   Arrondissement Tielt</t>
  </si>
  <si>
    <t xml:space="preserve">   Arrondissement Veurne</t>
  </si>
  <si>
    <t>Provincie Oost-Vlaanderen</t>
  </si>
  <si>
    <t xml:space="preserve">   Arrondissement Aalst</t>
  </si>
  <si>
    <t xml:space="preserve">   Arrondissement Dendermonde</t>
  </si>
  <si>
    <t xml:space="preserve">   Arrondissement Eeklo</t>
  </si>
  <si>
    <t xml:space="preserve">   Arrondissement Gent</t>
  </si>
  <si>
    <t xml:space="preserve">   Arrondissement Oudenaarde</t>
  </si>
  <si>
    <t xml:space="preserve">   Arrondissement Sint-Niklaas</t>
  </si>
  <si>
    <t>Provincie Henegouwen</t>
  </si>
  <si>
    <t xml:space="preserve">   Arrondissement Moeskroen</t>
  </si>
  <si>
    <t>Provincie Limburg</t>
  </si>
  <si>
    <t xml:space="preserve">   Arrondissement Hasselt</t>
  </si>
  <si>
    <t xml:space="preserve">   Arrondissement Maaseik</t>
  </si>
  <si>
    <t xml:space="preserve">   Arrondissement Tongeren</t>
  </si>
  <si>
    <t>Gewoon onderwijs</t>
  </si>
  <si>
    <t>Buitengewoon onderwijs</t>
  </si>
  <si>
    <t>Geboortejaar</t>
  </si>
  <si>
    <t>V</t>
  </si>
  <si>
    <t xml:space="preserve"> </t>
  </si>
  <si>
    <t>Gemeenschaps-</t>
  </si>
  <si>
    <t>rechtspersoon</t>
  </si>
  <si>
    <t>VOLWASSENENONDERWIJS</t>
  </si>
  <si>
    <t xml:space="preserve">     Beeldende kunst</t>
  </si>
  <si>
    <t xml:space="preserve">     Muziek, Woordkunst en Dans</t>
  </si>
  <si>
    <t>Gemeenschapsonderwijs</t>
  </si>
  <si>
    <t>%</t>
  </si>
  <si>
    <t>Privaatrechtelijk rechtspersoon</t>
  </si>
  <si>
    <t>Gewoon basisonderwijs</t>
  </si>
  <si>
    <t>Totaal gewoon onderwijs</t>
  </si>
  <si>
    <t>Buitengewoon basisonderwijs</t>
  </si>
  <si>
    <t>Totaal buitengewoon onderwijs</t>
  </si>
  <si>
    <t>Anderstalige nieuwkomers</t>
  </si>
  <si>
    <t xml:space="preserve">   Arrondissement Mechelen</t>
  </si>
  <si>
    <t>VOLTIJDS BASIS- EN SECUNDAIR ONDERWIJS</t>
  </si>
  <si>
    <t xml:space="preserve">SCHOOLBEVOLKING NAAR GEBOORTEJAAR, ONDERWIJSNIVEAU EN GESLACHT  </t>
  </si>
  <si>
    <t xml:space="preserve">modulair onderwijs op het </t>
  </si>
  <si>
    <t>niveau van de 2de en 3de graad</t>
  </si>
  <si>
    <t>2004-2005</t>
  </si>
  <si>
    <t>2005-2006</t>
  </si>
  <si>
    <t>2006-2007</t>
  </si>
  <si>
    <t>2007-2008</t>
  </si>
  <si>
    <t>DEELTIJDS KUNSTONDERWIJS (1)</t>
  </si>
  <si>
    <t>2008-2009</t>
  </si>
  <si>
    <t>(1) De telling is gebaseerd op het aantal financierbare leerlingen op 1 februari. Wie meer dan één studierichting volgt, wordt meer dan éénmaal geteld.</t>
  </si>
  <si>
    <t xml:space="preserve">     Secundair volwassenenonderwijs (1)</t>
  </si>
  <si>
    <t xml:space="preserve">     Hoger beroepsonderwijs van het volwassenenonderwijs (1)</t>
  </si>
  <si>
    <t>SCHOOLBEVOLKING IN HET DEELTIJDS SECUNDAIR ONDERWIJS</t>
  </si>
  <si>
    <t>Totaal DBSO</t>
  </si>
  <si>
    <t>2009-2010</t>
  </si>
  <si>
    <t xml:space="preserve">     Basiseducatie (3)</t>
  </si>
  <si>
    <t xml:space="preserve">     Specifieke lerarenopleiding (1)(2)</t>
  </si>
  <si>
    <t>Algemene overzichtstabel basis-, secundair en hoger onderwijs</t>
  </si>
  <si>
    <t>Basis- en secundair onderwijs naar provincie</t>
  </si>
  <si>
    <t>Basis- en secundair onderwijs naar arrondissement</t>
  </si>
  <si>
    <t>Basis- en secundair onderwijs naar geboortejaar</t>
  </si>
  <si>
    <t>AANTAL CURSISTEN IN HBO5 verpleegkunde</t>
  </si>
  <si>
    <t>Deeltijds beroepssecundair onderwijs</t>
  </si>
  <si>
    <t>Volwassenenonderwijs en deeltijds kunstonderwijs</t>
  </si>
  <si>
    <t>SCHOOLBEVOLKING: OVERZICHTSTABELLEN</t>
  </si>
  <si>
    <t>2010-2011</t>
  </si>
  <si>
    <t>Gewoon secundair onderwijs</t>
  </si>
  <si>
    <t>Lineair</t>
  </si>
  <si>
    <t>Modulair</t>
  </si>
  <si>
    <t>SCHOOLBEVOLKING VOLWASSENENONDERWIJS</t>
  </si>
  <si>
    <t xml:space="preserve">(2) Vanaf 1/9/2009 werden de vroegere GPB-opleidingen vervangen door de Specifieke lerarenopleidingen. In tegenstelling tot de GPB-opleidingen behoren de Specifieke lerarenopleidingen niet tot het hoger beroepsonderwijs van het volwassenenonderwijs. </t>
  </si>
  <si>
    <t>SCHOOLBEVOLKING DEELTIJDS KUNSTONDERWIJS</t>
  </si>
  <si>
    <r>
      <t xml:space="preserve">(3) Het betreft het aantal unieke inschrijvingen in een opleiding. </t>
    </r>
    <r>
      <rPr>
        <b/>
        <sz val="9"/>
        <rFont val="Arial"/>
        <family val="2"/>
      </rPr>
      <t>Dit aantal is niet gelijk aan het aantal financierbare cursisten.</t>
    </r>
  </si>
  <si>
    <t>2011-2012</t>
  </si>
  <si>
    <t>Huisonderwijs</t>
  </si>
  <si>
    <t>HUISONDERWIJS</t>
  </si>
  <si>
    <t xml:space="preserve">Huisonderwijs binnen het basisonderwijs </t>
  </si>
  <si>
    <t>3 jaar</t>
  </si>
  <si>
    <t>-</t>
  </si>
  <si>
    <t>4 jaar</t>
  </si>
  <si>
    <t>5 jaar</t>
  </si>
  <si>
    <t>6 jaar</t>
  </si>
  <si>
    <t>7 jaar</t>
  </si>
  <si>
    <t>8 jaar</t>
  </si>
  <si>
    <t>9 jaar</t>
  </si>
  <si>
    <t>10 jaar</t>
  </si>
  <si>
    <t>11 jaar</t>
  </si>
  <si>
    <t xml:space="preserve">Huisonderwijs binnen het secundair onderwijs </t>
  </si>
  <si>
    <t>12 jaar</t>
  </si>
  <si>
    <t>13 jaar</t>
  </si>
  <si>
    <t>14 jaar</t>
  </si>
  <si>
    <t>15 jaar</t>
  </si>
  <si>
    <t>16 jaar</t>
  </si>
  <si>
    <t>17 jaar</t>
  </si>
  <si>
    <t>HBO5 verpleegkunde (1)</t>
  </si>
  <si>
    <t>12ALG01</t>
  </si>
  <si>
    <t>12ALG02</t>
  </si>
  <si>
    <t>12ALG03</t>
  </si>
  <si>
    <t>12ALG04</t>
  </si>
  <si>
    <t>12ALG05</t>
  </si>
  <si>
    <t>12ALG07</t>
  </si>
  <si>
    <t>12ALG08</t>
  </si>
  <si>
    <t>12ALG09</t>
  </si>
  <si>
    <t>Schooljaar 2012-2013</t>
  </si>
  <si>
    <t>1972 en vorige</t>
  </si>
  <si>
    <t>2012-2013</t>
  </si>
  <si>
    <t xml:space="preserve">     Op 1 februari 2013 telde het buitengewoon secundair onderwijs van de gemeenschap 29 leerlingen in het type 5.</t>
  </si>
  <si>
    <t>(2) De leerlingen in het buitengewoon onderwijs van het type 5 zijn niet in deze tabel opgenomen om dubbeltellingen te vermijden.</t>
  </si>
  <si>
    <t>(1) Deze leerlingenaantallen werden niet in de tabellen van het Nederlandstalig onderwijs opgenomen.</t>
  </si>
  <si>
    <t xml:space="preserve">   Buitengewoon onderwijs</t>
  </si>
  <si>
    <t xml:space="preserve">   Gewoon onderwijs</t>
  </si>
  <si>
    <t>Algemeen  totaal</t>
  </si>
  <si>
    <t>onder de bevoegdheid van het Vlaams Ministerie van Onderwijs en Vorming (1)(2)</t>
  </si>
  <si>
    <t xml:space="preserve">in Franstalige afdelingen van Nederlandstalige scholen </t>
  </si>
  <si>
    <t>FRANSTALIG ONDERWIJS</t>
  </si>
  <si>
    <t xml:space="preserve">     Op 1 februari 2013 telde het buitengewoon kleuteronderwijs 1 leerling en het buitengewoon lager onderwijs 8 leerlingen in het type 5 van het gemeenschapsonderwijs.</t>
  </si>
  <si>
    <t>in Franstalige scholen onder de bevoegdheid van het Vlaams Ministerie van Onderwijs en Vorming (1)(2)</t>
  </si>
  <si>
    <t>(1) De leerlingenaantallen in deze tabellen zijn reeds opgenomen in de tabellen van het gewoon basis- en secundair onderwijs.</t>
  </si>
  <si>
    <t>Gesubsidieerd Officieel Onderwijs</t>
  </si>
  <si>
    <t>Gesubsidieerd Vrij Onderwijs</t>
  </si>
  <si>
    <t>school voor gewoon onderwijs</t>
  </si>
  <si>
    <t>type 8</t>
  </si>
  <si>
    <t>type 7</t>
  </si>
  <si>
    <t>type 6</t>
  </si>
  <si>
    <t>type 4</t>
  </si>
  <si>
    <t>type 3</t>
  </si>
  <si>
    <t>type 2</t>
  </si>
  <si>
    <t>type 1</t>
  </si>
  <si>
    <t xml:space="preserve">Onderwijsnet van de </t>
  </si>
  <si>
    <t>begeleid vanuit het buitengewoon secundair onderwijs, naar onderwijsnet van de school voor gewoon onderwijs (1)</t>
  </si>
  <si>
    <t>Aantal leerlingen in het geïntegreerd onderwijs</t>
  </si>
  <si>
    <t>begeleid vanuit het buitengewoon basisonderwijs, naar onderwijsnet van de school voor gewoon onderwijs (1)</t>
  </si>
  <si>
    <t>GEINTEGREERD ONDERWIJS</t>
  </si>
  <si>
    <t>begeleidende school (BuSO)</t>
  </si>
  <si>
    <t>begeleid vanuit het buitengewoon secundair onderwijs, naar onderwijsnet van de begeleidende school (1)</t>
  </si>
  <si>
    <t>begeleidende school (BuBaO)</t>
  </si>
  <si>
    <t>begeleid vanuit het buitengewoon basisonderwijs, naar onderwijsnet van de begeleidende school (1)</t>
  </si>
  <si>
    <t>GT: gedeeltelijke integratie, tijdelijk.</t>
  </si>
  <si>
    <t>GP: gedeeltelijke integratie, permanent.</t>
  </si>
  <si>
    <t>VT: volledige integratie, tijdelijk.</t>
  </si>
  <si>
    <t>VP: volledige integratie, permanent.</t>
  </si>
  <si>
    <t>545 VP</t>
  </si>
  <si>
    <t xml:space="preserve">Totaal </t>
  </si>
  <si>
    <t>274 VP</t>
  </si>
  <si>
    <t>274  matig auditief</t>
  </si>
  <si>
    <t>114 VP</t>
  </si>
  <si>
    <t>114  ernstig auditief</t>
  </si>
  <si>
    <t>3 VP</t>
  </si>
  <si>
    <t>3  matig visueel</t>
  </si>
  <si>
    <t>42 VP</t>
  </si>
  <si>
    <t>42  ernstig visueel</t>
  </si>
  <si>
    <t>24 VP</t>
  </si>
  <si>
    <t>24  matig lichamelijk</t>
  </si>
  <si>
    <t>85 VP</t>
  </si>
  <si>
    <t>85  ernstig lichamelijk</t>
  </si>
  <si>
    <t>3 normaal begaafd</t>
  </si>
  <si>
    <t>integratie</t>
  </si>
  <si>
    <t>handicap</t>
  </si>
  <si>
    <t>leerlingen</t>
  </si>
  <si>
    <t>Aard</t>
  </si>
  <si>
    <t xml:space="preserve">Aard </t>
  </si>
  <si>
    <t xml:space="preserve">Aantal </t>
  </si>
  <si>
    <t>Type</t>
  </si>
  <si>
    <t>Hoger onderwijs</t>
  </si>
  <si>
    <t>5.225 VP + 10 VT</t>
  </si>
  <si>
    <t>680 VP</t>
  </si>
  <si>
    <t>680  ernstig auditief</t>
  </si>
  <si>
    <t>22 VP</t>
  </si>
  <si>
    <t>22  matig visueel</t>
  </si>
  <si>
    <t>169 VP</t>
  </si>
  <si>
    <t>169  ernstig visueel</t>
  </si>
  <si>
    <t>661 VP + 8 VT</t>
  </si>
  <si>
    <t>669  matig lichamelijk</t>
  </si>
  <si>
    <t>684 VP</t>
  </si>
  <si>
    <t>684  ernstig lichamelijk</t>
  </si>
  <si>
    <t>243 VP</t>
  </si>
  <si>
    <t>243 normaal begaafd</t>
  </si>
  <si>
    <t>4.905 VP</t>
  </si>
  <si>
    <t>230 VP</t>
  </si>
  <si>
    <t>==</t>
  </si>
  <si>
    <t>2.601 VP</t>
  </si>
  <si>
    <t>130 VP</t>
  </si>
  <si>
    <t>130  ernstig auditief</t>
  </si>
  <si>
    <t>42  matig visueel</t>
  </si>
  <si>
    <t>146 VP</t>
  </si>
  <si>
    <t>146  ernstig visueel</t>
  </si>
  <si>
    <t>1.087 VP</t>
  </si>
  <si>
    <t xml:space="preserve">649 VP </t>
  </si>
  <si>
    <t>649  ernstig lichamelijk</t>
  </si>
  <si>
    <t>20 VP</t>
  </si>
  <si>
    <t>20  normaal begaafd</t>
  </si>
  <si>
    <t>1.620 VP</t>
  </si>
  <si>
    <t>787 VP</t>
  </si>
  <si>
    <t>787  matig auditief</t>
  </si>
  <si>
    <t>27 VP</t>
  </si>
  <si>
    <t>27  ernstig auditief</t>
  </si>
  <si>
    <t>41 VP</t>
  </si>
  <si>
    <t>41  matig visueel</t>
  </si>
  <si>
    <t>65 VP</t>
  </si>
  <si>
    <t>65  ernstig visueel</t>
  </si>
  <si>
    <t>509 VP</t>
  </si>
  <si>
    <t>509  matig lichamelijk</t>
  </si>
  <si>
    <t>190 VP</t>
  </si>
  <si>
    <t>190  ernstig lichamelijk</t>
  </si>
  <si>
    <t>1 VP</t>
  </si>
  <si>
    <t>1 matig of ernstig mentaal</t>
  </si>
  <si>
    <t>Aantal leerlingen in het geïntegreerd onderwijs, per onderwijsniveau (gewoon onderwijs) van de leerling</t>
  </si>
  <si>
    <t>2003-2004</t>
  </si>
  <si>
    <t>2002-2003</t>
  </si>
  <si>
    <t>2001-2002</t>
  </si>
  <si>
    <t>2000-2001</t>
  </si>
  <si>
    <t>1999-2000</t>
  </si>
  <si>
    <t>1998-1999</t>
  </si>
  <si>
    <t>1997-1998</t>
  </si>
  <si>
    <t>1996-1997</t>
  </si>
  <si>
    <t>1995-1996</t>
  </si>
  <si>
    <t>1994-1995</t>
  </si>
  <si>
    <t>1993-1994</t>
  </si>
  <si>
    <t>1992-1993</t>
  </si>
  <si>
    <t>1991-1992</t>
  </si>
  <si>
    <t>Officieel Onderwijs (OGO)</t>
  </si>
  <si>
    <t>Vrij Onderwijs (VGO)</t>
  </si>
  <si>
    <t>onderwijs (GO)</t>
  </si>
  <si>
    <t>Schooljaar</t>
  </si>
  <si>
    <t xml:space="preserve">Gesubsidieerd </t>
  </si>
  <si>
    <t>ingedeeld naar onderwijsnet van de begeleidende school (BuSO)</t>
  </si>
  <si>
    <t>begeleid vanuit het buitengewoon secundair onderwijs</t>
  </si>
  <si>
    <t>Evolutie van het aantal leerlingen in het geïntegreerd onderwijs</t>
  </si>
  <si>
    <t>ingedeeld naar onderwijsnet van de begeleidende school (BuBaO)</t>
  </si>
  <si>
    <t>begeleid vanuit het buitengewoon basisonderwijs</t>
  </si>
  <si>
    <t>Aantal leerlingen in Franstalige scholen en Franstalige afdelingen van Nederlandstalige scholen</t>
  </si>
  <si>
    <t>Geïntegreerd onderwijs per type en onderwijsnet</t>
  </si>
  <si>
    <t>Geïntegreerd onderwijs per onderwijsniveau van de leerling, aard handicap en aard integratie</t>
  </si>
  <si>
    <t>Geïntegreerd onderwijs: evolutie per onderwijsnet</t>
  </si>
  <si>
    <t>12ALG10</t>
  </si>
  <si>
    <t>12ALG11</t>
  </si>
  <si>
    <t>12ALG12</t>
  </si>
  <si>
    <t>12ALG13</t>
  </si>
  <si>
    <t>(2) Staat voor opleidingen zowel voor de hogescholen, als voor de universiteiten.</t>
  </si>
  <si>
    <t>(1) Staat voor professioneel en academisch gericht bachelor, master en basisopleidingen in afbouw.</t>
  </si>
  <si>
    <t>Algemeen totaal</t>
  </si>
  <si>
    <t>Schakelprogramma</t>
  </si>
  <si>
    <t>Voorbereidingsprogramma</t>
  </si>
  <si>
    <t>Doctoraatsopleiding</t>
  </si>
  <si>
    <t>Academische graad van doctor</t>
  </si>
  <si>
    <t>Specifieke lerarenopleiding na master (2)</t>
  </si>
  <si>
    <t>Specifieke lerarenopleiding na professioneel gerichte bachelor</t>
  </si>
  <si>
    <t xml:space="preserve">Master na master (2) </t>
  </si>
  <si>
    <t>Bachelor na bachelor</t>
  </si>
  <si>
    <t>BAMA en Basisopleidingen (1)</t>
  </si>
  <si>
    <t>AANTAL INSCHRIJVINGEN MET EEN DIPLOMACONTRACT NAAR GEBOORTEJAAR, SOORT OPLEIDING EN GESLACHT</t>
  </si>
  <si>
    <t>HOGER ONDERWIJS</t>
  </si>
  <si>
    <t>Academiejaar 2012-2013</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</si>
  <si>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</si>
  <si>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</si>
  <si>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</si>
  <si>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</si>
  <si>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</si>
  <si>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</si>
  <si>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</si>
  <si>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</si>
  <si>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</si>
  <si>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</si>
  <si>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</si>
  <si>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</si>
  <si>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</si>
  <si>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</si>
  <si>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</si>
  <si>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</si>
  <si>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</si>
  <si>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</si>
  <si>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</si>
  <si>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</si>
  <si>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</si>
  <si>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</si>
  <si>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</si>
  <si>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</si>
  <si>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</si>
  <si>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</si>
  <si>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</si>
  <si>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</si>
  <si>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</si>
  <si>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</si>
  <si>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</si>
  <si>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</si>
  <si>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</si>
  <si>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</si>
  <si>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</si>
  <si>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</si>
  <si>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</si>
  <si>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</si>
  <si>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</si>
  <si>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</si>
  <si>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1957</t>
  </si>
  <si>
    <t>1956</t>
  </si>
  <si>
    <t>1955</t>
  </si>
  <si>
    <t>1954</t>
  </si>
  <si>
    <t>1953</t>
  </si>
  <si>
    <t>1952</t>
  </si>
  <si>
    <t>1951</t>
  </si>
  <si>
    <t>1950</t>
  </si>
  <si>
    <t>1949</t>
  </si>
  <si>
    <t>1948</t>
  </si>
  <si>
    <t>1947</t>
  </si>
  <si>
    <t>1946</t>
  </si>
  <si>
    <t>1945</t>
  </si>
  <si>
    <t>1944</t>
  </si>
  <si>
    <t>1943</t>
  </si>
  <si>
    <t>1942</t>
  </si>
  <si>
    <t>1941</t>
  </si>
  <si>
    <t>1940</t>
  </si>
  <si>
    <t>1938</t>
  </si>
  <si>
    <t>1936</t>
  </si>
  <si>
    <t>1935</t>
  </si>
  <si>
    <t>1934</t>
  </si>
  <si>
    <t>12ALG06</t>
  </si>
  <si>
    <t>Hoger onderwijs (diplomacontracten) naar soort opleiding en geboortejaar</t>
  </si>
  <si>
    <t>AANTAL INSCHRIJVINGEN IN HET HOGER ONDERWIJS</t>
  </si>
  <si>
    <t>Mannen</t>
  </si>
  <si>
    <t>Vrouwen</t>
  </si>
  <si>
    <t>HOGER ONDERWIJS (2)</t>
  </si>
  <si>
    <t>Hogescholenonderwijs</t>
  </si>
  <si>
    <t xml:space="preserve">   Professioneel gerichte bachelor</t>
  </si>
  <si>
    <t xml:space="preserve">   Academische opleidingen</t>
  </si>
  <si>
    <t>Universitair onderwijs</t>
  </si>
  <si>
    <t>TOTAAL HOGER ONDERWIJS</t>
  </si>
  <si>
    <t xml:space="preserve">(2) Het betreft alle inschrijvingen van studenten met een diplomacontract en dit in een instelling van het hoger onderwijs in het huidige academiejaar. </t>
  </si>
  <si>
    <r>
      <t>Eén student kan meerdere inschrijvingen hebben</t>
    </r>
    <r>
      <rPr>
        <sz val="9"/>
        <rFont val="Arial"/>
        <family val="2"/>
      </rPr>
      <t xml:space="preserve">. </t>
    </r>
  </si>
  <si>
    <t>2.601  matig auditief</t>
  </si>
  <si>
    <t>2.768  matig auditief</t>
  </si>
  <si>
    <t>2.766 VP + 2 VT</t>
  </si>
  <si>
    <t>1.087  matig lichamelijk</t>
  </si>
  <si>
    <t>Basis- en secundair onderwijs naar soort schoolbestuur</t>
  </si>
  <si>
    <t>SCHOOLBEVOLKING IN HET VOLTIJDS ONDERWIJS NAAR SOORT SCHOOLBESTUUR EN GESLACHT</t>
  </si>
  <si>
    <t>(1) De gegevens van het hoger beroepsonderwijs van het volwassenenonderwijs vindt u in Deel I -Volwassenenonderwijs.</t>
  </si>
  <si>
    <t>SCHOOLBEVOLKING IN HET VOLTIJDS BASIS- EN SECUNDAIR ONDERWIJS NAAR ONDERWIJSNIVEAU EN SOORT SCHOOLBESTUUR</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</si>
</sst>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quot;-&quot;"/>
    <numFmt numFmtId="166" formatCode="0.0"/>
    <numFmt numFmtId="167" formatCode="#,##0.0"/>
    <numFmt numFmtId="168" formatCode="0.000000"/>
    <numFmt numFmtId="169" formatCode="0.000%"/>
    <numFmt numFmtId="170" formatCode="0.0%"/>
    <numFmt numFmtId="171" formatCode="0.0000%"/>
    <numFmt numFmtId="172" formatCode="00.00.00.000"/>
    <numFmt numFmtId="173" formatCode="#,##0;0;\-"/>
    <numFmt numFmtId="174" formatCode="&quot;Ja&quot;;&quot;Ja&quot;;&quot;Nee&quot;"/>
    <numFmt numFmtId="175" formatCode="&quot;Waar&quot;;&quot;Waar&quot;;&quot;Onwaar&quot;"/>
    <numFmt numFmtId="176" formatCode="&quot;Aan&quot;;&quot;Aan&quot;;&quot;Uit&quot;"/>
    <numFmt numFmtId="177" formatCode="[$€-2]\ #.##000_);[Red]\([$€-2]\ #.##000\)"/>
  </numFmts>
  <fonts count="51">
    <font>
      <sz val="10"/>
      <name val="Arial"/>
      <family val="0"/>
    </font>
    <font>
      <sz val="11"/>
      <color indexed="8"/>
      <name val="Calibri"/>
      <family val="2"/>
    </font>
    <font>
      <b/>
      <sz val="9"/>
      <name val="Arial"/>
      <family val="2"/>
    </font>
    <font>
      <sz val="9"/>
      <name val="Arial"/>
      <family val="2"/>
    </font>
    <font>
      <sz val="10"/>
      <name val="Helv"/>
      <family val="0"/>
    </font>
    <font>
      <sz val="11"/>
      <name val="Optimum"/>
      <family val="0"/>
    </font>
    <font>
      <sz val="10"/>
      <name val="MS Sans Serif"/>
      <family val="2"/>
    </font>
    <font>
      <sz val="8"/>
      <name val="Arial"/>
      <family val="2"/>
    </font>
    <font>
      <sz val="10"/>
      <name val="Optimum"/>
      <family val="0"/>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i/>
      <sz val="9"/>
      <color indexed="9"/>
      <name val="Arial"/>
      <family val="2"/>
    </font>
    <font>
      <b/>
      <i/>
      <sz val="9"/>
      <name val="Arial"/>
      <family val="2"/>
    </font>
    <font>
      <sz val="9"/>
      <name val="MS Sans Serif"/>
      <family val="2"/>
    </font>
    <font>
      <b/>
      <sz val="9"/>
      <color indexed="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9"/>
      <color indexed="10"/>
      <name val="Arial"/>
      <family val="2"/>
    </font>
    <font>
      <sz val="10"/>
      <color indexed="8"/>
      <name val="Arial"/>
      <family val="2"/>
    </font>
    <font>
      <b/>
      <u val="single"/>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medium"/>
      <bottom/>
    </border>
    <border>
      <left style="thin"/>
      <right/>
      <top style="medium"/>
      <bottom style="thin"/>
    </border>
    <border>
      <left/>
      <right/>
      <top style="medium"/>
      <bottom style="thin"/>
    </border>
    <border>
      <left style="thin"/>
      <right style="thin"/>
      <top/>
      <bottom/>
    </border>
    <border>
      <left style="thin">
        <color indexed="8"/>
      </left>
      <right/>
      <top style="medium"/>
      <bottom/>
    </border>
    <border>
      <left style="medium">
        <color indexed="8"/>
      </left>
      <right/>
      <top style="medium"/>
      <bottom/>
    </border>
    <border>
      <left style="thin">
        <color indexed="8"/>
      </left>
      <right style="medium"/>
      <top style="medium"/>
      <bottom/>
    </border>
    <border>
      <left style="thin">
        <color indexed="8"/>
      </left>
      <right/>
      <top/>
      <bottom/>
    </border>
    <border>
      <left style="thin">
        <color indexed="8"/>
      </left>
      <right style="medium"/>
      <top/>
      <bottom/>
    </border>
    <border>
      <left style="thin">
        <color indexed="8"/>
      </left>
      <right/>
      <top style="thin"/>
      <bottom/>
    </border>
    <border>
      <left style="medium"/>
      <right/>
      <top style="thin"/>
      <bottom/>
    </border>
    <border>
      <left style="thin">
        <color indexed="8"/>
      </left>
      <right style="medium"/>
      <top style="thin"/>
      <bottom/>
    </border>
    <border>
      <left style="medium"/>
      <right style="thin">
        <color indexed="8"/>
      </right>
      <top/>
      <bottom style="thin">
        <color indexed="8"/>
      </bottom>
    </border>
    <border>
      <left style="thin">
        <color indexed="8"/>
      </left>
      <right style="medium"/>
      <top/>
      <bottom style="thin">
        <color indexed="8"/>
      </bottom>
    </border>
    <border>
      <left style="thin">
        <color indexed="8"/>
      </left>
      <right/>
      <top style="thin">
        <color indexed="8"/>
      </top>
      <bottom/>
    </border>
    <border>
      <left style="medium"/>
      <right/>
      <top style="thin">
        <color indexed="8"/>
      </top>
      <bottom/>
    </border>
    <border>
      <left style="thin">
        <color indexed="8"/>
      </left>
      <right style="medium"/>
      <top style="thin">
        <color indexed="8"/>
      </top>
      <bottom/>
    </border>
    <border>
      <left/>
      <right/>
      <top style="thin">
        <color indexed="8"/>
      </top>
      <bottom/>
    </border>
    <border>
      <left style="medium"/>
      <right style="thin">
        <color indexed="8"/>
      </right>
      <top/>
      <bottom/>
    </border>
    <border>
      <left style="thin">
        <color indexed="8"/>
      </left>
      <right/>
      <top/>
      <bottom style="thin">
        <color indexed="8"/>
      </bottom>
    </border>
    <border>
      <left style="medium"/>
      <right/>
      <top/>
      <bottom style="thin">
        <color indexed="8"/>
      </bottom>
    </border>
    <border>
      <left/>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medium"/>
      <right/>
      <top style="thin">
        <color indexed="8"/>
      </top>
      <bottom style="thin">
        <color indexed="8"/>
      </bottom>
    </border>
    <border>
      <left style="thin">
        <color indexed="8"/>
      </left>
      <right style="medium"/>
      <top style="thin">
        <color indexed="8"/>
      </top>
      <bottom style="thin">
        <color indexed="8"/>
      </bottom>
    </border>
    <border>
      <left style="medium"/>
      <right style="thin"/>
      <top/>
      <bottom/>
    </border>
    <border>
      <left style="thin"/>
      <right style="medium"/>
      <top/>
      <bottom/>
    </border>
    <border>
      <left style="thin"/>
      <right/>
      <top style="thin">
        <color indexed="8"/>
      </top>
      <bottom/>
    </border>
    <border>
      <left/>
      <right/>
      <top style="thin"/>
      <bottom style="thin"/>
    </border>
    <border>
      <left style="thin">
        <color indexed="8"/>
      </left>
      <right/>
      <top style="thin"/>
      <bottom style="thin"/>
    </border>
    <border>
      <left style="thin"/>
      <right/>
      <top style="thin"/>
      <bottom style="thin"/>
    </border>
    <border>
      <left style="medium"/>
      <right/>
      <top style="thin"/>
      <bottom style="thin"/>
    </border>
    <border>
      <left style="thin">
        <color indexed="8"/>
      </left>
      <right style="medium"/>
      <top style="thin"/>
      <bottom style="thin"/>
    </border>
    <border>
      <left/>
      <right style="thin">
        <color indexed="8"/>
      </right>
      <top style="medium"/>
      <bottom style="thin"/>
    </border>
    <border>
      <left style="thin">
        <color indexed="8"/>
      </left>
      <right/>
      <top style="medium"/>
      <bottom style="thin"/>
    </border>
    <border>
      <left style="medium"/>
      <right/>
      <top style="medium"/>
      <bottom style="thin"/>
    </border>
    <border>
      <left style="thin">
        <color indexed="8"/>
      </left>
      <right style="medium"/>
      <top style="medium"/>
      <bottom style="thin"/>
    </border>
    <border>
      <left/>
      <right style="thin"/>
      <top/>
      <bottom/>
    </border>
    <border>
      <left/>
      <right style="thin">
        <color indexed="8"/>
      </right>
      <top/>
      <bottom style="thin">
        <color indexed="8"/>
      </bottom>
    </border>
    <border>
      <left/>
      <right style="thin"/>
      <top style="thin">
        <color indexed="8"/>
      </top>
      <bottom style="thin">
        <color indexed="8"/>
      </bottom>
    </border>
    <border>
      <left/>
      <right style="thin"/>
      <top style="thin">
        <color indexed="8"/>
      </top>
      <bottom/>
    </border>
    <border>
      <left/>
      <right style="thin">
        <color indexed="8"/>
      </right>
      <top/>
      <bottom/>
    </border>
    <border>
      <left/>
      <right style="thin">
        <color indexed="8"/>
      </right>
      <top style="medium">
        <color indexed="8"/>
      </top>
      <bottom/>
    </border>
    <border>
      <left style="thin">
        <color indexed="8"/>
      </left>
      <right/>
      <top style="medium">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bottom/>
    </border>
    <border>
      <left style="thin"/>
      <right/>
      <top style="medium"/>
      <bottom/>
    </border>
    <border>
      <left/>
      <right style="thin"/>
      <top style="thin"/>
      <bottom style="thin"/>
    </border>
    <border>
      <left style="thin"/>
      <right style="thin"/>
      <top style="medium"/>
      <bottom/>
    </border>
    <border>
      <left style="thin"/>
      <right style="thin"/>
      <top/>
      <bottom style="thin"/>
    </border>
    <border>
      <left/>
      <right style="medium"/>
      <top/>
      <bottom/>
    </border>
    <border>
      <left/>
      <right style="medium"/>
      <top style="thin">
        <color indexed="8"/>
      </top>
      <bottom/>
    </border>
    <border>
      <left/>
      <right style="medium"/>
      <top/>
      <bottom style="thin">
        <color indexed="8"/>
      </bottom>
    </border>
    <border>
      <left style="medium"/>
      <right style="thin"/>
      <top style="thin">
        <color indexed="8"/>
      </top>
      <bottom/>
    </border>
    <border>
      <left style="medium"/>
      <right style="thin"/>
      <top/>
      <bottom style="thin">
        <color indexed="8"/>
      </bottom>
    </border>
    <border>
      <left/>
      <right style="thin"/>
      <top style="medium"/>
      <bottom/>
    </border>
    <border>
      <left style="thin"/>
      <right style="thin"/>
      <top style="thin"/>
      <bottom/>
    </border>
    <border>
      <left style="medium">
        <color indexed="8"/>
      </left>
      <right/>
      <top style="medium"/>
      <bottom style="thin"/>
    </border>
    <border>
      <left style="thin"/>
      <right/>
      <top/>
      <bottom style="dotted"/>
    </border>
    <border>
      <left/>
      <right/>
      <top/>
      <bottom style="dotted"/>
    </border>
    <border>
      <left style="thin"/>
      <right/>
      <top style="dotted"/>
      <bottom style="dotted"/>
    </border>
    <border>
      <left/>
      <right/>
      <top style="dotted"/>
      <bottom style="dotted"/>
    </border>
    <border>
      <left style="medium"/>
      <right/>
      <top/>
      <bottom style="thin"/>
    </border>
    <border>
      <left style="thin">
        <color indexed="8"/>
      </left>
      <right style="medium"/>
      <top/>
      <bottom style="thin"/>
    </border>
    <border>
      <left style="thin"/>
      <right/>
      <top/>
      <bottom style="thin">
        <color indexed="8"/>
      </bottom>
    </border>
    <border>
      <left/>
      <right style="thin">
        <color indexed="8"/>
      </right>
      <top style="medium"/>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right style="thin"/>
      <top style="medium"/>
      <bottom style="thin"/>
    </border>
    <border>
      <left/>
      <right/>
      <top style="medium">
        <color indexed="8"/>
      </top>
      <bottom style="thin">
        <color indexed="8"/>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6" fontId="8" fillId="0" borderId="0" applyFont="0" applyFill="0" applyBorder="0" applyAlignment="0" applyProtection="0"/>
    <xf numFmtId="168" fontId="8" fillId="0" borderId="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3" fontId="6" fillId="0" borderId="0" applyFont="0" applyFill="0" applyBorder="0" applyAlignment="0" applyProtection="0"/>
    <xf numFmtId="4" fontId="4" fillId="0" borderId="0" applyFont="0" applyFill="0" applyBorder="0" applyAlignment="0" applyProtection="0"/>
    <xf numFmtId="0" fontId="39" fillId="0" borderId="3" applyNumberFormat="0" applyFill="0" applyAlignment="0" applyProtection="0"/>
    <xf numFmtId="0" fontId="40" fillId="28" borderId="0" applyNumberFormat="0" applyBorder="0" applyAlignment="0" applyProtection="0"/>
    <xf numFmtId="3" fontId="7" fillId="1" borderId="4" applyBorder="0">
      <alignment/>
      <protection/>
    </xf>
    <xf numFmtId="0" fontId="4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6" fillId="0" borderId="0" applyFont="0" applyFill="0" applyBorder="0" applyAlignment="0" applyProtection="0"/>
    <xf numFmtId="2" fontId="6"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9" fillId="1" borderId="8">
      <alignment horizontal="center" vertical="top" textRotation="90"/>
      <protection/>
    </xf>
    <xf numFmtId="0" fontId="45" fillId="30" borderId="0" applyNumberFormat="0" applyBorder="0" applyAlignment="0" applyProtection="0"/>
    <xf numFmtId="4" fontId="4" fillId="0" borderId="0" applyFont="0" applyFill="0" applyBorder="0" applyAlignment="0" applyProtection="0"/>
    <xf numFmtId="0" fontId="10" fillId="0" borderId="9">
      <alignment/>
      <protection/>
    </xf>
    <xf numFmtId="0" fontId="0" fillId="31" borderId="10" applyNumberFormat="0" applyFont="0" applyAlignment="0" applyProtection="0"/>
    <xf numFmtId="0" fontId="46" fillId="32" borderId="0" applyNumberFormat="0" applyBorder="0" applyAlignment="0" applyProtection="0"/>
    <xf numFmtId="170" fontId="6" fillId="0" borderId="0" applyFont="0" applyFill="0" applyBorder="0" applyAlignment="0" applyProtection="0"/>
    <xf numFmtId="10" fontId="6" fillId="0" borderId="0">
      <alignment/>
      <protection/>
    </xf>
    <xf numFmtId="169" fontId="6" fillId="0" borderId="0" applyFont="0" applyFill="0" applyBorder="0" applyAlignment="0" applyProtection="0"/>
    <xf numFmtId="171" fontId="8" fillId="0" borderId="0" applyFon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6" fillId="0" borderId="0">
      <alignment/>
      <protection/>
    </xf>
    <xf numFmtId="0" fontId="11" fillId="0" borderId="9" applyBorder="0" applyAlignment="0">
      <protection/>
    </xf>
    <xf numFmtId="0" fontId="12" fillId="0" borderId="0">
      <alignment/>
      <protection/>
    </xf>
    <xf numFmtId="0" fontId="13" fillId="33" borderId="9" applyBorder="0">
      <alignment/>
      <protection/>
    </xf>
    <xf numFmtId="0" fontId="47"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535">
    <xf numFmtId="0" fontId="0" fillId="0" borderId="0" xfId="0" applyAlignment="1">
      <alignment/>
    </xf>
    <xf numFmtId="0" fontId="3" fillId="0" borderId="0" xfId="0" applyFont="1" applyBorder="1" applyAlignment="1">
      <alignment/>
    </xf>
    <xf numFmtId="0" fontId="3" fillId="0" borderId="0" xfId="0" applyFont="1" applyAlignment="1">
      <alignment/>
    </xf>
    <xf numFmtId="165" fontId="3" fillId="0" borderId="12" xfId="0" applyNumberFormat="1" applyFont="1" applyBorder="1" applyAlignment="1">
      <alignment/>
    </xf>
    <xf numFmtId="165" fontId="3" fillId="0" borderId="0" xfId="0" applyNumberFormat="1" applyFont="1" applyAlignment="1">
      <alignment/>
    </xf>
    <xf numFmtId="3" fontId="2" fillId="0" borderId="0" xfId="0" applyNumberFormat="1" applyFont="1" applyFill="1" applyAlignment="1">
      <alignment horizontal="right"/>
    </xf>
    <xf numFmtId="165" fontId="2" fillId="0" borderId="4" xfId="0" applyNumberFormat="1" applyFont="1" applyFill="1" applyBorder="1" applyAlignment="1">
      <alignment/>
    </xf>
    <xf numFmtId="165" fontId="2" fillId="0" borderId="13" xfId="0" applyNumberFormat="1" applyFont="1" applyFill="1" applyBorder="1" applyAlignment="1">
      <alignment/>
    </xf>
    <xf numFmtId="2" fontId="2"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2" fontId="2" fillId="0" borderId="0" xfId="0" applyNumberFormat="1" applyFont="1" applyFill="1" applyBorder="1" applyAlignment="1">
      <alignment/>
    </xf>
    <xf numFmtId="165" fontId="2" fillId="0" borderId="0" xfId="0" applyNumberFormat="1" applyFont="1" applyFill="1" applyAlignment="1">
      <alignment/>
    </xf>
    <xf numFmtId="2" fontId="2" fillId="0" borderId="0" xfId="0" applyNumberFormat="1" applyFont="1" applyFill="1" applyAlignment="1">
      <alignmen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13"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12"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Alignment="1">
      <alignment horizontal="right"/>
    </xf>
    <xf numFmtId="2" fontId="2" fillId="0" borderId="13" xfId="0" applyNumberFormat="1" applyFont="1" applyFill="1" applyBorder="1" applyAlignment="1">
      <alignment horizontal="right"/>
    </xf>
    <xf numFmtId="165" fontId="2" fillId="0" borderId="14" xfId="0" applyNumberFormat="1" applyFont="1" applyFill="1" applyBorder="1" applyAlignment="1">
      <alignment/>
    </xf>
    <xf numFmtId="165" fontId="2" fillId="0" borderId="15" xfId="0" applyNumberFormat="1" applyFont="1" applyFill="1" applyBorder="1" applyAlignment="1">
      <alignment/>
    </xf>
    <xf numFmtId="2" fontId="2" fillId="0" borderId="15" xfId="0" applyNumberFormat="1" applyFont="1" applyFill="1" applyBorder="1" applyAlignment="1">
      <alignment/>
    </xf>
    <xf numFmtId="165" fontId="2" fillId="0" borderId="16" xfId="0" applyNumberFormat="1" applyFont="1" applyFill="1" applyBorder="1" applyAlignment="1">
      <alignment horizontal="right"/>
    </xf>
    <xf numFmtId="2" fontId="2" fillId="0" borderId="17" xfId="0" applyNumberFormat="1" applyFont="1" applyFill="1" applyBorder="1" applyAlignment="1">
      <alignment/>
    </xf>
    <xf numFmtId="3" fontId="2" fillId="0" borderId="16" xfId="0" applyNumberFormat="1" applyFont="1" applyFill="1" applyBorder="1" applyAlignment="1">
      <alignment horizontal="right"/>
    </xf>
    <xf numFmtId="1" fontId="2" fillId="0" borderId="13" xfId="0" applyNumberFormat="1" applyFont="1" applyFill="1" applyBorder="1" applyAlignment="1">
      <alignment/>
    </xf>
    <xf numFmtId="1" fontId="2" fillId="0" borderId="0" xfId="0" applyNumberFormat="1" applyFont="1" applyFill="1" applyBorder="1" applyAlignment="1">
      <alignment/>
    </xf>
    <xf numFmtId="1" fontId="2" fillId="0" borderId="15" xfId="0" applyNumberFormat="1" applyFont="1" applyFill="1" applyBorder="1" applyAlignment="1">
      <alignment/>
    </xf>
    <xf numFmtId="0" fontId="3" fillId="0" borderId="12" xfId="0" applyFont="1" applyFill="1" applyBorder="1" applyAlignment="1">
      <alignment/>
    </xf>
    <xf numFmtId="0" fontId="3" fillId="0" borderId="0" xfId="0" applyFont="1" applyFill="1" applyBorder="1" applyAlignment="1">
      <alignment/>
    </xf>
    <xf numFmtId="0" fontId="3" fillId="0" borderId="15" xfId="0"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Alignment="1">
      <alignment/>
    </xf>
    <xf numFmtId="2" fontId="3" fillId="0" borderId="0" xfId="0" applyNumberFormat="1" applyFont="1" applyFill="1" applyBorder="1" applyAlignment="1">
      <alignment/>
    </xf>
    <xf numFmtId="0" fontId="3" fillId="0" borderId="0" xfId="0" applyFont="1" applyFill="1" applyAlignment="1">
      <alignment/>
    </xf>
    <xf numFmtId="3" fontId="3" fillId="0" borderId="0" xfId="0" applyNumberFormat="1" applyFont="1" applyFill="1" applyAlignment="1">
      <alignment/>
    </xf>
    <xf numFmtId="165" fontId="3" fillId="0" borderId="12" xfId="0" applyNumberFormat="1" applyFont="1" applyFill="1" applyBorder="1" applyAlignment="1">
      <alignment/>
    </xf>
    <xf numFmtId="165" fontId="3" fillId="0" borderId="0" xfId="0" applyNumberFormat="1" applyFont="1" applyFill="1" applyAlignment="1">
      <alignment/>
    </xf>
    <xf numFmtId="2" fontId="3" fillId="0" borderId="0" xfId="0" applyNumberFormat="1" applyFont="1" applyFill="1" applyAlignment="1">
      <alignment/>
    </xf>
    <xf numFmtId="164" fontId="2" fillId="0" borderId="12" xfId="0" applyNumberFormat="1" applyFont="1" applyFill="1" applyBorder="1" applyAlignment="1">
      <alignment/>
    </xf>
    <xf numFmtId="164" fontId="2" fillId="0" borderId="0" xfId="0" applyNumberFormat="1" applyFont="1" applyFill="1" applyAlignment="1">
      <alignment/>
    </xf>
    <xf numFmtId="164" fontId="2" fillId="0" borderId="0" xfId="0" applyNumberFormat="1" applyFont="1" applyFill="1" applyBorder="1" applyAlignment="1">
      <alignment/>
    </xf>
    <xf numFmtId="0" fontId="3" fillId="0" borderId="18" xfId="0" applyFont="1" applyFill="1" applyBorder="1" applyAlignment="1">
      <alignment/>
    </xf>
    <xf numFmtId="3" fontId="3" fillId="0" borderId="19" xfId="0" applyNumberFormat="1" applyFont="1" applyFill="1" applyBorder="1" applyAlignment="1">
      <alignment horizontal="centerContinuous"/>
    </xf>
    <xf numFmtId="3" fontId="3" fillId="0" borderId="20" xfId="0" applyNumberFormat="1" applyFont="1" applyFill="1" applyBorder="1" applyAlignment="1">
      <alignment horizontal="centerContinuous"/>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0" fontId="3" fillId="0" borderId="0" xfId="0" applyFont="1" applyFill="1" applyAlignment="1">
      <alignment horizontal="right"/>
    </xf>
    <xf numFmtId="3" fontId="3" fillId="0" borderId="12" xfId="0" applyNumberFormat="1" applyFont="1" applyFill="1" applyBorder="1" applyAlignment="1">
      <alignment horizontal="centerContinuous"/>
    </xf>
    <xf numFmtId="3" fontId="3" fillId="0" borderId="0" xfId="0" applyNumberFormat="1" applyFont="1" applyFill="1" applyBorder="1" applyAlignment="1">
      <alignment horizontal="centerContinuous"/>
    </xf>
    <xf numFmtId="165" fontId="3" fillId="0" borderId="12" xfId="0" applyNumberFormat="1" applyFont="1" applyFill="1" applyBorder="1" applyAlignment="1">
      <alignment horizontal="right"/>
    </xf>
    <xf numFmtId="165" fontId="3" fillId="0" borderId="0" xfId="0" applyNumberFormat="1" applyFont="1" applyFill="1" applyAlignment="1">
      <alignment horizontal="right"/>
    </xf>
    <xf numFmtId="164" fontId="3" fillId="0" borderId="0" xfId="0" applyNumberFormat="1" applyFont="1" applyFill="1" applyAlignment="1">
      <alignment horizontal="right"/>
    </xf>
    <xf numFmtId="165" fontId="3" fillId="0" borderId="0" xfId="0" applyNumberFormat="1" applyFont="1" applyFill="1" applyBorder="1" applyAlignment="1">
      <alignment/>
    </xf>
    <xf numFmtId="1" fontId="3" fillId="0" borderId="0" xfId="0" applyNumberFormat="1" applyFont="1" applyFill="1" applyBorder="1" applyAlignment="1">
      <alignment/>
    </xf>
    <xf numFmtId="2" fontId="3" fillId="0" borderId="0" xfId="0" applyNumberFormat="1" applyFont="1" applyFill="1" applyAlignment="1">
      <alignment horizontal="right"/>
    </xf>
    <xf numFmtId="4" fontId="2" fillId="0" borderId="0" xfId="0" applyNumberFormat="1" applyFont="1" applyFill="1" applyAlignment="1">
      <alignment horizontal="right"/>
    </xf>
    <xf numFmtId="164" fontId="3" fillId="0" borderId="0" xfId="0" applyNumberFormat="1" applyFont="1" applyFill="1" applyBorder="1" applyAlignment="1">
      <alignment/>
    </xf>
    <xf numFmtId="164" fontId="3" fillId="0" borderId="0" xfId="0" applyNumberFormat="1" applyFont="1" applyFill="1" applyBorder="1" applyAlignment="1">
      <alignment horizontal="right"/>
    </xf>
    <xf numFmtId="164" fontId="3" fillId="0" borderId="21" xfId="0" applyNumberFormat="1" applyFont="1" applyFill="1" applyBorder="1" applyAlignment="1">
      <alignment/>
    </xf>
    <xf numFmtId="0" fontId="12" fillId="0" borderId="0" xfId="0" applyFont="1" applyAlignment="1">
      <alignment/>
    </xf>
    <xf numFmtId="164" fontId="3" fillId="0" borderId="12" xfId="0" applyNumberFormat="1" applyFont="1" applyFill="1" applyBorder="1" applyAlignment="1">
      <alignment/>
    </xf>
    <xf numFmtId="164" fontId="3" fillId="0" borderId="0" xfId="0" applyNumberFormat="1" applyFont="1" applyFill="1" applyAlignment="1">
      <alignment/>
    </xf>
    <xf numFmtId="0" fontId="2" fillId="0" borderId="0" xfId="0" applyFont="1" applyFill="1" applyBorder="1" applyAlignment="1">
      <alignment horizontal="center"/>
    </xf>
    <xf numFmtId="0" fontId="2" fillId="0" borderId="18" xfId="0" applyFont="1" applyFill="1" applyBorder="1" applyAlignment="1">
      <alignment/>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18" xfId="0" applyFont="1" applyFill="1" applyBorder="1" applyAlignment="1">
      <alignment horizontal="center"/>
    </xf>
    <xf numFmtId="0" fontId="3" fillId="0" borderId="25" xfId="0" applyFont="1" applyFill="1" applyBorder="1" applyAlignment="1">
      <alignment horizontal="center"/>
    </xf>
    <xf numFmtId="0" fontId="3" fillId="0" borderId="9" xfId="0" applyFont="1" applyFill="1" applyBorder="1" applyAlignment="1">
      <alignment horizontal="center"/>
    </xf>
    <xf numFmtId="0" fontId="3" fillId="0" borderId="26" xfId="0" applyFont="1" applyFill="1" applyBorder="1" applyAlignment="1">
      <alignment horizontal="center"/>
    </xf>
    <xf numFmtId="0" fontId="3" fillId="0" borderId="0" xfId="0" applyFont="1" applyFill="1" applyBorder="1" applyAlignment="1">
      <alignment horizontal="center"/>
    </xf>
    <xf numFmtId="0" fontId="2" fillId="0" borderId="13" xfId="0" applyFont="1" applyFill="1" applyBorder="1" applyAlignment="1">
      <alignment/>
    </xf>
    <xf numFmtId="0" fontId="3" fillId="0" borderId="27" xfId="0" applyFont="1" applyFill="1" applyBorder="1" applyAlignment="1">
      <alignment horizontal="center"/>
    </xf>
    <xf numFmtId="0" fontId="3" fillId="0" borderId="28" xfId="0" applyFont="1" applyFill="1" applyBorder="1" applyAlignment="1">
      <alignment horizontal="center"/>
    </xf>
    <xf numFmtId="0" fontId="3" fillId="0" borderId="29" xfId="0" applyFont="1" applyFill="1" applyBorder="1" applyAlignment="1">
      <alignment horizontal="center"/>
    </xf>
    <xf numFmtId="0" fontId="3" fillId="0" borderId="13" xfId="0" applyFont="1" applyFill="1" applyBorder="1" applyAlignment="1">
      <alignment horizontal="center"/>
    </xf>
    <xf numFmtId="164" fontId="3" fillId="0" borderId="25" xfId="0" applyNumberFormat="1" applyFont="1" applyFill="1" applyBorder="1" applyAlignment="1">
      <alignment horizontal="right"/>
    </xf>
    <xf numFmtId="164" fontId="3" fillId="0" borderId="9" xfId="0" applyNumberFormat="1" applyFont="1" applyFill="1" applyBorder="1" applyAlignment="1">
      <alignment horizontal="right"/>
    </xf>
    <xf numFmtId="164" fontId="3" fillId="0" borderId="26" xfId="0" applyNumberFormat="1" applyFont="1" applyFill="1" applyBorder="1" applyAlignment="1">
      <alignment horizontal="right"/>
    </xf>
    <xf numFmtId="164" fontId="3" fillId="0" borderId="30" xfId="0" applyNumberFormat="1" applyFont="1" applyFill="1" applyBorder="1" applyAlignment="1">
      <alignment horizontal="right"/>
    </xf>
    <xf numFmtId="164" fontId="3" fillId="0" borderId="31" xfId="0" applyNumberFormat="1" applyFont="1" applyFill="1" applyBorder="1" applyAlignment="1">
      <alignment horizontal="right"/>
    </xf>
    <xf numFmtId="164" fontId="2" fillId="0" borderId="32" xfId="0" applyNumberFormat="1" applyFont="1" applyFill="1" applyBorder="1" applyAlignment="1">
      <alignment horizontal="right"/>
    </xf>
    <xf numFmtId="164" fontId="2" fillId="0" borderId="33" xfId="0" applyNumberFormat="1" applyFont="1" applyFill="1" applyBorder="1" applyAlignment="1">
      <alignment horizontal="right"/>
    </xf>
    <xf numFmtId="164" fontId="2" fillId="0" borderId="34" xfId="0" applyNumberFormat="1" applyFont="1" applyFill="1" applyBorder="1" applyAlignment="1">
      <alignment horizontal="right"/>
    </xf>
    <xf numFmtId="164" fontId="2" fillId="0" borderId="35" xfId="0" applyNumberFormat="1" applyFont="1" applyFill="1" applyBorder="1" applyAlignment="1">
      <alignment horizontal="right"/>
    </xf>
    <xf numFmtId="164" fontId="3" fillId="0" borderId="36" xfId="0" applyNumberFormat="1" applyFont="1" applyFill="1" applyBorder="1" applyAlignment="1">
      <alignment horizontal="right"/>
    </xf>
    <xf numFmtId="164" fontId="2" fillId="0" borderId="37" xfId="0" applyNumberFormat="1" applyFont="1" applyFill="1" applyBorder="1" applyAlignment="1">
      <alignment horizontal="right"/>
    </xf>
    <xf numFmtId="164" fontId="2" fillId="0" borderId="38" xfId="0" applyNumberFormat="1" applyFont="1" applyFill="1" applyBorder="1" applyAlignment="1">
      <alignment horizontal="right"/>
    </xf>
    <xf numFmtId="164" fontId="2" fillId="0" borderId="31" xfId="0" applyNumberFormat="1" applyFont="1" applyFill="1" applyBorder="1" applyAlignment="1">
      <alignment horizontal="right"/>
    </xf>
    <xf numFmtId="164" fontId="2" fillId="0" borderId="39" xfId="0" applyNumberFormat="1" applyFont="1" applyFill="1" applyBorder="1" applyAlignment="1">
      <alignment horizontal="right"/>
    </xf>
    <xf numFmtId="0" fontId="2" fillId="0" borderId="40" xfId="0" applyFont="1" applyFill="1" applyBorder="1" applyAlignment="1">
      <alignment/>
    </xf>
    <xf numFmtId="164" fontId="2" fillId="0" borderId="41" xfId="0" applyNumberFormat="1" applyFont="1" applyFill="1" applyBorder="1" applyAlignment="1">
      <alignment horizontal="right"/>
    </xf>
    <xf numFmtId="164" fontId="2" fillId="0" borderId="42" xfId="0" applyNumberFormat="1" applyFont="1" applyFill="1" applyBorder="1" applyAlignment="1">
      <alignment horizontal="right"/>
    </xf>
    <xf numFmtId="164" fontId="2" fillId="0" borderId="43" xfId="0" applyNumberFormat="1" applyFont="1" applyFill="1" applyBorder="1" applyAlignment="1">
      <alignment horizontal="right"/>
    </xf>
    <xf numFmtId="164" fontId="2" fillId="0" borderId="40" xfId="0" applyNumberFormat="1" applyFont="1" applyFill="1" applyBorder="1" applyAlignment="1">
      <alignment horizontal="right"/>
    </xf>
    <xf numFmtId="0" fontId="3" fillId="0" borderId="21" xfId="0" applyFont="1" applyFill="1" applyBorder="1" applyAlignment="1">
      <alignment horizontal="center"/>
    </xf>
    <xf numFmtId="0" fontId="3" fillId="0" borderId="12" xfId="0" applyFont="1" applyFill="1" applyBorder="1" applyAlignment="1">
      <alignment horizontal="center"/>
    </xf>
    <xf numFmtId="0" fontId="3" fillId="0" borderId="44" xfId="0" applyFont="1" applyFill="1" applyBorder="1" applyAlignment="1">
      <alignment horizontal="center"/>
    </xf>
    <xf numFmtId="0" fontId="3" fillId="0" borderId="45" xfId="0" applyFont="1" applyFill="1" applyBorder="1" applyAlignment="1">
      <alignment horizontal="center"/>
    </xf>
    <xf numFmtId="164" fontId="3" fillId="0" borderId="0" xfId="0" applyNumberFormat="1" applyFont="1" applyFill="1" applyBorder="1" applyAlignment="1">
      <alignment horizontal="center"/>
    </xf>
    <xf numFmtId="164" fontId="2" fillId="0" borderId="21" xfId="0" applyNumberFormat="1" applyFont="1" applyFill="1" applyBorder="1" applyAlignment="1">
      <alignment/>
    </xf>
    <xf numFmtId="164" fontId="2" fillId="0" borderId="44" xfId="0" applyNumberFormat="1" applyFont="1" applyFill="1" applyBorder="1" applyAlignment="1">
      <alignment/>
    </xf>
    <xf numFmtId="164" fontId="3" fillId="0" borderId="21" xfId="0" applyNumberFormat="1" applyFont="1" applyFill="1" applyBorder="1" applyAlignment="1">
      <alignment horizontal="center"/>
    </xf>
    <xf numFmtId="164" fontId="3" fillId="0" borderId="12" xfId="0" applyNumberFormat="1" applyFont="1" applyFill="1" applyBorder="1" applyAlignment="1">
      <alignment horizontal="center"/>
    </xf>
    <xf numFmtId="164" fontId="3" fillId="0" borderId="44" xfId="0" applyNumberFormat="1" applyFont="1" applyFill="1" applyBorder="1" applyAlignment="1">
      <alignment horizontal="center"/>
    </xf>
    <xf numFmtId="164" fontId="3" fillId="0" borderId="44" xfId="0" applyNumberFormat="1" applyFont="1" applyFill="1" applyBorder="1" applyAlignment="1">
      <alignment/>
    </xf>
    <xf numFmtId="164" fontId="2" fillId="0" borderId="32" xfId="0" applyNumberFormat="1" applyFont="1" applyFill="1" applyBorder="1" applyAlignment="1">
      <alignment/>
    </xf>
    <xf numFmtId="164" fontId="2" fillId="0" borderId="46" xfId="0" applyNumberFormat="1" applyFont="1" applyFill="1" applyBorder="1" applyAlignment="1">
      <alignment/>
    </xf>
    <xf numFmtId="164" fontId="2" fillId="0" borderId="35" xfId="0" applyNumberFormat="1" applyFont="1" applyFill="1" applyBorder="1" applyAlignment="1">
      <alignment/>
    </xf>
    <xf numFmtId="164" fontId="3" fillId="0" borderId="25" xfId="0" applyNumberFormat="1" applyFont="1" applyFill="1" applyBorder="1" applyAlignment="1">
      <alignment/>
    </xf>
    <xf numFmtId="164" fontId="3" fillId="0" borderId="9" xfId="0" applyNumberFormat="1" applyFont="1" applyFill="1" applyBorder="1" applyAlignment="1">
      <alignment/>
    </xf>
    <xf numFmtId="164" fontId="3" fillId="0" borderId="26" xfId="0" applyNumberFormat="1" applyFont="1" applyFill="1" applyBorder="1" applyAlignment="1">
      <alignment/>
    </xf>
    <xf numFmtId="164" fontId="2" fillId="0" borderId="25" xfId="0" applyNumberFormat="1" applyFont="1" applyFill="1" applyBorder="1" applyAlignment="1">
      <alignment/>
    </xf>
    <xf numFmtId="164" fontId="2" fillId="0" borderId="9" xfId="0" applyNumberFormat="1" applyFont="1" applyFill="1" applyBorder="1" applyAlignment="1">
      <alignment/>
    </xf>
    <xf numFmtId="164" fontId="2" fillId="0" borderId="26" xfId="0" applyNumberFormat="1" applyFont="1" applyFill="1" applyBorder="1" applyAlignment="1">
      <alignment/>
    </xf>
    <xf numFmtId="0" fontId="2" fillId="0" borderId="0" xfId="0" applyFont="1" applyFill="1" applyBorder="1" applyAlignment="1">
      <alignment horizontal="left"/>
    </xf>
    <xf numFmtId="0" fontId="2" fillId="0" borderId="47" xfId="0" applyFont="1" applyFill="1" applyBorder="1" applyAlignment="1">
      <alignment/>
    </xf>
    <xf numFmtId="164" fontId="2" fillId="0" borderId="48" xfId="0" applyNumberFormat="1" applyFont="1" applyFill="1" applyBorder="1" applyAlignment="1">
      <alignment/>
    </xf>
    <xf numFmtId="164" fontId="2" fillId="0" borderId="49" xfId="0" applyNumberFormat="1" applyFont="1" applyFill="1" applyBorder="1" applyAlignment="1">
      <alignment/>
    </xf>
    <xf numFmtId="164" fontId="2" fillId="0" borderId="50" xfId="0" applyNumberFormat="1" applyFont="1" applyFill="1" applyBorder="1" applyAlignment="1">
      <alignment/>
    </xf>
    <xf numFmtId="164" fontId="2" fillId="0" borderId="51" xfId="0" applyNumberFormat="1" applyFont="1" applyFill="1" applyBorder="1" applyAlignment="1">
      <alignment/>
    </xf>
    <xf numFmtId="164" fontId="2" fillId="0" borderId="47" xfId="0" applyNumberFormat="1" applyFont="1" applyFill="1" applyBorder="1" applyAlignment="1">
      <alignment/>
    </xf>
    <xf numFmtId="0" fontId="2" fillId="0" borderId="52" xfId="0" applyFont="1" applyFill="1" applyBorder="1" applyAlignment="1">
      <alignment/>
    </xf>
    <xf numFmtId="164" fontId="2" fillId="0" borderId="53" xfId="0" applyNumberFormat="1" applyFont="1" applyFill="1" applyBorder="1" applyAlignment="1">
      <alignment/>
    </xf>
    <xf numFmtId="164" fontId="2" fillId="0" borderId="19" xfId="0" applyNumberFormat="1" applyFont="1" applyFill="1" applyBorder="1" applyAlignment="1">
      <alignment/>
    </xf>
    <xf numFmtId="164" fontId="2" fillId="0" borderId="54" xfId="0" applyNumberFormat="1" applyFont="1" applyFill="1" applyBorder="1" applyAlignment="1">
      <alignment/>
    </xf>
    <xf numFmtId="164" fontId="2" fillId="0" borderId="55" xfId="0" applyNumberFormat="1" applyFont="1" applyFill="1" applyBorder="1" applyAlignment="1">
      <alignment/>
    </xf>
    <xf numFmtId="164" fontId="2" fillId="0" borderId="20" xfId="0" applyNumberFormat="1" applyFont="1" applyFill="1" applyBorder="1" applyAlignment="1">
      <alignment/>
    </xf>
    <xf numFmtId="0" fontId="3" fillId="0" borderId="18" xfId="0" applyFont="1" applyBorder="1" applyAlignment="1">
      <alignment/>
    </xf>
    <xf numFmtId="0" fontId="3" fillId="0" borderId="25" xfId="0" applyFont="1" applyBorder="1" applyAlignment="1">
      <alignment/>
    </xf>
    <xf numFmtId="0" fontId="3" fillId="0" borderId="56" xfId="0" applyFont="1" applyBorder="1" applyAlignment="1">
      <alignment/>
    </xf>
    <xf numFmtId="0" fontId="3" fillId="0" borderId="57" xfId="0" applyFont="1" applyBorder="1" applyAlignment="1">
      <alignment/>
    </xf>
    <xf numFmtId="0" fontId="3" fillId="0" borderId="41" xfId="0" applyFont="1" applyBorder="1" applyAlignment="1">
      <alignment horizontal="right"/>
    </xf>
    <xf numFmtId="0" fontId="3" fillId="0" borderId="40" xfId="0" applyFont="1" applyBorder="1" applyAlignment="1">
      <alignment horizontal="right"/>
    </xf>
    <xf numFmtId="0" fontId="3" fillId="0" borderId="58" xfId="0" applyFont="1" applyBorder="1" applyAlignment="1">
      <alignment horizontal="right"/>
    </xf>
    <xf numFmtId="0" fontId="3" fillId="0" borderId="0" xfId="0" applyFont="1" applyAlignment="1">
      <alignment horizontal="right"/>
    </xf>
    <xf numFmtId="0" fontId="3" fillId="0" borderId="32" xfId="0" applyFont="1" applyBorder="1" applyAlignment="1">
      <alignment horizontal="right"/>
    </xf>
    <xf numFmtId="0" fontId="3" fillId="0" borderId="35" xfId="0" applyFont="1" applyBorder="1" applyAlignment="1">
      <alignment horizontal="right"/>
    </xf>
    <xf numFmtId="0" fontId="3" fillId="0" borderId="59" xfId="0" applyFont="1" applyBorder="1" applyAlignment="1">
      <alignment horizontal="right"/>
    </xf>
    <xf numFmtId="0" fontId="3" fillId="0" borderId="0" xfId="0" applyFont="1" applyBorder="1" applyAlignment="1">
      <alignment horizontal="right"/>
    </xf>
    <xf numFmtId="0" fontId="2" fillId="0" borderId="0" xfId="0" applyFont="1" applyBorder="1" applyAlignment="1">
      <alignment/>
    </xf>
    <xf numFmtId="0" fontId="3" fillId="0" borderId="25" xfId="0" applyFont="1" applyBorder="1" applyAlignment="1">
      <alignment horizontal="right"/>
    </xf>
    <xf numFmtId="0" fontId="3" fillId="0" borderId="56" xfId="0" applyFont="1" applyBorder="1" applyAlignment="1">
      <alignment horizontal="right"/>
    </xf>
    <xf numFmtId="164" fontId="3" fillId="0" borderId="25" xfId="0" applyNumberFormat="1" applyFont="1" applyBorder="1" applyAlignment="1">
      <alignment/>
    </xf>
    <xf numFmtId="164" fontId="3" fillId="0" borderId="0" xfId="0" applyNumberFormat="1" applyFont="1" applyBorder="1" applyAlignment="1">
      <alignment/>
    </xf>
    <xf numFmtId="164" fontId="3" fillId="0" borderId="0" xfId="0" applyNumberFormat="1" applyFont="1" applyBorder="1" applyAlignment="1">
      <alignment horizontal="right"/>
    </xf>
    <xf numFmtId="164" fontId="3" fillId="0" borderId="56" xfId="0" applyNumberFormat="1" applyFont="1" applyBorder="1" applyAlignment="1">
      <alignment horizontal="right"/>
    </xf>
    <xf numFmtId="164" fontId="3" fillId="0" borderId="0" xfId="0" applyNumberFormat="1" applyFont="1" applyAlignment="1">
      <alignment/>
    </xf>
    <xf numFmtId="0" fontId="2" fillId="0" borderId="60" xfId="0" applyFont="1" applyBorder="1" applyAlignment="1">
      <alignment horizontal="right"/>
    </xf>
    <xf numFmtId="164" fontId="2" fillId="0" borderId="32" xfId="0" applyNumberFormat="1" applyFont="1" applyBorder="1" applyAlignment="1">
      <alignment horizontal="right"/>
    </xf>
    <xf numFmtId="164" fontId="2" fillId="0" borderId="35" xfId="0" applyNumberFormat="1" applyFont="1" applyBorder="1" applyAlignment="1">
      <alignment horizontal="right"/>
    </xf>
    <xf numFmtId="164" fontId="2" fillId="0" borderId="59" xfId="0" applyNumberFormat="1" applyFont="1" applyBorder="1" applyAlignment="1">
      <alignment horizontal="right"/>
    </xf>
    <xf numFmtId="0" fontId="2" fillId="0" borderId="0" xfId="0" applyFont="1" applyBorder="1" applyAlignment="1">
      <alignment horizontal="right"/>
    </xf>
    <xf numFmtId="0" fontId="2" fillId="0" borderId="60" xfId="0" applyFont="1" applyBorder="1" applyAlignment="1">
      <alignment/>
    </xf>
    <xf numFmtId="0" fontId="3" fillId="0" borderId="60" xfId="0" applyFont="1" applyBorder="1" applyAlignment="1">
      <alignment/>
    </xf>
    <xf numFmtId="0" fontId="2" fillId="0" borderId="0" xfId="0" applyFont="1" applyAlignment="1">
      <alignment horizontal="right"/>
    </xf>
    <xf numFmtId="164" fontId="3" fillId="0" borderId="25" xfId="0" applyNumberFormat="1" applyFont="1" applyBorder="1" applyAlignment="1">
      <alignment horizontal="right"/>
    </xf>
    <xf numFmtId="164" fontId="3" fillId="0" borderId="56" xfId="0" applyNumberFormat="1" applyFont="1" applyBorder="1" applyAlignment="1">
      <alignment/>
    </xf>
    <xf numFmtId="164" fontId="3" fillId="0" borderId="0" xfId="0" applyNumberFormat="1" applyFont="1" applyAlignment="1">
      <alignment horizontal="right"/>
    </xf>
    <xf numFmtId="0" fontId="3" fillId="0" borderId="61" xfId="0" applyFont="1" applyBorder="1" applyAlignment="1">
      <alignment/>
    </xf>
    <xf numFmtId="0" fontId="3" fillId="0" borderId="62" xfId="0" applyFont="1" applyBorder="1" applyAlignment="1">
      <alignment/>
    </xf>
    <xf numFmtId="0" fontId="3" fillId="0" borderId="63" xfId="0" applyFont="1" applyBorder="1" applyAlignment="1">
      <alignment horizontal="center"/>
    </xf>
    <xf numFmtId="0" fontId="3" fillId="0" borderId="63" xfId="0" applyFont="1" applyFill="1" applyBorder="1" applyAlignment="1">
      <alignment horizontal="center"/>
    </xf>
    <xf numFmtId="0" fontId="3" fillId="0" borderId="25" xfId="0" applyFont="1" applyBorder="1" applyAlignment="1">
      <alignment horizontal="center"/>
    </xf>
    <xf numFmtId="0" fontId="3" fillId="0" borderId="64" xfId="0" applyFont="1" applyBorder="1" applyAlignment="1">
      <alignment horizontal="center"/>
    </xf>
    <xf numFmtId="0" fontId="3" fillId="0" borderId="64" xfId="0" applyFont="1" applyFill="1" applyBorder="1" applyAlignment="1">
      <alignment horizontal="center"/>
    </xf>
    <xf numFmtId="0" fontId="2" fillId="0" borderId="13" xfId="0" applyFont="1" applyBorder="1" applyAlignment="1">
      <alignment/>
    </xf>
    <xf numFmtId="0" fontId="2" fillId="0" borderId="65" xfId="0" applyFont="1" applyBorder="1" applyAlignment="1">
      <alignment horizontal="right"/>
    </xf>
    <xf numFmtId="0" fontId="2" fillId="0" borderId="65" xfId="0" applyFont="1" applyBorder="1" applyAlignment="1">
      <alignment/>
    </xf>
    <xf numFmtId="0" fontId="2" fillId="0" borderId="65" xfId="0" applyFont="1" applyFill="1" applyBorder="1" applyAlignment="1">
      <alignment/>
    </xf>
    <xf numFmtId="0" fontId="2" fillId="0" borderId="27" xfId="0" applyFont="1" applyBorder="1" applyAlignment="1">
      <alignment/>
    </xf>
    <xf numFmtId="164" fontId="3" fillId="0" borderId="64" xfId="0" applyNumberFormat="1" applyFont="1" applyBorder="1" applyAlignment="1">
      <alignment/>
    </xf>
    <xf numFmtId="164" fontId="3" fillId="0" borderId="64" xfId="0" applyNumberFormat="1" applyFont="1" applyFill="1" applyBorder="1" applyAlignment="1">
      <alignment/>
    </xf>
    <xf numFmtId="164" fontId="2" fillId="0" borderId="63" xfId="0" applyNumberFormat="1" applyFont="1" applyBorder="1" applyAlignment="1">
      <alignment horizontal="right"/>
    </xf>
    <xf numFmtId="164" fontId="2" fillId="0" borderId="64" xfId="0" applyNumberFormat="1" applyFont="1" applyBorder="1" applyAlignment="1">
      <alignment/>
    </xf>
    <xf numFmtId="164" fontId="2" fillId="0" borderId="64" xfId="0" applyNumberFormat="1" applyFont="1" applyFill="1" applyBorder="1" applyAlignment="1">
      <alignment/>
    </xf>
    <xf numFmtId="164" fontId="2" fillId="0" borderId="25" xfId="0" applyNumberFormat="1" applyFont="1" applyBorder="1" applyAlignment="1">
      <alignment/>
    </xf>
    <xf numFmtId="3" fontId="2" fillId="0" borderId="64" xfId="0" applyNumberFormat="1" applyFont="1" applyBorder="1" applyAlignment="1">
      <alignment/>
    </xf>
    <xf numFmtId="3" fontId="2" fillId="0" borderId="25" xfId="0" applyNumberFormat="1" applyFont="1" applyBorder="1" applyAlignment="1">
      <alignment/>
    </xf>
    <xf numFmtId="3" fontId="2" fillId="0" borderId="64" xfId="0" applyNumberFormat="1" applyFont="1" applyFill="1" applyBorder="1" applyAlignment="1">
      <alignment/>
    </xf>
    <xf numFmtId="0" fontId="3" fillId="0" borderId="64" xfId="0" applyFont="1" applyBorder="1" applyAlignment="1">
      <alignment/>
    </xf>
    <xf numFmtId="164" fontId="2" fillId="0" borderId="63" xfId="0" applyNumberFormat="1" applyFont="1" applyBorder="1" applyAlignment="1">
      <alignment/>
    </xf>
    <xf numFmtId="164" fontId="2" fillId="0" borderId="32" xfId="0" applyNumberFormat="1" applyFont="1" applyBorder="1" applyAlignment="1">
      <alignment/>
    </xf>
    <xf numFmtId="0" fontId="2" fillId="0" borderId="60" xfId="0" applyFont="1" applyBorder="1" applyAlignment="1">
      <alignment horizontal="left"/>
    </xf>
    <xf numFmtId="165" fontId="3" fillId="0" borderId="18" xfId="0" applyNumberFormat="1" applyFont="1" applyBorder="1" applyAlignment="1">
      <alignment/>
    </xf>
    <xf numFmtId="165" fontId="3" fillId="0" borderId="66" xfId="0" applyNumberFormat="1" applyFont="1" applyFill="1" applyBorder="1" applyAlignment="1">
      <alignment horizontal="centerContinuous"/>
    </xf>
    <xf numFmtId="165" fontId="3" fillId="0" borderId="18" xfId="0" applyNumberFormat="1" applyFont="1" applyFill="1" applyBorder="1" applyAlignment="1">
      <alignment horizontal="centerContinuous"/>
    </xf>
    <xf numFmtId="165" fontId="3" fillId="0" borderId="20" xfId="0" applyNumberFormat="1" applyFont="1" applyFill="1" applyBorder="1" applyAlignment="1">
      <alignment horizontal="centerContinuous"/>
    </xf>
    <xf numFmtId="165" fontId="3" fillId="0" borderId="0" xfId="0" applyNumberFormat="1" applyFont="1" applyBorder="1" applyAlignment="1">
      <alignment/>
    </xf>
    <xf numFmtId="165" fontId="3" fillId="0" borderId="49" xfId="0" applyNumberFormat="1" applyFont="1" applyFill="1" applyBorder="1" applyAlignment="1">
      <alignment horizontal="centerContinuous"/>
    </xf>
    <xf numFmtId="165" fontId="3" fillId="0" borderId="47" xfId="0" applyNumberFormat="1" applyFont="1" applyFill="1" applyBorder="1" applyAlignment="1">
      <alignment horizontal="centerContinuous"/>
    </xf>
    <xf numFmtId="165" fontId="3" fillId="0" borderId="67" xfId="0" applyNumberFormat="1" applyFont="1" applyFill="1" applyBorder="1" applyAlignment="1">
      <alignment horizontal="centerContinuous"/>
    </xf>
    <xf numFmtId="165" fontId="3" fillId="0" borderId="12" xfId="0" applyNumberFormat="1" applyFont="1" applyFill="1" applyBorder="1" applyAlignment="1">
      <alignment horizontal="centerContinuous"/>
    </xf>
    <xf numFmtId="165" fontId="3" fillId="0" borderId="0" xfId="0" applyNumberFormat="1" applyFont="1" applyFill="1" applyBorder="1" applyAlignment="1">
      <alignment horizontal="centerContinuous"/>
    </xf>
    <xf numFmtId="165" fontId="3" fillId="0" borderId="0" xfId="0" applyNumberFormat="1" applyFont="1" applyBorder="1" applyAlignment="1">
      <alignment horizontal="center"/>
    </xf>
    <xf numFmtId="165" fontId="3" fillId="0" borderId="12" xfId="0" applyNumberFormat="1" applyFont="1" applyBorder="1" applyAlignment="1">
      <alignment horizontal="center"/>
    </xf>
    <xf numFmtId="165" fontId="3" fillId="0" borderId="0" xfId="0" applyNumberFormat="1" applyFont="1" applyAlignment="1">
      <alignment horizontal="center"/>
    </xf>
    <xf numFmtId="165" fontId="3" fillId="0" borderId="12" xfId="0" applyNumberFormat="1" applyFont="1" applyFill="1" applyBorder="1" applyAlignment="1">
      <alignment horizontal="center"/>
    </xf>
    <xf numFmtId="165" fontId="3" fillId="0" borderId="0" xfId="0" applyNumberFormat="1" applyFont="1" applyFill="1" applyAlignment="1">
      <alignment horizontal="center"/>
    </xf>
    <xf numFmtId="165" fontId="3" fillId="0" borderId="4" xfId="0" applyNumberFormat="1" applyFont="1" applyBorder="1" applyAlignment="1">
      <alignment horizontal="center"/>
    </xf>
    <xf numFmtId="165" fontId="3" fillId="0" borderId="13" xfId="0" applyNumberFormat="1" applyFont="1" applyBorder="1" applyAlignment="1">
      <alignment horizontal="center"/>
    </xf>
    <xf numFmtId="165" fontId="3" fillId="0" borderId="4" xfId="0" applyNumberFormat="1" applyFont="1" applyFill="1" applyBorder="1" applyAlignment="1">
      <alignment horizontal="center"/>
    </xf>
    <xf numFmtId="165" fontId="3" fillId="0" borderId="13" xfId="0" applyNumberFormat="1" applyFont="1" applyFill="1" applyBorder="1" applyAlignment="1">
      <alignment horizontal="center"/>
    </xf>
    <xf numFmtId="0" fontId="3" fillId="0" borderId="0" xfId="0" applyNumberFormat="1" applyFont="1" applyBorder="1" applyAlignment="1">
      <alignment horizontal="left"/>
    </xf>
    <xf numFmtId="165" fontId="3" fillId="0" borderId="25" xfId="0" applyNumberFormat="1" applyFont="1" applyFill="1" applyBorder="1" applyAlignment="1">
      <alignment/>
    </xf>
    <xf numFmtId="165" fontId="3" fillId="0" borderId="25" xfId="0" applyNumberFormat="1" applyFont="1" applyBorder="1" applyAlignment="1">
      <alignment/>
    </xf>
    <xf numFmtId="165" fontId="3" fillId="0" borderId="60" xfId="0" applyNumberFormat="1" applyFont="1" applyBorder="1" applyAlignment="1">
      <alignment/>
    </xf>
    <xf numFmtId="0" fontId="3" fillId="0" borderId="0" xfId="0" applyFont="1" applyBorder="1" applyAlignment="1">
      <alignment horizontal="left"/>
    </xf>
    <xf numFmtId="165" fontId="3" fillId="0" borderId="32" xfId="0" applyNumberFormat="1" applyFont="1" applyBorder="1" applyAlignment="1">
      <alignment/>
    </xf>
    <xf numFmtId="165" fontId="3" fillId="0" borderId="35" xfId="0" applyNumberFormat="1" applyFont="1" applyBorder="1" applyAlignment="1">
      <alignment/>
    </xf>
    <xf numFmtId="165" fontId="3" fillId="0" borderId="13" xfId="0" applyNumberFormat="1" applyFont="1" applyBorder="1" applyAlignment="1">
      <alignment/>
    </xf>
    <xf numFmtId="165" fontId="3" fillId="0" borderId="4" xfId="0" applyNumberFormat="1" applyFont="1" applyBorder="1" applyAlignment="1">
      <alignment/>
    </xf>
    <xf numFmtId="165" fontId="3" fillId="0" borderId="56" xfId="0" applyNumberFormat="1" applyFont="1" applyBorder="1" applyAlignment="1">
      <alignment/>
    </xf>
    <xf numFmtId="165" fontId="3" fillId="0" borderId="56" xfId="0" applyNumberFormat="1" applyFont="1" applyFill="1" applyBorder="1" applyAlignment="1">
      <alignment/>
    </xf>
    <xf numFmtId="165" fontId="3" fillId="0" borderId="13" xfId="0" applyNumberFormat="1" applyFont="1" applyFill="1" applyBorder="1" applyAlignment="1">
      <alignment/>
    </xf>
    <xf numFmtId="165" fontId="3" fillId="0" borderId="16" xfId="0" applyNumberFormat="1" applyFont="1" applyFill="1" applyBorder="1" applyAlignment="1">
      <alignment/>
    </xf>
    <xf numFmtId="164" fontId="3" fillId="0" borderId="12" xfId="0" applyNumberFormat="1" applyFont="1" applyBorder="1" applyAlignment="1">
      <alignment/>
    </xf>
    <xf numFmtId="164" fontId="2" fillId="0" borderId="4" xfId="0" applyNumberFormat="1" applyFont="1" applyFill="1" applyBorder="1" applyAlignment="1">
      <alignment horizontal="right"/>
    </xf>
    <xf numFmtId="0" fontId="3" fillId="0" borderId="15" xfId="0" applyFont="1" applyBorder="1" applyAlignment="1">
      <alignment/>
    </xf>
    <xf numFmtId="0" fontId="3" fillId="0" borderId="41" xfId="0" applyFont="1" applyBorder="1" applyAlignment="1">
      <alignment horizontal="center"/>
    </xf>
    <xf numFmtId="0" fontId="3" fillId="0" borderId="40" xfId="0" applyFont="1" applyBorder="1" applyAlignment="1">
      <alignment horizontal="center"/>
    </xf>
    <xf numFmtId="0" fontId="3" fillId="0" borderId="32" xfId="0" applyFont="1" applyBorder="1" applyAlignment="1">
      <alignment horizontal="center"/>
    </xf>
    <xf numFmtId="0" fontId="3" fillId="0" borderId="35" xfId="0" applyFont="1" applyBorder="1" applyAlignment="1">
      <alignment horizontal="center"/>
    </xf>
    <xf numFmtId="0" fontId="2" fillId="0" borderId="0" xfId="0" applyFont="1" applyAlignment="1">
      <alignment/>
    </xf>
    <xf numFmtId="164" fontId="2" fillId="0" borderId="0" xfId="0" applyNumberFormat="1"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74" applyFont="1" applyFill="1">
      <alignment/>
      <protection/>
    </xf>
    <xf numFmtId="0" fontId="3" fillId="0" borderId="18" xfId="74" applyFont="1" applyFill="1" applyBorder="1" applyAlignment="1">
      <alignment horizontal="center"/>
      <protection/>
    </xf>
    <xf numFmtId="0" fontId="3" fillId="0" borderId="66" xfId="74" applyFont="1" applyFill="1" applyBorder="1" applyAlignment="1">
      <alignment horizontal="center"/>
      <protection/>
    </xf>
    <xf numFmtId="0" fontId="3" fillId="0" borderId="0" xfId="74" applyFont="1" applyFill="1" applyBorder="1" applyAlignment="1">
      <alignment horizontal="center"/>
      <protection/>
    </xf>
    <xf numFmtId="0" fontId="3" fillId="0" borderId="15" xfId="74" applyFont="1" applyFill="1" applyBorder="1" applyAlignment="1">
      <alignment horizontal="center"/>
      <protection/>
    </xf>
    <xf numFmtId="0" fontId="3" fillId="0" borderId="14" xfId="74" applyFont="1" applyFill="1" applyBorder="1" applyAlignment="1">
      <alignment horizontal="center"/>
      <protection/>
    </xf>
    <xf numFmtId="0" fontId="2" fillId="0" borderId="0" xfId="74" applyFont="1" applyFill="1">
      <alignment/>
      <protection/>
    </xf>
    <xf numFmtId="164" fontId="3" fillId="0" borderId="12" xfId="74" applyNumberFormat="1" applyFont="1" applyFill="1" applyBorder="1">
      <alignment/>
      <protection/>
    </xf>
    <xf numFmtId="164" fontId="3" fillId="0" borderId="0" xfId="74" applyNumberFormat="1" applyFont="1" applyFill="1" applyBorder="1">
      <alignment/>
      <protection/>
    </xf>
    <xf numFmtId="164" fontId="3" fillId="0" borderId="0" xfId="75" applyNumberFormat="1" applyFont="1" applyFill="1" applyBorder="1">
      <alignment/>
      <protection/>
    </xf>
    <xf numFmtId="0" fontId="3" fillId="0" borderId="0" xfId="74" applyFont="1" applyFill="1" applyAlignment="1">
      <alignment horizontal="right"/>
      <protection/>
    </xf>
    <xf numFmtId="164" fontId="3" fillId="0" borderId="12" xfId="74" applyNumberFormat="1" applyFont="1" applyFill="1" applyBorder="1" applyAlignment="1">
      <alignment horizontal="right"/>
      <protection/>
    </xf>
    <xf numFmtId="164" fontId="3" fillId="0" borderId="0" xfId="74" applyNumberFormat="1" applyFont="1" applyFill="1" applyBorder="1" applyAlignment="1">
      <alignment horizontal="right"/>
      <protection/>
    </xf>
    <xf numFmtId="164" fontId="3" fillId="0" borderId="0" xfId="74" applyNumberFormat="1" applyFont="1" applyFill="1">
      <alignment/>
      <protection/>
    </xf>
    <xf numFmtId="164" fontId="3" fillId="0" borderId="0" xfId="75" applyNumberFormat="1" applyFont="1" applyFill="1" applyBorder="1" applyAlignment="1">
      <alignment horizontal="right"/>
      <protection/>
    </xf>
    <xf numFmtId="164" fontId="3" fillId="0" borderId="0" xfId="74" applyNumberFormat="1" applyFont="1" applyFill="1" applyAlignment="1">
      <alignment horizontal="right"/>
      <protection/>
    </xf>
    <xf numFmtId="164" fontId="2" fillId="0" borderId="0" xfId="75" applyNumberFormat="1" applyFont="1" applyFill="1" applyBorder="1" applyAlignment="1">
      <alignment horizontal="right"/>
      <protection/>
    </xf>
    <xf numFmtId="0" fontId="3" fillId="0" borderId="0" xfId="74" applyNumberFormat="1" applyFont="1" applyFill="1" applyAlignment="1">
      <alignment horizontal="left" vertical="top" wrapText="1"/>
      <protection/>
    </xf>
    <xf numFmtId="0" fontId="3" fillId="0" borderId="0" xfId="74" applyFont="1" applyFill="1" applyBorder="1">
      <alignment/>
      <protection/>
    </xf>
    <xf numFmtId="0" fontId="3" fillId="0" borderId="0" xfId="74" applyFont="1" applyFill="1" applyBorder="1" applyAlignment="1">
      <alignment horizontal="right"/>
      <protection/>
    </xf>
    <xf numFmtId="0" fontId="2" fillId="0" borderId="0" xfId="74" applyFont="1" applyFill="1" applyBorder="1">
      <alignment/>
      <protection/>
    </xf>
    <xf numFmtId="0" fontId="3" fillId="0" borderId="68" xfId="74" applyFont="1" applyFill="1" applyBorder="1" applyAlignment="1">
      <alignment horizontal="center"/>
      <protection/>
    </xf>
    <xf numFmtId="0" fontId="3" fillId="0" borderId="69" xfId="74" applyFont="1" applyFill="1" applyBorder="1" applyAlignment="1">
      <alignment horizontal="center"/>
      <protection/>
    </xf>
    <xf numFmtId="164" fontId="3" fillId="0" borderId="21" xfId="74" applyNumberFormat="1" applyFont="1" applyFill="1" applyBorder="1" applyAlignment="1">
      <alignment horizontal="right"/>
      <protection/>
    </xf>
    <xf numFmtId="0" fontId="2" fillId="0" borderId="0" xfId="74" applyFont="1" applyFill="1" applyAlignment="1">
      <alignment horizontal="right"/>
      <protection/>
    </xf>
    <xf numFmtId="164" fontId="2" fillId="0" borderId="4" xfId="74" applyNumberFormat="1" applyFont="1" applyFill="1" applyBorder="1" applyAlignment="1">
      <alignment horizontal="right"/>
      <protection/>
    </xf>
    <xf numFmtId="164" fontId="2" fillId="0" borderId="13" xfId="74" applyNumberFormat="1" applyFont="1" applyFill="1" applyBorder="1" applyAlignment="1">
      <alignment horizontal="right"/>
      <protection/>
    </xf>
    <xf numFmtId="164" fontId="2" fillId="0" borderId="0" xfId="74" applyNumberFormat="1" applyFont="1" applyFill="1" applyBorder="1" applyAlignment="1">
      <alignment horizontal="right"/>
      <protection/>
    </xf>
    <xf numFmtId="0" fontId="3" fillId="0" borderId="49" xfId="0" applyFont="1" applyFill="1" applyBorder="1" applyAlignment="1">
      <alignment horizontal="right"/>
    </xf>
    <xf numFmtId="0" fontId="3" fillId="0" borderId="47" xfId="0" applyFont="1" applyFill="1" applyBorder="1" applyAlignment="1">
      <alignment horizontal="right"/>
    </xf>
    <xf numFmtId="3" fontId="3" fillId="0" borderId="0" xfId="76" applyNumberFormat="1" applyFont="1" applyFill="1" applyBorder="1" applyAlignment="1">
      <alignment horizontal="left"/>
      <protection/>
    </xf>
    <xf numFmtId="164" fontId="2" fillId="0" borderId="70" xfId="0" applyNumberFormat="1" applyFont="1" applyFill="1" applyBorder="1" applyAlignment="1">
      <alignment/>
    </xf>
    <xf numFmtId="164" fontId="3" fillId="0" borderId="70" xfId="0" applyNumberFormat="1" applyFont="1" applyFill="1" applyBorder="1" applyAlignment="1">
      <alignment horizontal="center"/>
    </xf>
    <xf numFmtId="164" fontId="3" fillId="0" borderId="70" xfId="0" applyNumberFormat="1" applyFont="1" applyFill="1" applyBorder="1" applyAlignment="1">
      <alignment/>
    </xf>
    <xf numFmtId="164" fontId="2" fillId="0" borderId="71" xfId="0" applyNumberFormat="1" applyFont="1" applyFill="1" applyBorder="1" applyAlignment="1">
      <alignment/>
    </xf>
    <xf numFmtId="165" fontId="3" fillId="0" borderId="72" xfId="0" applyNumberFormat="1" applyFont="1" applyFill="1" applyBorder="1" applyAlignment="1">
      <alignment/>
    </xf>
    <xf numFmtId="164" fontId="2" fillId="0" borderId="73" xfId="0" applyNumberFormat="1" applyFont="1" applyFill="1" applyBorder="1" applyAlignment="1">
      <alignment/>
    </xf>
    <xf numFmtId="165" fontId="3" fillId="0" borderId="74" xfId="0" applyNumberFormat="1" applyFont="1" applyFill="1" applyBorder="1" applyAlignment="1">
      <alignment/>
    </xf>
    <xf numFmtId="165" fontId="3" fillId="0" borderId="46" xfId="0" applyNumberFormat="1" applyFont="1" applyBorder="1" applyAlignment="1">
      <alignment/>
    </xf>
    <xf numFmtId="165" fontId="3" fillId="0" borderId="59" xfId="0" applyNumberFormat="1" applyFont="1" applyBorder="1" applyAlignment="1">
      <alignment/>
    </xf>
    <xf numFmtId="165" fontId="3" fillId="0" borderId="35" xfId="0" applyNumberFormat="1" applyFont="1" applyFill="1" applyBorder="1" applyAlignment="1">
      <alignment horizontal="right"/>
    </xf>
    <xf numFmtId="165" fontId="3" fillId="0" borderId="59" xfId="0" applyNumberFormat="1" applyFont="1" applyFill="1" applyBorder="1" applyAlignment="1">
      <alignment/>
    </xf>
    <xf numFmtId="164" fontId="0" fillId="0" borderId="25" xfId="0" applyNumberFormat="1" applyFill="1" applyBorder="1" applyAlignment="1">
      <alignment/>
    </xf>
    <xf numFmtId="0" fontId="2" fillId="0" borderId="21" xfId="74" applyFont="1" applyFill="1" applyBorder="1">
      <alignment/>
      <protection/>
    </xf>
    <xf numFmtId="0" fontId="3" fillId="0" borderId="21" xfId="74" applyFont="1" applyFill="1" applyBorder="1">
      <alignment/>
      <protection/>
    </xf>
    <xf numFmtId="0" fontId="2" fillId="0" borderId="21" xfId="74" applyFont="1" applyFill="1" applyBorder="1" applyAlignment="1">
      <alignment horizontal="right"/>
      <protection/>
    </xf>
    <xf numFmtId="164" fontId="2" fillId="0" borderId="12" xfId="74" applyNumberFormat="1" applyFont="1" applyFill="1" applyBorder="1">
      <alignment/>
      <protection/>
    </xf>
    <xf numFmtId="164" fontId="2" fillId="0" borderId="0" xfId="74" applyNumberFormat="1" applyFont="1" applyFill="1" applyBorder="1">
      <alignment/>
      <protection/>
    </xf>
    <xf numFmtId="164" fontId="2" fillId="0" borderId="4" xfId="74" applyNumberFormat="1" applyFont="1" applyFill="1" applyBorder="1">
      <alignment/>
      <protection/>
    </xf>
    <xf numFmtId="164" fontId="2" fillId="0" borderId="13" xfId="74" applyNumberFormat="1" applyFont="1" applyFill="1" applyBorder="1">
      <alignment/>
      <protection/>
    </xf>
    <xf numFmtId="164" fontId="2" fillId="0" borderId="12" xfId="74" applyNumberFormat="1" applyFont="1" applyFill="1" applyBorder="1" applyAlignment="1">
      <alignment horizontal="right"/>
      <protection/>
    </xf>
    <xf numFmtId="164" fontId="2" fillId="0" borderId="63" xfId="0" applyNumberFormat="1" applyFont="1" applyFill="1" applyBorder="1" applyAlignment="1">
      <alignment horizontal="right"/>
    </xf>
    <xf numFmtId="165" fontId="3" fillId="0" borderId="4" xfId="0" applyNumberFormat="1" applyFont="1" applyFill="1" applyBorder="1" applyAlignment="1">
      <alignment/>
    </xf>
    <xf numFmtId="165" fontId="3" fillId="0" borderId="46" xfId="0" applyNumberFormat="1" applyFont="1" applyFill="1" applyBorder="1" applyAlignment="1">
      <alignment/>
    </xf>
    <xf numFmtId="164" fontId="3" fillId="0" borderId="14" xfId="0" applyNumberFormat="1" applyFont="1" applyFill="1" applyBorder="1" applyAlignment="1">
      <alignment/>
    </xf>
    <xf numFmtId="164" fontId="3" fillId="0" borderId="15" xfId="0" applyNumberFormat="1" applyFont="1" applyFill="1" applyBorder="1" applyAlignment="1">
      <alignment/>
    </xf>
    <xf numFmtId="164" fontId="2" fillId="0" borderId="13" xfId="0" applyNumberFormat="1" applyFont="1" applyFill="1" applyBorder="1" applyAlignment="1">
      <alignment/>
    </xf>
    <xf numFmtId="173" fontId="3" fillId="0" borderId="12" xfId="0" applyNumberFormat="1" applyFont="1" applyFill="1" applyBorder="1" applyAlignment="1">
      <alignment/>
    </xf>
    <xf numFmtId="173" fontId="3" fillId="0" borderId="0" xfId="0" applyNumberFormat="1" applyFont="1" applyFill="1" applyBorder="1" applyAlignment="1">
      <alignment/>
    </xf>
    <xf numFmtId="173" fontId="3" fillId="0" borderId="13" xfId="0" applyNumberFormat="1" applyFont="1" applyFill="1" applyBorder="1" applyAlignment="1">
      <alignment/>
    </xf>
    <xf numFmtId="173" fontId="3" fillId="0" borderId="14" xfId="0" applyNumberFormat="1" applyFont="1" applyFill="1" applyBorder="1" applyAlignment="1">
      <alignment/>
    </xf>
    <xf numFmtId="173" fontId="3" fillId="0" borderId="15" xfId="0" applyNumberFormat="1" applyFont="1" applyFill="1" applyBorder="1" applyAlignment="1">
      <alignment/>
    </xf>
    <xf numFmtId="164" fontId="2" fillId="0" borderId="0" xfId="0" applyNumberFormat="1" applyFont="1" applyFill="1" applyBorder="1" applyAlignment="1">
      <alignment/>
    </xf>
    <xf numFmtId="3" fontId="3" fillId="0" borderId="18" xfId="0" applyNumberFormat="1" applyFont="1" applyFill="1" applyBorder="1" applyAlignment="1">
      <alignment/>
    </xf>
    <xf numFmtId="173" fontId="2" fillId="0" borderId="13" xfId="0" applyNumberFormat="1" applyFont="1" applyFill="1" applyBorder="1" applyAlignment="1">
      <alignment/>
    </xf>
    <xf numFmtId="0" fontId="3" fillId="0" borderId="15" xfId="0" applyFont="1" applyFill="1" applyBorder="1" applyAlignment="1">
      <alignment/>
    </xf>
    <xf numFmtId="164" fontId="3" fillId="0" borderId="12" xfId="0" applyNumberFormat="1" applyFont="1" applyFill="1" applyBorder="1" applyAlignment="1">
      <alignment horizontal="right"/>
    </xf>
    <xf numFmtId="164" fontId="3" fillId="0" borderId="14" xfId="0" applyNumberFormat="1" applyFont="1" applyFill="1" applyBorder="1" applyAlignment="1">
      <alignment horizontal="right"/>
    </xf>
    <xf numFmtId="164" fontId="3" fillId="0" borderId="15" xfId="0" applyNumberFormat="1" applyFont="1" applyFill="1" applyBorder="1" applyAlignment="1">
      <alignment horizontal="right"/>
    </xf>
    <xf numFmtId="173" fontId="2" fillId="0" borderId="12" xfId="0" applyNumberFormat="1" applyFont="1" applyFill="1" applyBorder="1" applyAlignment="1">
      <alignment/>
    </xf>
    <xf numFmtId="173" fontId="2" fillId="0" borderId="0" xfId="0" applyNumberFormat="1" applyFont="1" applyFill="1" applyBorder="1" applyAlignment="1">
      <alignment/>
    </xf>
    <xf numFmtId="0" fontId="2" fillId="0" borderId="4" xfId="0" applyFont="1" applyFill="1" applyBorder="1" applyAlignment="1">
      <alignment/>
    </xf>
    <xf numFmtId="0" fontId="0" fillId="0" borderId="0" xfId="0" applyBorder="1" applyAlignment="1">
      <alignment/>
    </xf>
    <xf numFmtId="164" fontId="0" fillId="0" borderId="0" xfId="0" applyNumberFormat="1" applyAlignment="1">
      <alignment/>
    </xf>
    <xf numFmtId="164" fontId="0" fillId="0" borderId="0" xfId="0" applyNumberFormat="1" applyBorder="1" applyAlignment="1">
      <alignment/>
    </xf>
    <xf numFmtId="3" fontId="2" fillId="0" borderId="0" xfId="0" applyNumberFormat="1" applyFont="1" applyFill="1" applyAlignment="1">
      <alignment/>
    </xf>
    <xf numFmtId="2" fontId="2" fillId="0" borderId="21" xfId="0" applyNumberFormat="1" applyFont="1" applyFill="1" applyBorder="1" applyAlignment="1">
      <alignment/>
    </xf>
    <xf numFmtId="2" fontId="2" fillId="0" borderId="16" xfId="0" applyNumberFormat="1" applyFont="1" applyFill="1" applyBorder="1" applyAlignment="1">
      <alignment/>
    </xf>
    <xf numFmtId="2" fontId="2" fillId="0" borderId="56" xfId="0" applyNumberFormat="1" applyFont="1" applyFill="1" applyBorder="1" applyAlignment="1">
      <alignment/>
    </xf>
    <xf numFmtId="2" fontId="3" fillId="0" borderId="56" xfId="0" applyNumberFormat="1" applyFont="1" applyFill="1" applyBorder="1" applyAlignment="1">
      <alignment/>
    </xf>
    <xf numFmtId="0" fontId="2" fillId="0" borderId="0" xfId="0" applyFont="1" applyBorder="1" applyAlignment="1">
      <alignment horizontal="center"/>
    </xf>
    <xf numFmtId="0" fontId="50" fillId="0" borderId="0" xfId="0" applyFont="1" applyAlignment="1">
      <alignment/>
    </xf>
    <xf numFmtId="0" fontId="50" fillId="0" borderId="0" xfId="0" applyFont="1" applyBorder="1" applyAlignment="1">
      <alignment/>
    </xf>
    <xf numFmtId="0" fontId="50" fillId="0" borderId="0" xfId="0" applyFont="1" applyFill="1" applyAlignment="1">
      <alignment/>
    </xf>
    <xf numFmtId="165" fontId="3" fillId="0" borderId="0" xfId="0" applyNumberFormat="1" applyFont="1" applyBorder="1" applyAlignment="1">
      <alignment horizontal="right"/>
    </xf>
    <xf numFmtId="165" fontId="3" fillId="0" borderId="12" xfId="0" applyNumberFormat="1" applyFont="1" applyBorder="1" applyAlignment="1">
      <alignment horizontal="right"/>
    </xf>
    <xf numFmtId="165" fontId="3" fillId="0" borderId="0" xfId="0" applyNumberFormat="1" applyFont="1" applyAlignment="1">
      <alignment horizontal="right"/>
    </xf>
    <xf numFmtId="165" fontId="3" fillId="0" borderId="56" xfId="0"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0" borderId="12" xfId="0" applyNumberFormat="1" applyFont="1" applyBorder="1" applyAlignment="1">
      <alignment horizontal="right"/>
    </xf>
    <xf numFmtId="165" fontId="14" fillId="0" borderId="56" xfId="0" applyNumberFormat="1" applyFont="1" applyBorder="1" applyAlignment="1">
      <alignment horizontal="right"/>
    </xf>
    <xf numFmtId="0" fontId="14" fillId="0" borderId="0" xfId="0" applyFont="1" applyBorder="1" applyAlignment="1">
      <alignment/>
    </xf>
    <xf numFmtId="3" fontId="3" fillId="0" borderId="0" xfId="0" applyNumberFormat="1" applyFont="1" applyBorder="1" applyAlignment="1">
      <alignment/>
    </xf>
    <xf numFmtId="3" fontId="3" fillId="0" borderId="0" xfId="0" applyNumberFormat="1" applyFont="1" applyAlignment="1">
      <alignment/>
    </xf>
    <xf numFmtId="3" fontId="3" fillId="0" borderId="12" xfId="0" applyNumberFormat="1" applyFont="1" applyBorder="1" applyAlignment="1">
      <alignment/>
    </xf>
    <xf numFmtId="3" fontId="3" fillId="0" borderId="56" xfId="0" applyNumberFormat="1" applyFont="1" applyBorder="1" applyAlignment="1">
      <alignment/>
    </xf>
    <xf numFmtId="3" fontId="3" fillId="0" borderId="12" xfId="0" applyNumberFormat="1" applyFont="1" applyBorder="1" applyAlignment="1">
      <alignment horizontal="right"/>
    </xf>
    <xf numFmtId="3" fontId="3" fillId="0" borderId="56" xfId="0" applyNumberFormat="1" applyFont="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0" fontId="3" fillId="0" borderId="56" xfId="0" applyFont="1" applyFill="1" applyBorder="1" applyAlignment="1">
      <alignment horizontal="right"/>
    </xf>
    <xf numFmtId="0" fontId="3" fillId="0" borderId="67" xfId="0" applyFont="1" applyFill="1" applyBorder="1" applyAlignment="1">
      <alignment horizontal="right"/>
    </xf>
    <xf numFmtId="0" fontId="3" fillId="0" borderId="15" xfId="0" applyFont="1" applyBorder="1" applyAlignment="1">
      <alignment horizontal="right"/>
    </xf>
    <xf numFmtId="0" fontId="3" fillId="0" borderId="56" xfId="0" applyFont="1" applyFill="1" applyBorder="1" applyAlignment="1">
      <alignment/>
    </xf>
    <xf numFmtId="0" fontId="3" fillId="0" borderId="17" xfId="0" applyFont="1" applyFill="1" applyBorder="1" applyAlignment="1">
      <alignment horizontal="centerContinuous"/>
    </xf>
    <xf numFmtId="0" fontId="3" fillId="0" borderId="15" xfId="0" applyFont="1" applyFill="1" applyBorder="1" applyAlignment="1">
      <alignment horizontal="centerContinuous"/>
    </xf>
    <xf numFmtId="0" fontId="3" fillId="0" borderId="14" xfId="0" applyFont="1" applyFill="1" applyBorder="1" applyAlignment="1">
      <alignment horizontal="centerContinuous"/>
    </xf>
    <xf numFmtId="0" fontId="3" fillId="0" borderId="18" xfId="0" applyFont="1" applyFill="1" applyBorder="1" applyAlignment="1">
      <alignment horizontal="centerContinuous"/>
    </xf>
    <xf numFmtId="0" fontId="3" fillId="0" borderId="66" xfId="0" applyFont="1" applyFill="1" applyBorder="1" applyAlignment="1">
      <alignment horizontal="centerContinuous"/>
    </xf>
    <xf numFmtId="0" fontId="3" fillId="0" borderId="75" xfId="0" applyFont="1" applyFill="1" applyBorder="1" applyAlignment="1">
      <alignment horizontal="centerContinuous"/>
    </xf>
    <xf numFmtId="0" fontId="3" fillId="0" borderId="18" xfId="0" applyFont="1" applyBorder="1" applyAlignment="1">
      <alignment horizontal="centerContinuous"/>
    </xf>
    <xf numFmtId="0" fontId="15" fillId="0" borderId="0" xfId="0" applyFont="1" applyBorder="1" applyAlignment="1">
      <alignment horizontal="centerContinuous"/>
    </xf>
    <xf numFmtId="0" fontId="15" fillId="0" borderId="0" xfId="0" applyFont="1" applyAlignment="1">
      <alignment horizontal="centerContinuous"/>
    </xf>
    <xf numFmtId="0" fontId="3" fillId="0" borderId="0" xfId="0" applyFont="1" applyAlignment="1">
      <alignment horizontal="centerContinuous"/>
    </xf>
    <xf numFmtId="0" fontId="2" fillId="0" borderId="0" xfId="0" applyFont="1" applyAlignment="1">
      <alignment horizontal="centerContinuous"/>
    </xf>
    <xf numFmtId="0" fontId="3" fillId="0" borderId="0" xfId="0" applyFont="1" applyBorder="1" applyAlignment="1">
      <alignment horizontal="centerContinuous"/>
    </xf>
    <xf numFmtId="0" fontId="50" fillId="0" borderId="0" xfId="0" applyFont="1" applyFill="1" applyBorder="1" applyAlignment="1">
      <alignment/>
    </xf>
    <xf numFmtId="165" fontId="2" fillId="0" borderId="0" xfId="0" applyNumberFormat="1" applyFont="1" applyAlignment="1">
      <alignment/>
    </xf>
    <xf numFmtId="165" fontId="3" fillId="0" borderId="56" xfId="0" applyNumberFormat="1" applyFont="1" applyFill="1" applyBorder="1" applyAlignment="1">
      <alignment horizontal="right"/>
    </xf>
    <xf numFmtId="0" fontId="3" fillId="0" borderId="56" xfId="0" applyFont="1" applyFill="1" applyBorder="1" applyAlignment="1">
      <alignment horizontal="centerContinuous"/>
    </xf>
    <xf numFmtId="0" fontId="3" fillId="0" borderId="0" xfId="0" applyFont="1" applyFill="1" applyBorder="1" applyAlignment="1">
      <alignment horizontal="centerContinuous"/>
    </xf>
    <xf numFmtId="0" fontId="3" fillId="0" borderId="12" xfId="0" applyFont="1" applyFill="1" applyBorder="1" applyAlignment="1">
      <alignment horizontal="centerContinuous"/>
    </xf>
    <xf numFmtId="0" fontId="3" fillId="0" borderId="0" xfId="71" applyFont="1">
      <alignment/>
      <protection/>
    </xf>
    <xf numFmtId="0" fontId="3" fillId="0" borderId="0" xfId="71" applyFont="1" applyAlignment="1">
      <alignment horizontal="center"/>
      <protection/>
    </xf>
    <xf numFmtId="0" fontId="2" fillId="0" borderId="0" xfId="71" applyFont="1">
      <alignment/>
      <protection/>
    </xf>
    <xf numFmtId="164" fontId="2" fillId="0" borderId="0" xfId="71" applyNumberFormat="1" applyFont="1" applyBorder="1" applyAlignment="1">
      <alignment horizontal="center"/>
      <protection/>
    </xf>
    <xf numFmtId="0" fontId="3" fillId="0" borderId="0" xfId="71" applyFont="1" applyAlignment="1">
      <alignment horizontal="left"/>
      <protection/>
    </xf>
    <xf numFmtId="164" fontId="2" fillId="0" borderId="4" xfId="71" applyNumberFormat="1" applyFont="1" applyBorder="1" applyAlignment="1">
      <alignment horizontal="center"/>
      <protection/>
    </xf>
    <xf numFmtId="164" fontId="2" fillId="0" borderId="76" xfId="71" applyNumberFormat="1" applyFont="1" applyBorder="1" applyAlignment="1">
      <alignment horizontal="center"/>
      <protection/>
    </xf>
    <xf numFmtId="0" fontId="2" fillId="0" borderId="0" xfId="71" applyFont="1" applyAlignment="1">
      <alignment horizontal="right"/>
      <protection/>
    </xf>
    <xf numFmtId="164" fontId="3" fillId="0" borderId="12" xfId="71" applyNumberFormat="1" applyFont="1" applyBorder="1" applyAlignment="1">
      <alignment horizontal="center"/>
      <protection/>
    </xf>
    <xf numFmtId="164" fontId="3" fillId="0" borderId="21" xfId="71" applyNumberFormat="1" applyFont="1" applyBorder="1">
      <alignment/>
      <protection/>
    </xf>
    <xf numFmtId="164" fontId="16" fillId="0" borderId="56" xfId="70" applyNumberFormat="1" applyFont="1" applyBorder="1" applyAlignment="1">
      <alignment horizontal="center"/>
      <protection/>
    </xf>
    <xf numFmtId="164" fontId="16" fillId="0" borderId="21" xfId="70" applyNumberFormat="1" applyFont="1" applyBorder="1" applyAlignment="1">
      <alignment horizontal="center"/>
      <protection/>
    </xf>
    <xf numFmtId="164" fontId="3" fillId="0" borderId="21" xfId="71" applyNumberFormat="1" applyFont="1" applyBorder="1" applyAlignment="1">
      <alignment horizontal="center"/>
      <protection/>
    </xf>
    <xf numFmtId="164" fontId="16" fillId="0" borderId="0" xfId="70" applyNumberFormat="1" applyFont="1" applyBorder="1" applyAlignment="1">
      <alignment horizontal="center"/>
      <protection/>
    </xf>
    <xf numFmtId="0" fontId="3" fillId="0" borderId="12" xfId="71" applyFont="1" applyBorder="1" applyAlignment="1">
      <alignment horizontal="center"/>
      <protection/>
    </xf>
    <xf numFmtId="0" fontId="3" fillId="0" borderId="12" xfId="71" applyFont="1" applyBorder="1">
      <alignment/>
      <protection/>
    </xf>
    <xf numFmtId="0" fontId="3" fillId="0" borderId="0" xfId="71" applyFont="1" applyBorder="1">
      <alignment/>
      <protection/>
    </xf>
    <xf numFmtId="0" fontId="3" fillId="0" borderId="14" xfId="71" applyFont="1" applyBorder="1" applyAlignment="1">
      <alignment horizontal="center"/>
      <protection/>
    </xf>
    <xf numFmtId="0" fontId="3" fillId="0" borderId="14" xfId="71" applyFont="1" applyBorder="1">
      <alignment/>
      <protection/>
    </xf>
    <xf numFmtId="0" fontId="3" fillId="0" borderId="15" xfId="71" applyFont="1" applyBorder="1">
      <alignment/>
      <protection/>
    </xf>
    <xf numFmtId="0" fontId="3" fillId="0" borderId="66" xfId="71" applyFont="1" applyBorder="1" applyAlignment="1">
      <alignment horizontal="center"/>
      <protection/>
    </xf>
    <xf numFmtId="0" fontId="3" fillId="0" borderId="18" xfId="71" applyFont="1" applyBorder="1">
      <alignment/>
      <protection/>
    </xf>
    <xf numFmtId="0" fontId="3" fillId="0" borderId="0" xfId="71" applyFont="1" applyAlignment="1">
      <alignment horizontal="centerContinuous"/>
      <protection/>
    </xf>
    <xf numFmtId="0" fontId="2" fillId="0" borderId="0" xfId="71" applyFont="1" applyAlignment="1">
      <alignment horizontal="centerContinuous"/>
      <protection/>
    </xf>
    <xf numFmtId="0" fontId="2" fillId="0" borderId="0" xfId="71" applyFont="1" applyAlignment="1">
      <alignment horizontal="center"/>
      <protection/>
    </xf>
    <xf numFmtId="164" fontId="2" fillId="0" borderId="0" xfId="71" applyNumberFormat="1" applyFont="1">
      <alignment/>
      <protection/>
    </xf>
    <xf numFmtId="164" fontId="2" fillId="0" borderId="76" xfId="71" applyNumberFormat="1" applyFont="1" applyFill="1" applyBorder="1" applyAlignment="1">
      <alignment horizontal="center"/>
      <protection/>
    </xf>
    <xf numFmtId="164" fontId="3" fillId="0" borderId="21" xfId="70" applyNumberFormat="1" applyFont="1" applyBorder="1" applyAlignment="1">
      <alignment horizontal="center"/>
      <protection/>
    </xf>
    <xf numFmtId="164" fontId="2" fillId="0" borderId="0" xfId="71" applyNumberFormat="1" applyFont="1" applyFill="1" applyBorder="1" applyAlignment="1">
      <alignment horizontal="center"/>
      <protection/>
    </xf>
    <xf numFmtId="0" fontId="2" fillId="0" borderId="0" xfId="71" applyFont="1" applyFill="1" applyAlignment="1">
      <alignment horizontal="center"/>
      <protection/>
    </xf>
    <xf numFmtId="0" fontId="2" fillId="0" borderId="0" xfId="71" applyFont="1" applyFill="1" applyAlignment="1">
      <alignment horizontal="right"/>
      <protection/>
    </xf>
    <xf numFmtId="164" fontId="3" fillId="0" borderId="12" xfId="71" applyNumberFormat="1" applyFont="1" applyBorder="1">
      <alignment/>
      <protection/>
    </xf>
    <xf numFmtId="0" fontId="17" fillId="0" borderId="0" xfId="71" applyFont="1">
      <alignment/>
      <protection/>
    </xf>
    <xf numFmtId="0" fontId="3" fillId="0" borderId="0" xfId="72" applyFont="1" applyFill="1">
      <alignment/>
      <protection/>
    </xf>
    <xf numFmtId="0" fontId="3" fillId="0" borderId="0" xfId="72" applyFont="1" applyFill="1" applyAlignment="1">
      <alignment horizontal="center"/>
      <protection/>
    </xf>
    <xf numFmtId="0" fontId="3" fillId="0" borderId="0" xfId="72" applyFont="1" applyFill="1" applyAlignment="1">
      <alignment horizontal="left"/>
      <protection/>
    </xf>
    <xf numFmtId="164" fontId="3" fillId="0" borderId="0" xfId="72" applyNumberFormat="1" applyFont="1" applyFill="1" applyAlignment="1">
      <alignment horizontal="center"/>
      <protection/>
    </xf>
    <xf numFmtId="3" fontId="3" fillId="0" borderId="0" xfId="72" applyNumberFormat="1" applyFont="1" applyFill="1">
      <alignment/>
      <protection/>
    </xf>
    <xf numFmtId="0" fontId="2" fillId="0" borderId="0" xfId="72" applyFont="1" applyFill="1" applyBorder="1" applyAlignment="1">
      <alignment horizontal="center"/>
      <protection/>
    </xf>
    <xf numFmtId="164" fontId="2" fillId="0" borderId="0" xfId="72" applyNumberFormat="1" applyFont="1" applyFill="1" applyBorder="1" applyAlignment="1">
      <alignment horizontal="center"/>
      <protection/>
    </xf>
    <xf numFmtId="3" fontId="2" fillId="0" borderId="0" xfId="72" applyNumberFormat="1" applyFont="1" applyFill="1" applyBorder="1" applyAlignment="1">
      <alignment horizontal="center"/>
      <protection/>
    </xf>
    <xf numFmtId="0" fontId="2" fillId="0" borderId="0" xfId="72" applyFont="1" applyFill="1" applyBorder="1">
      <alignment/>
      <protection/>
    </xf>
    <xf numFmtId="0" fontId="2" fillId="0" borderId="4" xfId="72" applyFont="1" applyFill="1" applyBorder="1" applyAlignment="1">
      <alignment horizontal="center"/>
      <protection/>
    </xf>
    <xf numFmtId="0" fontId="2" fillId="0" borderId="56" xfId="72" applyFont="1" applyFill="1" applyBorder="1" applyAlignment="1">
      <alignment horizontal="right"/>
      <protection/>
    </xf>
    <xf numFmtId="0" fontId="3" fillId="0" borderId="12" xfId="72" applyFont="1" applyFill="1" applyBorder="1" applyAlignment="1">
      <alignment horizontal="center"/>
      <protection/>
    </xf>
    <xf numFmtId="0" fontId="3" fillId="0" borderId="21" xfId="72" applyFont="1" applyFill="1" applyBorder="1" applyAlignment="1">
      <alignment horizontal="center"/>
      <protection/>
    </xf>
    <xf numFmtId="0" fontId="3" fillId="0" borderId="0" xfId="72" applyFont="1" applyFill="1" applyBorder="1" applyAlignment="1">
      <alignment horizontal="center"/>
      <protection/>
    </xf>
    <xf numFmtId="0" fontId="3" fillId="0" borderId="14" xfId="72" applyFont="1" applyFill="1" applyBorder="1" applyAlignment="1">
      <alignment horizontal="center"/>
      <protection/>
    </xf>
    <xf numFmtId="0" fontId="3" fillId="0" borderId="15" xfId="72" applyFont="1" applyFill="1" applyBorder="1">
      <alignment/>
      <protection/>
    </xf>
    <xf numFmtId="0" fontId="3" fillId="0" borderId="66" xfId="72" applyFont="1" applyFill="1" applyBorder="1" applyAlignment="1">
      <alignment horizontal="center"/>
      <protection/>
    </xf>
    <xf numFmtId="0" fontId="3" fillId="0" borderId="18" xfId="72" applyFont="1" applyFill="1" applyBorder="1">
      <alignment/>
      <protection/>
    </xf>
    <xf numFmtId="0" fontId="2" fillId="0" borderId="0" xfId="72" applyFont="1" applyFill="1" applyAlignment="1">
      <alignment horizontal="centerContinuous"/>
      <protection/>
    </xf>
    <xf numFmtId="0" fontId="3" fillId="0" borderId="0" xfId="72" applyFont="1" applyFill="1" applyBorder="1">
      <alignment/>
      <protection/>
    </xf>
    <xf numFmtId="3" fontId="2" fillId="0" borderId="4" xfId="72" applyNumberFormat="1" applyFont="1" applyFill="1" applyBorder="1" applyAlignment="1">
      <alignment horizontal="center"/>
      <protection/>
    </xf>
    <xf numFmtId="3" fontId="3" fillId="0" borderId="12" xfId="72" applyNumberFormat="1" applyFont="1" applyFill="1" applyBorder="1" applyAlignment="1">
      <alignment horizontal="center"/>
      <protection/>
    </xf>
    <xf numFmtId="0" fontId="2" fillId="0" borderId="0" xfId="72" applyFont="1" applyFill="1">
      <alignment/>
      <protection/>
    </xf>
    <xf numFmtId="164" fontId="2" fillId="0" borderId="4" xfId="72" applyNumberFormat="1" applyFont="1" applyFill="1" applyBorder="1" applyAlignment="1">
      <alignment horizontal="center"/>
      <protection/>
    </xf>
    <xf numFmtId="0" fontId="3" fillId="0" borderId="12" xfId="72" applyFont="1" applyFill="1" applyBorder="1" applyAlignment="1" quotePrefix="1">
      <alignment horizontal="center"/>
      <protection/>
    </xf>
    <xf numFmtId="0" fontId="2" fillId="0" borderId="0" xfId="72" applyFont="1" applyFill="1" applyBorder="1" applyAlignment="1">
      <alignment horizontal="right"/>
      <protection/>
    </xf>
    <xf numFmtId="0" fontId="3" fillId="0" borderId="0" xfId="72" applyFont="1" applyFill="1" applyAlignment="1">
      <alignment/>
      <protection/>
    </xf>
    <xf numFmtId="0" fontId="3" fillId="0" borderId="0" xfId="72" applyFont="1" applyFill="1" applyAlignment="1">
      <alignment horizontal="centerContinuous"/>
      <protection/>
    </xf>
    <xf numFmtId="0" fontId="3" fillId="0" borderId="0" xfId="73" applyFont="1">
      <alignment/>
      <protection/>
    </xf>
    <xf numFmtId="0" fontId="3" fillId="0" borderId="0" xfId="73" applyFont="1" applyAlignment="1">
      <alignment horizontal="center"/>
      <protection/>
    </xf>
    <xf numFmtId="0" fontId="3" fillId="0" borderId="0" xfId="73" applyFont="1" applyFill="1" applyAlignment="1">
      <alignment horizontal="center"/>
      <protection/>
    </xf>
    <xf numFmtId="0" fontId="3" fillId="0" borderId="0" xfId="73" applyFont="1" applyFill="1">
      <alignment/>
      <protection/>
    </xf>
    <xf numFmtId="3" fontId="3" fillId="0" borderId="0" xfId="73" applyNumberFormat="1" applyFont="1" applyAlignment="1">
      <alignment horizontal="right"/>
      <protection/>
    </xf>
    <xf numFmtId="0" fontId="3" fillId="0" borderId="21" xfId="73" applyFont="1" applyBorder="1" applyAlignment="1">
      <alignment horizontal="right"/>
      <protection/>
    </xf>
    <xf numFmtId="164" fontId="3" fillId="0" borderId="21" xfId="71" applyNumberFormat="1" applyFont="1" applyFill="1" applyBorder="1" applyAlignment="1">
      <alignment horizontal="right"/>
      <protection/>
    </xf>
    <xf numFmtId="0" fontId="3" fillId="0" borderId="0" xfId="71" applyFont="1" applyFill="1" applyBorder="1" applyAlignment="1">
      <alignment horizontal="center"/>
      <protection/>
    </xf>
    <xf numFmtId="164" fontId="3" fillId="0" borderId="0" xfId="71" applyNumberFormat="1" applyFont="1" applyFill="1" applyBorder="1" applyAlignment="1">
      <alignment horizontal="right"/>
      <protection/>
    </xf>
    <xf numFmtId="3" fontId="3" fillId="0" borderId="0" xfId="73" applyNumberFormat="1" applyFont="1" applyFill="1" applyBorder="1" applyAlignment="1">
      <alignment horizontal="right"/>
      <protection/>
    </xf>
    <xf numFmtId="0" fontId="3" fillId="0" borderId="21" xfId="73" applyFont="1" applyFill="1" applyBorder="1" applyAlignment="1">
      <alignment horizontal="right"/>
      <protection/>
    </xf>
    <xf numFmtId="0" fontId="3" fillId="0" borderId="0" xfId="73" applyFont="1" applyFill="1" applyBorder="1" applyAlignment="1">
      <alignment horizontal="center"/>
      <protection/>
    </xf>
    <xf numFmtId="0" fontId="3" fillId="0" borderId="0" xfId="73" applyFont="1" applyFill="1" applyBorder="1" applyAlignment="1">
      <alignment horizontal="right"/>
      <protection/>
    </xf>
    <xf numFmtId="0" fontId="3" fillId="0" borderId="15" xfId="73" applyFont="1" applyFill="1" applyBorder="1" applyAlignment="1">
      <alignment horizontal="center"/>
      <protection/>
    </xf>
    <xf numFmtId="0" fontId="3" fillId="0" borderId="69" xfId="73" applyFont="1" applyFill="1" applyBorder="1" applyAlignment="1">
      <alignment horizontal="center"/>
      <protection/>
    </xf>
    <xf numFmtId="0" fontId="3" fillId="0" borderId="18" xfId="73" applyFont="1" applyFill="1" applyBorder="1" applyAlignment="1">
      <alignment horizontal="center"/>
      <protection/>
    </xf>
    <xf numFmtId="0" fontId="3" fillId="0" borderId="68" xfId="73" applyFont="1" applyFill="1" applyBorder="1" applyAlignment="1">
      <alignment horizontal="center"/>
      <protection/>
    </xf>
    <xf numFmtId="0" fontId="3" fillId="0" borderId="18" xfId="73" applyFont="1" applyFill="1" applyBorder="1">
      <alignment/>
      <protection/>
    </xf>
    <xf numFmtId="0" fontId="2" fillId="0" borderId="0" xfId="73" applyFont="1" applyFill="1" applyAlignment="1">
      <alignment horizontal="center"/>
      <protection/>
    </xf>
    <xf numFmtId="0" fontId="2" fillId="0" borderId="0" xfId="73" applyFont="1">
      <alignment/>
      <protection/>
    </xf>
    <xf numFmtId="0" fontId="2" fillId="0" borderId="0" xfId="73" applyFont="1" applyBorder="1" applyAlignment="1">
      <alignment horizontal="center"/>
      <protection/>
    </xf>
    <xf numFmtId="3" fontId="3" fillId="0" borderId="0" xfId="73" applyNumberFormat="1" applyFont="1" applyBorder="1" applyAlignment="1">
      <alignment horizontal="right"/>
      <protection/>
    </xf>
    <xf numFmtId="0" fontId="17" fillId="0" borderId="0" xfId="73" applyFont="1" applyBorder="1" applyAlignment="1">
      <alignment horizontal="center"/>
      <protection/>
    </xf>
    <xf numFmtId="164" fontId="3" fillId="0" borderId="0" xfId="71" applyNumberFormat="1" applyFont="1" applyBorder="1" applyAlignment="1">
      <alignment horizontal="right"/>
      <protection/>
    </xf>
    <xf numFmtId="164" fontId="3" fillId="0" borderId="21" xfId="71" applyNumberFormat="1" applyFont="1" applyBorder="1" applyAlignment="1">
      <alignment horizontal="right"/>
      <protection/>
    </xf>
    <xf numFmtId="0" fontId="3" fillId="0" borderId="0" xfId="71" applyFont="1" applyBorder="1" applyAlignment="1">
      <alignment horizontal="center"/>
      <protection/>
    </xf>
    <xf numFmtId="0" fontId="3" fillId="0" borderId="0" xfId="73" applyFont="1" applyBorder="1" applyAlignment="1">
      <alignment horizontal="center"/>
      <protection/>
    </xf>
    <xf numFmtId="0" fontId="3" fillId="0" borderId="0" xfId="73" applyFont="1" applyBorder="1" applyAlignment="1">
      <alignment horizontal="right"/>
      <protection/>
    </xf>
    <xf numFmtId="0" fontId="3" fillId="0" borderId="15" xfId="73" applyFont="1" applyBorder="1" applyAlignment="1">
      <alignment horizontal="center"/>
      <protection/>
    </xf>
    <xf numFmtId="0" fontId="3" fillId="0" borderId="69" xfId="73" applyFont="1" applyBorder="1" applyAlignment="1">
      <alignment horizontal="center"/>
      <protection/>
    </xf>
    <xf numFmtId="0" fontId="3" fillId="0" borderId="18" xfId="73" applyFont="1" applyBorder="1" applyAlignment="1">
      <alignment horizontal="center"/>
      <protection/>
    </xf>
    <xf numFmtId="0" fontId="3" fillId="0" borderId="68" xfId="73" applyFont="1" applyBorder="1" applyAlignment="1">
      <alignment horizontal="center"/>
      <protection/>
    </xf>
    <xf numFmtId="0" fontId="3" fillId="0" borderId="18" xfId="73" applyFont="1" applyBorder="1">
      <alignment/>
      <protection/>
    </xf>
    <xf numFmtId="0" fontId="3" fillId="0" borderId="0" xfId="73" applyFont="1" applyAlignment="1">
      <alignment horizontal="centerContinuous"/>
      <protection/>
    </xf>
    <xf numFmtId="3" fontId="3" fillId="0" borderId="0" xfId="73" applyNumberFormat="1" applyFont="1" applyAlignment="1">
      <alignment horizontal="center"/>
      <protection/>
    </xf>
    <xf numFmtId="0" fontId="3" fillId="0" borderId="0" xfId="69" applyFont="1" applyFill="1">
      <alignment/>
      <protection/>
    </xf>
    <xf numFmtId="0" fontId="3" fillId="0" borderId="0" xfId="69" applyFont="1" applyFill="1" applyBorder="1">
      <alignment/>
      <protection/>
    </xf>
    <xf numFmtId="164" fontId="3" fillId="0" borderId="0" xfId="69" applyNumberFormat="1" applyFont="1" applyFill="1" applyBorder="1">
      <alignment/>
      <protection/>
    </xf>
    <xf numFmtId="0" fontId="3" fillId="0" borderId="0" xfId="69" applyFont="1" applyFill="1" applyBorder="1" applyAlignment="1">
      <alignment/>
      <protection/>
    </xf>
    <xf numFmtId="0" fontId="3" fillId="0" borderId="0" xfId="69" applyFont="1" applyFill="1" applyBorder="1" applyAlignment="1">
      <alignment horizontal="left" vertical="center" wrapText="1"/>
      <protection/>
    </xf>
    <xf numFmtId="173" fontId="2" fillId="0" borderId="13" xfId="69" applyNumberFormat="1" applyFont="1" applyFill="1" applyBorder="1">
      <alignment/>
      <protection/>
    </xf>
    <xf numFmtId="173" fontId="2" fillId="0" borderId="4" xfId="69" applyNumberFormat="1" applyFont="1" applyFill="1" applyBorder="1">
      <alignment/>
      <protection/>
    </xf>
    <xf numFmtId="173" fontId="2" fillId="0" borderId="13" xfId="69" applyNumberFormat="1" applyFont="1" applyFill="1" applyBorder="1" applyAlignment="1">
      <alignment/>
      <protection/>
    </xf>
    <xf numFmtId="173" fontId="2" fillId="0" borderId="4" xfId="69" applyNumberFormat="1" applyFont="1" applyFill="1" applyBorder="1" applyAlignment="1">
      <alignment/>
      <protection/>
    </xf>
    <xf numFmtId="173" fontId="2" fillId="0" borderId="16" xfId="69" applyNumberFormat="1" applyFont="1" applyFill="1" applyBorder="1" applyAlignment="1">
      <alignment/>
      <protection/>
    </xf>
    <xf numFmtId="0" fontId="2" fillId="0" borderId="0" xfId="69" applyFont="1" applyFill="1" applyAlignment="1">
      <alignment horizontal="right"/>
      <protection/>
    </xf>
    <xf numFmtId="173" fontId="3" fillId="0" borderId="0" xfId="69" applyNumberFormat="1" applyFont="1" applyFill="1" applyBorder="1">
      <alignment/>
      <protection/>
    </xf>
    <xf numFmtId="173" fontId="3" fillId="0" borderId="12" xfId="69" applyNumberFormat="1" applyFont="1" applyFill="1" applyBorder="1">
      <alignment/>
      <protection/>
    </xf>
    <xf numFmtId="173" fontId="3" fillId="0" borderId="0" xfId="69" applyNumberFormat="1" applyFont="1" applyFill="1" applyBorder="1" applyAlignment="1">
      <alignment/>
      <protection/>
    </xf>
    <xf numFmtId="173" fontId="3" fillId="0" borderId="12" xfId="69" applyNumberFormat="1" applyFont="1" applyFill="1" applyBorder="1" applyAlignment="1">
      <alignment/>
      <protection/>
    </xf>
    <xf numFmtId="173" fontId="3" fillId="0" borderId="56" xfId="69" applyNumberFormat="1" applyFont="1" applyFill="1" applyBorder="1" applyAlignment="1">
      <alignment/>
      <protection/>
    </xf>
    <xf numFmtId="173" fontId="3" fillId="0" borderId="0" xfId="69" applyNumberFormat="1" applyFont="1" applyFill="1">
      <alignment/>
      <protection/>
    </xf>
    <xf numFmtId="173" fontId="3" fillId="0" borderId="0" xfId="69" applyNumberFormat="1" applyFont="1" applyFill="1" applyAlignment="1">
      <alignment/>
      <protection/>
    </xf>
    <xf numFmtId="0" fontId="3" fillId="0" borderId="0" xfId="69" applyFont="1" applyFill="1" applyAlignment="1">
      <alignment horizontal="left"/>
      <protection/>
    </xf>
    <xf numFmtId="164" fontId="3" fillId="0" borderId="0" xfId="69" applyNumberFormat="1" applyFont="1" applyFill="1">
      <alignment/>
      <protection/>
    </xf>
    <xf numFmtId="173" fontId="3" fillId="0" borderId="4" xfId="69" applyNumberFormat="1" applyFont="1" applyFill="1" applyBorder="1">
      <alignment/>
      <protection/>
    </xf>
    <xf numFmtId="173" fontId="3" fillId="0" borderId="4" xfId="69" applyNumberFormat="1" applyFont="1" applyFill="1" applyBorder="1" applyAlignment="1">
      <alignment/>
      <protection/>
    </xf>
    <xf numFmtId="3" fontId="3" fillId="0" borderId="47" xfId="69" applyNumberFormat="1" applyFont="1" applyFill="1" applyBorder="1" applyAlignment="1">
      <alignment horizontal="center" vertical="center"/>
      <protection/>
    </xf>
    <xf numFmtId="3" fontId="3" fillId="0" borderId="49" xfId="69" applyNumberFormat="1" applyFont="1" applyFill="1" applyBorder="1" applyAlignment="1">
      <alignment horizontal="center" vertical="center"/>
      <protection/>
    </xf>
    <xf numFmtId="3" fontId="3" fillId="0" borderId="67" xfId="69" applyNumberFormat="1" applyFont="1" applyFill="1" applyBorder="1" applyAlignment="1">
      <alignment horizontal="center" vertical="center"/>
      <protection/>
    </xf>
    <xf numFmtId="0" fontId="3" fillId="0" borderId="0" xfId="69" applyFont="1" applyFill="1" applyAlignment="1">
      <alignment vertical="center"/>
      <protection/>
    </xf>
    <xf numFmtId="0" fontId="2" fillId="0" borderId="0" xfId="69" applyFont="1" applyFill="1" applyAlignment="1">
      <alignment vertical="center"/>
      <protection/>
    </xf>
    <xf numFmtId="0" fontId="2" fillId="0" borderId="0" xfId="69" applyFont="1" applyFill="1" applyBorder="1">
      <alignment/>
      <protection/>
    </xf>
    <xf numFmtId="0" fontId="2" fillId="0" borderId="20" xfId="0" applyFont="1" applyFill="1" applyBorder="1" applyAlignment="1">
      <alignment/>
    </xf>
    <xf numFmtId="0" fontId="3" fillId="0" borderId="53" xfId="0" applyFont="1" applyFill="1" applyBorder="1" applyAlignment="1">
      <alignment horizontal="center"/>
    </xf>
    <xf numFmtId="0" fontId="3" fillId="0" borderId="20" xfId="0" applyFont="1" applyFill="1" applyBorder="1" applyAlignment="1">
      <alignment horizontal="center"/>
    </xf>
    <xf numFmtId="0" fontId="3" fillId="0" borderId="77" xfId="0" applyFont="1" applyFill="1" applyBorder="1" applyAlignment="1">
      <alignment horizontal="center"/>
    </xf>
    <xf numFmtId="0" fontId="3" fillId="0" borderId="55" xfId="0" applyFont="1" applyFill="1" applyBorder="1" applyAlignment="1">
      <alignment horizontal="center"/>
    </xf>
    <xf numFmtId="0" fontId="3" fillId="0" borderId="78" xfId="0" applyFont="1" applyFill="1" applyBorder="1" applyAlignment="1">
      <alignment/>
    </xf>
    <xf numFmtId="0" fontId="3" fillId="0" borderId="79" xfId="0" applyFont="1" applyFill="1" applyBorder="1" applyAlignment="1">
      <alignment/>
    </xf>
    <xf numFmtId="164" fontId="3" fillId="0" borderId="79" xfId="0" applyNumberFormat="1" applyFont="1" applyFill="1" applyBorder="1" applyAlignment="1">
      <alignment/>
    </xf>
    <xf numFmtId="0" fontId="3" fillId="0" borderId="56" xfId="0" applyFont="1" applyFill="1" applyBorder="1" applyAlignment="1">
      <alignment/>
    </xf>
    <xf numFmtId="0" fontId="3" fillId="0" borderId="80" xfId="0" applyFont="1" applyFill="1" applyBorder="1" applyAlignment="1">
      <alignment/>
    </xf>
    <xf numFmtId="0" fontId="3" fillId="0" borderId="81" xfId="0" applyFont="1" applyFill="1" applyBorder="1" applyAlignment="1">
      <alignment/>
    </xf>
    <xf numFmtId="164" fontId="2" fillId="0" borderId="81" xfId="0" applyNumberFormat="1" applyFont="1" applyFill="1" applyBorder="1" applyAlignment="1">
      <alignment horizontal="right"/>
    </xf>
    <xf numFmtId="164" fontId="2" fillId="0" borderId="0" xfId="0" applyNumberFormat="1" applyFont="1" applyFill="1" applyBorder="1" applyAlignment="1">
      <alignment horizontal="right"/>
    </xf>
    <xf numFmtId="0" fontId="2" fillId="0" borderId="56" xfId="0" applyFont="1" applyFill="1" applyBorder="1" applyAlignment="1">
      <alignment/>
    </xf>
    <xf numFmtId="164" fontId="3" fillId="0" borderId="82" xfId="0" applyNumberFormat="1" applyFont="1" applyFill="1" applyBorder="1" applyAlignment="1">
      <alignment/>
    </xf>
    <xf numFmtId="164" fontId="3" fillId="0" borderId="83" xfId="0" applyNumberFormat="1" applyFont="1" applyFill="1" applyBorder="1" applyAlignment="1">
      <alignment/>
    </xf>
    <xf numFmtId="164" fontId="2" fillId="0" borderId="13" xfId="0" applyNumberFormat="1" applyFont="1" applyFill="1" applyBorder="1" applyAlignment="1">
      <alignment/>
    </xf>
    <xf numFmtId="0" fontId="2" fillId="0" borderId="0" xfId="0" applyFont="1" applyFill="1" applyBorder="1" applyAlignment="1">
      <alignment horizontal="center"/>
    </xf>
    <xf numFmtId="0" fontId="3" fillId="0" borderId="84" xfId="0" applyFont="1" applyBorder="1" applyAlignment="1">
      <alignment horizontal="center"/>
    </xf>
    <xf numFmtId="0" fontId="3" fillId="0" borderId="39" xfId="0" applyFont="1" applyBorder="1" applyAlignment="1">
      <alignment horizontal="center"/>
    </xf>
    <xf numFmtId="0" fontId="3" fillId="0" borderId="57" xfId="0" applyFont="1" applyBorder="1" applyAlignment="1">
      <alignment horizontal="center"/>
    </xf>
    <xf numFmtId="0" fontId="2" fillId="0" borderId="0" xfId="0" applyFont="1" applyBorder="1" applyAlignment="1">
      <alignment horizontal="center"/>
    </xf>
    <xf numFmtId="0" fontId="3" fillId="0" borderId="18" xfId="0" applyFont="1" applyBorder="1" applyAlignment="1">
      <alignment horizontal="center"/>
    </xf>
    <xf numFmtId="0" fontId="3" fillId="0" borderId="66" xfId="0" applyFont="1" applyBorder="1" applyAlignment="1">
      <alignment horizontal="center"/>
    </xf>
    <xf numFmtId="0" fontId="3" fillId="0" borderId="75" xfId="0" applyFont="1" applyBorder="1" applyAlignment="1">
      <alignment horizontal="center"/>
    </xf>
    <xf numFmtId="0" fontId="3" fillId="0" borderId="85" xfId="0" applyFont="1" applyBorder="1" applyAlignment="1">
      <alignment horizontal="center"/>
    </xf>
    <xf numFmtId="0" fontId="2" fillId="0" borderId="0" xfId="0" applyFont="1" applyFill="1" applyAlignment="1">
      <alignment horizontal="center"/>
    </xf>
    <xf numFmtId="3" fontId="3" fillId="0" borderId="0" xfId="76" applyNumberFormat="1" applyFont="1" applyFill="1" applyBorder="1" applyAlignment="1">
      <alignment horizontal="left" vertical="top" wrapText="1"/>
      <protection/>
    </xf>
    <xf numFmtId="0" fontId="3" fillId="0" borderId="86" xfId="0" applyFont="1" applyBorder="1" applyAlignment="1">
      <alignment horizontal="center"/>
    </xf>
    <xf numFmtId="0" fontId="3" fillId="0" borderId="87" xfId="0" applyFont="1" applyBorder="1" applyAlignment="1">
      <alignment horizontal="center"/>
    </xf>
    <xf numFmtId="165" fontId="3" fillId="0" borderId="49" xfId="0" applyNumberFormat="1" applyFont="1" applyFill="1" applyBorder="1" applyAlignment="1">
      <alignment horizontal="center"/>
    </xf>
    <xf numFmtId="165" fontId="3" fillId="0" borderId="47" xfId="0" applyNumberFormat="1" applyFont="1" applyFill="1" applyBorder="1" applyAlignment="1">
      <alignment horizontal="center"/>
    </xf>
    <xf numFmtId="165" fontId="3" fillId="0" borderId="67" xfId="0" applyNumberFormat="1" applyFont="1" applyFill="1" applyBorder="1" applyAlignment="1">
      <alignment horizontal="center"/>
    </xf>
    <xf numFmtId="0" fontId="3" fillId="0" borderId="19" xfId="69" applyFont="1" applyFill="1" applyBorder="1" applyAlignment="1">
      <alignment horizontal="center" vertical="center" wrapText="1"/>
      <protection/>
    </xf>
    <xf numFmtId="0" fontId="3" fillId="0" borderId="20" xfId="69" applyFont="1" applyFill="1" applyBorder="1" applyAlignment="1">
      <alignment horizontal="center" vertical="center" wrapText="1"/>
      <protection/>
    </xf>
    <xf numFmtId="0" fontId="3" fillId="0" borderId="88" xfId="69" applyFont="1" applyFill="1" applyBorder="1" applyAlignment="1">
      <alignment horizontal="center" vertical="center" wrapText="1"/>
      <protection/>
    </xf>
    <xf numFmtId="0" fontId="2" fillId="0" borderId="0" xfId="69" applyFont="1" applyFill="1" applyAlignment="1">
      <alignment horizontal="center" vertical="center"/>
      <protection/>
    </xf>
    <xf numFmtId="0" fontId="2" fillId="0" borderId="0" xfId="69" applyFont="1" applyFill="1" applyAlignment="1">
      <alignment horizontal="center" vertical="center" wrapText="1"/>
      <protection/>
    </xf>
    <xf numFmtId="0" fontId="3" fillId="0" borderId="75" xfId="69" applyFont="1" applyFill="1" applyBorder="1" applyAlignment="1">
      <alignment horizontal="center" vertical="center" wrapText="1"/>
      <protection/>
    </xf>
    <xf numFmtId="0" fontId="3" fillId="0" borderId="17" xfId="69" applyFont="1" applyFill="1" applyBorder="1" applyAlignment="1">
      <alignment horizontal="center" vertical="center" wrapText="1"/>
      <protection/>
    </xf>
    <xf numFmtId="0" fontId="3" fillId="0" borderId="89" xfId="0" applyFont="1" applyBorder="1" applyAlignment="1">
      <alignment horizontal="center"/>
    </xf>
    <xf numFmtId="0" fontId="2" fillId="0" borderId="0" xfId="0" applyFont="1" applyAlignment="1">
      <alignment horizontal="center"/>
    </xf>
    <xf numFmtId="0" fontId="2" fillId="0" borderId="0" xfId="74" applyFont="1" applyFill="1" applyAlignment="1">
      <alignment horizontal="center"/>
      <protection/>
    </xf>
    <xf numFmtId="0" fontId="3" fillId="0" borderId="0" xfId="74" applyNumberFormat="1" applyFont="1" applyFill="1" applyAlignment="1">
      <alignment horizontal="left" vertical="top" wrapText="1"/>
      <protection/>
    </xf>
    <xf numFmtId="0" fontId="3" fillId="0" borderId="0" xfId="74" applyFont="1" applyFill="1" applyBorder="1" applyAlignment="1">
      <alignment horizontal="left" vertical="top" wrapText="1"/>
      <protection/>
    </xf>
    <xf numFmtId="0" fontId="3" fillId="0" borderId="66" xfId="0" applyFont="1" applyFill="1" applyBorder="1" applyAlignment="1">
      <alignment horizontal="center" wrapText="1"/>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172" fontId="2" fillId="0" borderId="0" xfId="0" applyNumberFormat="1" applyFont="1" applyFill="1" applyAlignment="1">
      <alignment horizontal="center" wrapText="1"/>
    </xf>
    <xf numFmtId="44" fontId="2" fillId="0" borderId="0" xfId="81" applyFont="1" applyFill="1" applyAlignment="1">
      <alignment horizontal="center"/>
    </xf>
    <xf numFmtId="0" fontId="2" fillId="0" borderId="0" xfId="71" applyFont="1" applyAlignment="1">
      <alignment horizontal="center"/>
      <protection/>
    </xf>
    <xf numFmtId="0" fontId="2" fillId="0" borderId="0" xfId="73" applyFont="1" applyFill="1" applyAlignment="1">
      <alignment horizontal="center"/>
      <protection/>
    </xf>
    <xf numFmtId="0" fontId="2" fillId="0" borderId="0" xfId="73" applyFont="1" applyAlignment="1">
      <alignment horizontal="center"/>
      <protection/>
    </xf>
  </cellXfs>
  <cellStyles count="71">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tandaard 2" xfId="69"/>
    <cellStyle name="Standaard_03ALG11" xfId="70"/>
    <cellStyle name="Standaard_96ALG09" xfId="71"/>
    <cellStyle name="Standaard_96ALG10" xfId="72"/>
    <cellStyle name="Standaard_96ALG11" xfId="73"/>
    <cellStyle name="Standaard_96BUSO01" xfId="74"/>
    <cellStyle name="Standaard_blad 1" xfId="75"/>
    <cellStyle name="Standaard_evo9899" xfId="76"/>
    <cellStyle name="Subtotaal" xfId="77"/>
    <cellStyle name="Titel" xfId="78"/>
    <cellStyle name="Totaal" xfId="79"/>
    <cellStyle name="Uitvoer" xfId="80"/>
    <cellStyle name="Currency" xfId="81"/>
    <cellStyle name="Currency [0]" xfId="82"/>
    <cellStyle name="Verklarende tekst" xfId="83"/>
    <cellStyle name="Waarschuwingsteks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3</xdr:row>
      <xdr:rowOff>0</xdr:rowOff>
    </xdr:to>
    <xdr:sp>
      <xdr:nvSpPr>
        <xdr:cNvPr id="1" name="Rectangle 1"/>
        <xdr:cNvSpPr>
          <a:spLocks/>
        </xdr:cNvSpPr>
      </xdr:nvSpPr>
      <xdr:spPr>
        <a:xfrm>
          <a:off x="1352550" y="457200"/>
          <a:ext cx="523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Rectangle 1"/>
        <xdr:cNvSpPr>
          <a:spLocks/>
        </xdr:cNvSpPr>
      </xdr:nvSpPr>
      <xdr:spPr>
        <a:xfrm>
          <a:off x="2114550" y="0"/>
          <a:ext cx="514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16</xdr:col>
      <xdr:colOff>0</xdr:colOff>
      <xdr:row>16</xdr:row>
      <xdr:rowOff>161925</xdr:rowOff>
    </xdr:to>
    <xdr:sp>
      <xdr:nvSpPr>
        <xdr:cNvPr id="1" name="Text Box 2"/>
        <xdr:cNvSpPr txBox="1">
          <a:spLocks noChangeArrowheads="1"/>
        </xdr:cNvSpPr>
      </xdr:nvSpPr>
      <xdr:spPr>
        <a:xfrm>
          <a:off x="0" y="1200150"/>
          <a:ext cx="8496300" cy="1447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Vanaf schooljaar 2008-2009 zijn alle leerlingen in de Centra voor Deeltijdse Vorming ingeschreven in een Centrum voor Deeltijds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Een centrum voor deeltijdse vorming staat in voor de organisatie van persoonlijke ontwikkelingstrajecten van een leerling die ingeschreven is in een CDO. Het CDV kan ook de algemene vorming binnen het deeltijds beroepssecundair onderwijs of de ondersteuning van leerlinggebonden activiteiten in de centra voor deeltijds beroepssecundair onderwijs (bv. activititeiten zoals het onthaal van instromers of time-in voor jongeren die dreigen uit te vallen) organiseren.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Om dubbeltellingen te vermijden worden deze leerlingen niet meer opgenomen in een aparte tabel.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95250</xdr:rowOff>
    </xdr:from>
    <xdr:to>
      <xdr:col>21</xdr:col>
      <xdr:colOff>466725</xdr:colOff>
      <xdr:row>35</xdr:row>
      <xdr:rowOff>47625</xdr:rowOff>
    </xdr:to>
    <xdr:sp>
      <xdr:nvSpPr>
        <xdr:cNvPr id="1" name="Text Box 1"/>
        <xdr:cNvSpPr txBox="1">
          <a:spLocks noChangeArrowheads="1"/>
        </xdr:cNvSpPr>
      </xdr:nvSpPr>
      <xdr:spPr>
        <a:xfrm>
          <a:off x="0" y="4705350"/>
          <a:ext cx="10429875" cy="5619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In Vlaanderen geldt er geen schoolplicht, maar leerplicht. Hieraan kan ook voldaan worden door het volgen van huisonderwijs. Huisonderwijs is een vorm van onderwijs waarbij de ouders van de leerplichtige jongeren beslist hebben dit zelf te organiseren en te bekostigen. Ouders die voor huisonderwijs kiezen, moeten dit meedelen aan het Beleidsdomein Onderwijs.en Vorming. De overheid heeft immers de opdracht te controleren of alle leerplichtige leerlingen effectief aan de leerplicht voldoen.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66</xdr:row>
      <xdr:rowOff>9525</xdr:rowOff>
    </xdr:from>
    <xdr:to>
      <xdr:col>8</xdr:col>
      <xdr:colOff>523875</xdr:colOff>
      <xdr:row>94</xdr:row>
      <xdr:rowOff>9525</xdr:rowOff>
    </xdr:to>
    <xdr:sp>
      <xdr:nvSpPr>
        <xdr:cNvPr id="1" name="Text Box 1"/>
        <xdr:cNvSpPr txBox="1">
          <a:spLocks noChangeArrowheads="1"/>
        </xdr:cNvSpPr>
      </xdr:nvSpPr>
      <xdr:spPr>
        <a:xfrm>
          <a:off x="28575" y="9744075"/>
          <a:ext cx="6715125" cy="4533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sng" baseline="0">
              <a:solidFill>
                <a:srgbClr val="000000"/>
              </a:solidFill>
              <a:latin typeface="Arial"/>
              <a:ea typeface="Arial"/>
              <a:cs typeface="Arial"/>
            </a:rPr>
            <a:t>Geïntegreerd onderwijs
</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Het geïntegreerd onderwijs kan beschouwd worden als een samenwerkingsverband tussen het gewoon en het buitengewoon onderwijs. Het is bedoeld om leerlingen met een handicap en/of leer- en opvoedingsmoeilijkheden de lessen en activiteiten te laten volgen in een school voor gewoon onderwijs met hulp vanuit een school voor buitengewoon onderwijs. Deze laatste krijgt daartoe begeleidingseenheden (dit zijn lestijden of lesuren en/of uren voor paramedische hulp) en een integratietoelage (voor de vergoeding van de verplaatsingskosten van de G.ON.-begeleiders).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Voor het geïntegreerd onderwijs komen slechts die leerlingen in aanmerking die zonder G.ON.-hulp op het buitengewoon onderwijs zouden aangewezen zijn. Daarom is één van de toelatingsvoorwaarden dat er een attest buitengewoon onderwijs moet afgeleverd worden.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Vanaf het schooljaar 1994-1995 komen de leerlingen van alle types buitengewoon onderwijs in aanmerking, type 5 uitgezonderd. Voor de leerlingen met een fysieke, visuele of auditieve handicap wordt er een onderscheid gemaakt tussen een matige en ernstige handicap. De begeleidingsduur is slechts voor leerlingen met een ernstige handicap onbeperkt in de tijd.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Het geïntegreerd onderwijs kan gegeven worden op het niveau van het kleuteronderwijs, het lager, secundair en hoger onderwijs, met uitzondering van het universitair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Naast de volledige integratie, waarbij de leerling alle lessen en activiteiten in het gewoon onderwijs volgt, is ook een gedeeltelijke integratie mogelijk. Bij de gedeeltelijke integratie volgt de leerling minstens twee halve dagen per week gewoon onderwijs. De integratie kan permanent of tijdelijk zijn. De integratie is permanent wanneer de leerling ten minste vanaf de eerste schooldag van oktober tot het einde van het schooljaar de lessen in het gewoon onderwijs volgt. Indien deze periode minder bedraagt dan van de eerste schooldag van oktober tot 30 juni, dan is de integratie tijdelijk.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el%20gegevensbeheer\08%20vermeulen\1-%20PUBLICATIES\JAARBOEK_1112\LEERLINGEN\ALGEMEEN\01_algem_correcties_voor_Patty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OUD"/>
      <sheetName val="11ALG02"/>
      <sheetName val="11ALG04"/>
      <sheetName val="11ALG05"/>
      <sheetName val="11ALG07"/>
      <sheetName val="11ALG08"/>
      <sheetName val="11ALG10"/>
      <sheetName val="11ALG11"/>
      <sheetName val="11ALG12"/>
      <sheetName val="11ALG13"/>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5"/>
  <sheetViews>
    <sheetView tabSelected="1" zoomScalePageLayoutView="0" workbookViewId="0" topLeftCell="A1">
      <selection activeCell="T33" sqref="T33"/>
    </sheetView>
  </sheetViews>
  <sheetFormatPr defaultColWidth="9.140625" defaultRowHeight="12.75"/>
  <cols>
    <col min="1" max="1" width="11.57421875" style="0" customWidth="1"/>
  </cols>
  <sheetData>
    <row r="1" ht="15">
      <c r="A1" s="65" t="s">
        <v>151</v>
      </c>
    </row>
    <row r="2" ht="15">
      <c r="A2" s="65"/>
    </row>
    <row r="3" spans="1:2" ht="12.75">
      <c r="A3" t="s">
        <v>182</v>
      </c>
      <c r="B3" t="s">
        <v>144</v>
      </c>
    </row>
    <row r="4" spans="1:2" ht="12.75">
      <c r="A4" t="s">
        <v>183</v>
      </c>
      <c r="B4" t="s">
        <v>145</v>
      </c>
    </row>
    <row r="5" spans="1:2" ht="12.75">
      <c r="A5" t="s">
        <v>184</v>
      </c>
      <c r="B5" t="s">
        <v>419</v>
      </c>
    </row>
    <row r="6" spans="1:2" ht="12.75">
      <c r="A6" t="s">
        <v>185</v>
      </c>
      <c r="B6" t="s">
        <v>146</v>
      </c>
    </row>
    <row r="7" spans="1:2" ht="12.75">
      <c r="A7" t="s">
        <v>186</v>
      </c>
      <c r="B7" t="s">
        <v>147</v>
      </c>
    </row>
    <row r="8" spans="1:2" ht="12.75">
      <c r="A8" t="s">
        <v>402</v>
      </c>
      <c r="B8" t="s">
        <v>403</v>
      </c>
    </row>
    <row r="9" spans="1:2" ht="12.75">
      <c r="A9" t="s">
        <v>187</v>
      </c>
      <c r="B9" t="s">
        <v>149</v>
      </c>
    </row>
    <row r="10" spans="1:2" ht="12.75">
      <c r="A10" t="s">
        <v>188</v>
      </c>
      <c r="B10" t="s">
        <v>150</v>
      </c>
    </row>
    <row r="11" spans="1:2" ht="12.75">
      <c r="A11" t="s">
        <v>189</v>
      </c>
      <c r="B11" t="s">
        <v>161</v>
      </c>
    </row>
    <row r="12" spans="1:2" ht="12.75">
      <c r="A12" t="s">
        <v>321</v>
      </c>
      <c r="B12" t="s">
        <v>317</v>
      </c>
    </row>
    <row r="13" spans="1:2" ht="12.75">
      <c r="A13" t="s">
        <v>322</v>
      </c>
      <c r="B13" t="s">
        <v>318</v>
      </c>
    </row>
    <row r="14" spans="1:2" ht="12.75">
      <c r="A14" t="s">
        <v>323</v>
      </c>
      <c r="B14" t="s">
        <v>319</v>
      </c>
    </row>
    <row r="15" spans="1:2" ht="12.75">
      <c r="A15" t="s">
        <v>324</v>
      </c>
      <c r="B15" t="s">
        <v>320</v>
      </c>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B34"/>
  <sheetViews>
    <sheetView zoomScalePageLayoutView="0" workbookViewId="0" topLeftCell="A1">
      <selection activeCell="X41" sqref="X41"/>
    </sheetView>
  </sheetViews>
  <sheetFormatPr defaultColWidth="9.140625" defaultRowHeight="12.75"/>
  <cols>
    <col min="1" max="1" width="9.7109375" style="33" customWidth="1"/>
    <col min="2" max="15" width="6.8515625" style="39" customWidth="1"/>
    <col min="16" max="16" width="6.8515625" style="33" customWidth="1"/>
    <col min="17" max="19" width="7.140625" style="39" customWidth="1"/>
    <col min="20" max="28" width="7.7109375" style="39" customWidth="1"/>
    <col min="29" max="16384" width="9.140625" style="39" customWidth="1"/>
  </cols>
  <sheetData>
    <row r="1" ht="12">
      <c r="A1" s="36" t="s">
        <v>190</v>
      </c>
    </row>
    <row r="2" spans="1:28" ht="12.75" customHeight="1">
      <c r="A2" s="530" t="s">
        <v>162</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row>
    <row r="3" spans="1:28" ht="12">
      <c r="A3" s="531" t="s">
        <v>163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row>
    <row r="4" spans="1:28" ht="12">
      <c r="A4" s="507" t="s">
        <v>163</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row>
    <row r="5" ht="12" thickBot="1">
      <c r="A5" s="36"/>
    </row>
    <row r="6" spans="1:28" ht="12.75" customHeight="1">
      <c r="A6" s="47"/>
      <c r="B6" s="526" t="s">
        <v>130</v>
      </c>
      <c r="C6" s="527"/>
      <c r="D6" s="527"/>
      <c r="E6" s="526" t="s">
        <v>131</v>
      </c>
      <c r="F6" s="527"/>
      <c r="G6" s="527"/>
      <c r="H6" s="526" t="s">
        <v>132</v>
      </c>
      <c r="I6" s="527"/>
      <c r="J6" s="527"/>
      <c r="K6" s="526" t="s">
        <v>133</v>
      </c>
      <c r="L6" s="527"/>
      <c r="M6" s="527"/>
      <c r="N6" s="528" t="s">
        <v>135</v>
      </c>
      <c r="O6" s="529"/>
      <c r="P6" s="529"/>
      <c r="Q6" s="528" t="s">
        <v>141</v>
      </c>
      <c r="R6" s="529"/>
      <c r="S6" s="529"/>
      <c r="T6" s="528" t="s">
        <v>152</v>
      </c>
      <c r="U6" s="529"/>
      <c r="V6" s="529"/>
      <c r="W6" s="528" t="s">
        <v>160</v>
      </c>
      <c r="X6" s="529"/>
      <c r="Y6" s="529"/>
      <c r="Z6" s="528" t="s">
        <v>192</v>
      </c>
      <c r="AA6" s="529"/>
      <c r="AB6" s="529"/>
    </row>
    <row r="7" spans="1:28" ht="11.25">
      <c r="A7" s="299"/>
      <c r="B7" s="262" t="s">
        <v>56</v>
      </c>
      <c r="C7" s="263" t="s">
        <v>57</v>
      </c>
      <c r="D7" s="263" t="s">
        <v>58</v>
      </c>
      <c r="E7" s="262" t="s">
        <v>56</v>
      </c>
      <c r="F7" s="263" t="s">
        <v>57</v>
      </c>
      <c r="G7" s="263" t="s">
        <v>58</v>
      </c>
      <c r="H7" s="262" t="s">
        <v>56</v>
      </c>
      <c r="I7" s="263" t="s">
        <v>57</v>
      </c>
      <c r="J7" s="263" t="s">
        <v>58</v>
      </c>
      <c r="K7" s="262" t="s">
        <v>56</v>
      </c>
      <c r="L7" s="263" t="s">
        <v>57</v>
      </c>
      <c r="M7" s="263" t="s">
        <v>58</v>
      </c>
      <c r="N7" s="262" t="s">
        <v>56</v>
      </c>
      <c r="O7" s="263" t="s">
        <v>57</v>
      </c>
      <c r="P7" s="263" t="s">
        <v>58</v>
      </c>
      <c r="Q7" s="262" t="s">
        <v>56</v>
      </c>
      <c r="R7" s="263" t="s">
        <v>57</v>
      </c>
      <c r="S7" s="263" t="s">
        <v>58</v>
      </c>
      <c r="T7" s="262" t="s">
        <v>56</v>
      </c>
      <c r="U7" s="263" t="s">
        <v>57</v>
      </c>
      <c r="V7" s="263" t="s">
        <v>58</v>
      </c>
      <c r="W7" s="262" t="s">
        <v>56</v>
      </c>
      <c r="X7" s="263" t="s">
        <v>57</v>
      </c>
      <c r="Y7" s="263" t="s">
        <v>58</v>
      </c>
      <c r="Z7" s="262" t="s">
        <v>56</v>
      </c>
      <c r="AA7" s="263" t="s">
        <v>57</v>
      </c>
      <c r="AB7" s="263" t="s">
        <v>58</v>
      </c>
    </row>
    <row r="8" spans="1:28" ht="11.25">
      <c r="A8" s="33" t="s">
        <v>164</v>
      </c>
      <c r="B8" s="300">
        <v>0</v>
      </c>
      <c r="C8" s="63">
        <v>0</v>
      </c>
      <c r="D8" s="63">
        <v>0</v>
      </c>
      <c r="E8" s="300">
        <v>0</v>
      </c>
      <c r="F8" s="63">
        <v>0</v>
      </c>
      <c r="G8" s="63">
        <v>0</v>
      </c>
      <c r="H8" s="300">
        <v>0</v>
      </c>
      <c r="I8" s="63">
        <v>1</v>
      </c>
      <c r="J8" s="63">
        <v>1</v>
      </c>
      <c r="K8" s="300">
        <v>0</v>
      </c>
      <c r="L8" s="63">
        <v>0</v>
      </c>
      <c r="M8" s="63">
        <v>0</v>
      </c>
      <c r="N8" s="300">
        <v>0</v>
      </c>
      <c r="O8" s="63">
        <v>0</v>
      </c>
      <c r="P8" s="63">
        <v>0</v>
      </c>
      <c r="Q8" s="300">
        <v>2</v>
      </c>
      <c r="R8" s="63">
        <v>0</v>
      </c>
      <c r="S8" s="63">
        <v>2</v>
      </c>
      <c r="T8" s="300" t="s">
        <v>165</v>
      </c>
      <c r="U8" s="63" t="s">
        <v>165</v>
      </c>
      <c r="V8" s="63" t="s">
        <v>165</v>
      </c>
      <c r="W8" s="300">
        <v>0</v>
      </c>
      <c r="X8" s="63">
        <v>0</v>
      </c>
      <c r="Y8" s="63">
        <f aca="true" t="shared" si="0" ref="Y8:Y17">SUM(W8:X8)</f>
        <v>0</v>
      </c>
      <c r="Z8" s="300">
        <v>1</v>
      </c>
      <c r="AA8" s="63" t="s">
        <v>165</v>
      </c>
      <c r="AB8" s="63">
        <v>1</v>
      </c>
    </row>
    <row r="9" spans="1:28" ht="11.25">
      <c r="A9" s="33" t="s">
        <v>166</v>
      </c>
      <c r="B9" s="66">
        <v>0</v>
      </c>
      <c r="C9" s="62">
        <v>0</v>
      </c>
      <c r="D9" s="62">
        <v>0</v>
      </c>
      <c r="E9" s="66">
        <v>0</v>
      </c>
      <c r="F9" s="62">
        <v>1</v>
      </c>
      <c r="G9" s="62">
        <v>1</v>
      </c>
      <c r="H9" s="66">
        <v>0</v>
      </c>
      <c r="I9" s="62">
        <v>0</v>
      </c>
      <c r="J9" s="62">
        <v>0</v>
      </c>
      <c r="K9" s="66">
        <v>0</v>
      </c>
      <c r="L9" s="62">
        <v>0</v>
      </c>
      <c r="M9" s="62">
        <v>0</v>
      </c>
      <c r="N9" s="66">
        <v>0</v>
      </c>
      <c r="O9" s="62">
        <v>0</v>
      </c>
      <c r="P9" s="62">
        <v>0</v>
      </c>
      <c r="Q9" s="66">
        <v>1</v>
      </c>
      <c r="R9" s="62">
        <v>0</v>
      </c>
      <c r="S9" s="62">
        <v>1</v>
      </c>
      <c r="T9" s="300" t="s">
        <v>165</v>
      </c>
      <c r="U9" s="63" t="s">
        <v>165</v>
      </c>
      <c r="V9" s="63" t="s">
        <v>165</v>
      </c>
      <c r="W9" s="300">
        <v>1</v>
      </c>
      <c r="X9" s="63">
        <v>3</v>
      </c>
      <c r="Y9" s="63">
        <f t="shared" si="0"/>
        <v>4</v>
      </c>
      <c r="Z9" s="300" t="s">
        <v>165</v>
      </c>
      <c r="AA9" s="63" t="s">
        <v>165</v>
      </c>
      <c r="AB9" s="63" t="s">
        <v>165</v>
      </c>
    </row>
    <row r="10" spans="1:28" s="33" customFormat="1" ht="11.25">
      <c r="A10" s="33" t="s">
        <v>167</v>
      </c>
      <c r="B10" s="66">
        <v>3</v>
      </c>
      <c r="C10" s="62">
        <v>1</v>
      </c>
      <c r="D10" s="62">
        <v>4</v>
      </c>
      <c r="E10" s="66">
        <v>0</v>
      </c>
      <c r="F10" s="62">
        <v>0</v>
      </c>
      <c r="G10" s="62">
        <v>0</v>
      </c>
      <c r="H10" s="66">
        <v>3</v>
      </c>
      <c r="I10" s="62">
        <v>2</v>
      </c>
      <c r="J10" s="62">
        <v>5</v>
      </c>
      <c r="K10" s="66">
        <v>0</v>
      </c>
      <c r="L10" s="62">
        <v>2</v>
      </c>
      <c r="M10" s="62">
        <v>2</v>
      </c>
      <c r="N10" s="66">
        <v>2</v>
      </c>
      <c r="O10" s="62">
        <v>3</v>
      </c>
      <c r="P10" s="62">
        <v>5</v>
      </c>
      <c r="Q10" s="66">
        <v>3</v>
      </c>
      <c r="R10" s="62">
        <v>3</v>
      </c>
      <c r="S10" s="62">
        <v>6</v>
      </c>
      <c r="T10" s="300">
        <v>4</v>
      </c>
      <c r="U10" s="63">
        <v>1</v>
      </c>
      <c r="V10" s="63">
        <v>5</v>
      </c>
      <c r="W10" s="66">
        <v>4</v>
      </c>
      <c r="X10" s="62">
        <v>1</v>
      </c>
      <c r="Y10" s="62">
        <f t="shared" si="0"/>
        <v>5</v>
      </c>
      <c r="Z10" s="66">
        <v>4</v>
      </c>
      <c r="AA10" s="62">
        <v>3</v>
      </c>
      <c r="AB10" s="62">
        <v>7</v>
      </c>
    </row>
    <row r="11" spans="1:28" ht="11.25">
      <c r="A11" s="33" t="s">
        <v>168</v>
      </c>
      <c r="B11" s="66">
        <v>21</v>
      </c>
      <c r="C11" s="62">
        <v>17</v>
      </c>
      <c r="D11" s="62">
        <v>38</v>
      </c>
      <c r="E11" s="66">
        <v>14</v>
      </c>
      <c r="F11" s="62">
        <v>10</v>
      </c>
      <c r="G11" s="62">
        <v>24</v>
      </c>
      <c r="H11" s="66">
        <v>18</v>
      </c>
      <c r="I11" s="62">
        <v>21</v>
      </c>
      <c r="J11" s="62">
        <v>39</v>
      </c>
      <c r="K11" s="66">
        <v>23</v>
      </c>
      <c r="L11" s="62">
        <v>22</v>
      </c>
      <c r="M11" s="62">
        <v>45</v>
      </c>
      <c r="N11" s="66">
        <v>19</v>
      </c>
      <c r="O11" s="62">
        <v>24</v>
      </c>
      <c r="P11" s="62">
        <v>43</v>
      </c>
      <c r="Q11" s="66">
        <v>20</v>
      </c>
      <c r="R11" s="62">
        <v>13</v>
      </c>
      <c r="S11" s="62">
        <v>33</v>
      </c>
      <c r="T11" s="300">
        <v>19</v>
      </c>
      <c r="U11" s="63">
        <v>22</v>
      </c>
      <c r="V11" s="63">
        <v>41</v>
      </c>
      <c r="W11" s="66">
        <v>27</v>
      </c>
      <c r="X11" s="62">
        <v>21</v>
      </c>
      <c r="Y11" s="62">
        <f t="shared" si="0"/>
        <v>48</v>
      </c>
      <c r="Z11" s="66">
        <v>25</v>
      </c>
      <c r="AA11" s="62">
        <v>21</v>
      </c>
      <c r="AB11" s="62">
        <v>46</v>
      </c>
    </row>
    <row r="12" spans="1:28" ht="11.25">
      <c r="A12" s="33" t="s">
        <v>169</v>
      </c>
      <c r="B12" s="66">
        <v>12</v>
      </c>
      <c r="C12" s="62">
        <v>17</v>
      </c>
      <c r="D12" s="62">
        <v>29</v>
      </c>
      <c r="E12" s="66">
        <v>17</v>
      </c>
      <c r="F12" s="62">
        <v>18</v>
      </c>
      <c r="G12" s="62">
        <v>35</v>
      </c>
      <c r="H12" s="66">
        <v>21</v>
      </c>
      <c r="I12" s="62">
        <v>11</v>
      </c>
      <c r="J12" s="62">
        <v>32</v>
      </c>
      <c r="K12" s="66">
        <v>22</v>
      </c>
      <c r="L12" s="62">
        <v>28</v>
      </c>
      <c r="M12" s="62">
        <v>50</v>
      </c>
      <c r="N12" s="66">
        <v>28</v>
      </c>
      <c r="O12" s="62">
        <v>24</v>
      </c>
      <c r="P12" s="62">
        <v>52</v>
      </c>
      <c r="Q12" s="66">
        <v>24</v>
      </c>
      <c r="R12" s="62">
        <v>32</v>
      </c>
      <c r="S12" s="62">
        <v>56</v>
      </c>
      <c r="T12" s="300">
        <v>27</v>
      </c>
      <c r="U12" s="63">
        <v>20</v>
      </c>
      <c r="V12" s="63">
        <v>47</v>
      </c>
      <c r="W12" s="66">
        <v>24</v>
      </c>
      <c r="X12" s="62">
        <v>22</v>
      </c>
      <c r="Y12" s="62">
        <f t="shared" si="0"/>
        <v>46</v>
      </c>
      <c r="Z12" s="66">
        <v>34</v>
      </c>
      <c r="AA12" s="62">
        <v>24</v>
      </c>
      <c r="AB12" s="62">
        <v>58</v>
      </c>
    </row>
    <row r="13" spans="1:28" ht="11.25">
      <c r="A13" s="33" t="s">
        <v>170</v>
      </c>
      <c r="B13" s="66">
        <v>19</v>
      </c>
      <c r="C13" s="62">
        <v>12</v>
      </c>
      <c r="D13" s="62">
        <v>31</v>
      </c>
      <c r="E13" s="66">
        <v>15</v>
      </c>
      <c r="F13" s="62">
        <v>18</v>
      </c>
      <c r="G13" s="62">
        <v>33</v>
      </c>
      <c r="H13" s="66">
        <v>22</v>
      </c>
      <c r="I13" s="62">
        <v>16</v>
      </c>
      <c r="J13" s="62">
        <v>38</v>
      </c>
      <c r="K13" s="66">
        <v>22</v>
      </c>
      <c r="L13" s="62">
        <v>18</v>
      </c>
      <c r="M13" s="62">
        <v>40</v>
      </c>
      <c r="N13" s="66">
        <v>20</v>
      </c>
      <c r="O13" s="62">
        <v>26</v>
      </c>
      <c r="P13" s="62">
        <v>46</v>
      </c>
      <c r="Q13" s="66">
        <v>21</v>
      </c>
      <c r="R13" s="62">
        <v>25</v>
      </c>
      <c r="S13" s="62">
        <v>46</v>
      </c>
      <c r="T13" s="300">
        <v>21</v>
      </c>
      <c r="U13" s="63">
        <v>35</v>
      </c>
      <c r="V13" s="63">
        <v>56</v>
      </c>
      <c r="W13" s="66">
        <v>26</v>
      </c>
      <c r="X13" s="62">
        <v>23</v>
      </c>
      <c r="Y13" s="62">
        <f t="shared" si="0"/>
        <v>49</v>
      </c>
      <c r="Z13" s="66">
        <v>25</v>
      </c>
      <c r="AA13" s="62">
        <v>29</v>
      </c>
      <c r="AB13" s="62">
        <v>54</v>
      </c>
    </row>
    <row r="14" spans="1:28" ht="11.25">
      <c r="A14" s="33" t="s">
        <v>171</v>
      </c>
      <c r="B14" s="66">
        <v>19</v>
      </c>
      <c r="C14" s="62">
        <v>9</v>
      </c>
      <c r="D14" s="62">
        <v>28</v>
      </c>
      <c r="E14" s="66">
        <v>27</v>
      </c>
      <c r="F14" s="62">
        <v>16</v>
      </c>
      <c r="G14" s="62">
        <v>43</v>
      </c>
      <c r="H14" s="66">
        <v>18</v>
      </c>
      <c r="I14" s="62">
        <v>24</v>
      </c>
      <c r="J14" s="62">
        <v>42</v>
      </c>
      <c r="K14" s="66">
        <v>29</v>
      </c>
      <c r="L14" s="62">
        <v>23</v>
      </c>
      <c r="M14" s="62">
        <v>52</v>
      </c>
      <c r="N14" s="66">
        <v>28</v>
      </c>
      <c r="O14" s="62">
        <v>17</v>
      </c>
      <c r="P14" s="62">
        <v>45</v>
      </c>
      <c r="Q14" s="66">
        <v>26</v>
      </c>
      <c r="R14" s="62">
        <v>25</v>
      </c>
      <c r="S14" s="62">
        <v>51</v>
      </c>
      <c r="T14" s="300">
        <v>28</v>
      </c>
      <c r="U14" s="63">
        <v>26</v>
      </c>
      <c r="V14" s="63">
        <v>54</v>
      </c>
      <c r="W14" s="66">
        <v>25</v>
      </c>
      <c r="X14" s="62">
        <v>32</v>
      </c>
      <c r="Y14" s="62">
        <f t="shared" si="0"/>
        <v>57</v>
      </c>
      <c r="Z14" s="66">
        <v>37</v>
      </c>
      <c r="AA14" s="62">
        <v>20</v>
      </c>
      <c r="AB14" s="62">
        <v>57</v>
      </c>
    </row>
    <row r="15" spans="1:28" ht="11.25">
      <c r="A15" s="33" t="s">
        <v>172</v>
      </c>
      <c r="B15" s="66">
        <v>17</v>
      </c>
      <c r="C15" s="62">
        <v>18</v>
      </c>
      <c r="D15" s="62">
        <v>35</v>
      </c>
      <c r="E15" s="66">
        <v>31</v>
      </c>
      <c r="F15" s="62">
        <v>15</v>
      </c>
      <c r="G15" s="62">
        <v>46</v>
      </c>
      <c r="H15" s="66">
        <v>28</v>
      </c>
      <c r="I15" s="62">
        <v>12</v>
      </c>
      <c r="J15" s="62">
        <v>40</v>
      </c>
      <c r="K15" s="66">
        <v>23</v>
      </c>
      <c r="L15" s="62">
        <v>19</v>
      </c>
      <c r="M15" s="62">
        <v>42</v>
      </c>
      <c r="N15" s="66">
        <v>32</v>
      </c>
      <c r="O15" s="62">
        <v>16</v>
      </c>
      <c r="P15" s="62">
        <v>48</v>
      </c>
      <c r="Q15" s="66">
        <v>31</v>
      </c>
      <c r="R15" s="62">
        <v>17</v>
      </c>
      <c r="S15" s="62">
        <v>48</v>
      </c>
      <c r="T15" s="300">
        <v>25</v>
      </c>
      <c r="U15" s="63">
        <v>20</v>
      </c>
      <c r="V15" s="63">
        <v>45</v>
      </c>
      <c r="W15" s="66">
        <v>27</v>
      </c>
      <c r="X15" s="62">
        <v>33</v>
      </c>
      <c r="Y15" s="62">
        <f t="shared" si="0"/>
        <v>60</v>
      </c>
      <c r="Z15" s="66">
        <v>22</v>
      </c>
      <c r="AA15" s="62">
        <v>41</v>
      </c>
      <c r="AB15" s="62">
        <v>63</v>
      </c>
    </row>
    <row r="16" spans="1:28" ht="11.25">
      <c r="A16" s="33" t="s">
        <v>173</v>
      </c>
      <c r="B16" s="288">
        <v>10</v>
      </c>
      <c r="C16" s="289">
        <v>27</v>
      </c>
      <c r="D16" s="62">
        <v>37</v>
      </c>
      <c r="E16" s="288">
        <v>20</v>
      </c>
      <c r="F16" s="289">
        <v>18</v>
      </c>
      <c r="G16" s="62">
        <v>38</v>
      </c>
      <c r="H16" s="288">
        <v>31</v>
      </c>
      <c r="I16" s="289">
        <v>19</v>
      </c>
      <c r="J16" s="62">
        <v>50</v>
      </c>
      <c r="K16" s="288">
        <v>34</v>
      </c>
      <c r="L16" s="289">
        <v>14</v>
      </c>
      <c r="M16" s="62">
        <v>48</v>
      </c>
      <c r="N16" s="288">
        <v>23</v>
      </c>
      <c r="O16" s="289">
        <v>27</v>
      </c>
      <c r="P16" s="289">
        <v>50</v>
      </c>
      <c r="Q16" s="288">
        <v>32</v>
      </c>
      <c r="R16" s="289">
        <v>20</v>
      </c>
      <c r="S16" s="289">
        <v>52</v>
      </c>
      <c r="T16" s="301">
        <v>29</v>
      </c>
      <c r="U16" s="302">
        <v>17</v>
      </c>
      <c r="V16" s="302">
        <v>46</v>
      </c>
      <c r="W16" s="288">
        <v>36</v>
      </c>
      <c r="X16" s="289">
        <v>19</v>
      </c>
      <c r="Y16" s="289">
        <f t="shared" si="0"/>
        <v>55</v>
      </c>
      <c r="Z16" s="288">
        <v>21</v>
      </c>
      <c r="AA16" s="289">
        <v>35</v>
      </c>
      <c r="AB16" s="289">
        <v>56</v>
      </c>
    </row>
    <row r="17" spans="1:28" s="37" customFormat="1" ht="12">
      <c r="A17" s="14" t="s">
        <v>9</v>
      </c>
      <c r="B17" s="44">
        <v>101</v>
      </c>
      <c r="C17" s="46">
        <v>101</v>
      </c>
      <c r="D17" s="290">
        <v>202</v>
      </c>
      <c r="E17" s="44">
        <v>124</v>
      </c>
      <c r="F17" s="46">
        <v>96</v>
      </c>
      <c r="G17" s="290">
        <v>220</v>
      </c>
      <c r="H17" s="44">
        <v>141</v>
      </c>
      <c r="I17" s="46">
        <v>106</v>
      </c>
      <c r="J17" s="290">
        <v>247</v>
      </c>
      <c r="K17" s="44">
        <v>153</v>
      </c>
      <c r="L17" s="46">
        <v>126</v>
      </c>
      <c r="M17" s="290">
        <v>279</v>
      </c>
      <c r="N17" s="44">
        <v>152</v>
      </c>
      <c r="O17" s="46">
        <v>137</v>
      </c>
      <c r="P17" s="46">
        <v>289</v>
      </c>
      <c r="Q17" s="44">
        <v>160</v>
      </c>
      <c r="R17" s="46">
        <v>135</v>
      </c>
      <c r="S17" s="46">
        <v>295</v>
      </c>
      <c r="T17" s="44">
        <v>153</v>
      </c>
      <c r="U17" s="46">
        <v>141</v>
      </c>
      <c r="V17" s="46">
        <v>294</v>
      </c>
      <c r="W17" s="44">
        <f>SUM(W8:W16)</f>
        <v>170</v>
      </c>
      <c r="X17" s="46">
        <f>SUM(X8:X16)</f>
        <v>154</v>
      </c>
      <c r="Y17" s="46">
        <f t="shared" si="0"/>
        <v>324</v>
      </c>
      <c r="Z17" s="44">
        <v>169</v>
      </c>
      <c r="AA17" s="46">
        <v>173</v>
      </c>
      <c r="AB17" s="46">
        <v>342</v>
      </c>
    </row>
    <row r="20" spans="1:28" ht="12">
      <c r="A20" s="507" t="s">
        <v>174</v>
      </c>
      <c r="B20" s="507"/>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row>
    <row r="21" ht="12" thickBot="1">
      <c r="A21" s="36"/>
    </row>
    <row r="22" spans="1:28" ht="12.75" customHeight="1">
      <c r="A22" s="47"/>
      <c r="B22" s="526" t="s">
        <v>130</v>
      </c>
      <c r="C22" s="527"/>
      <c r="D22" s="527"/>
      <c r="E22" s="526" t="s">
        <v>131</v>
      </c>
      <c r="F22" s="527"/>
      <c r="G22" s="527"/>
      <c r="H22" s="526" t="s">
        <v>132</v>
      </c>
      <c r="I22" s="527"/>
      <c r="J22" s="527"/>
      <c r="K22" s="526" t="s">
        <v>133</v>
      </c>
      <c r="L22" s="527"/>
      <c r="M22" s="527"/>
      <c r="N22" s="528" t="s">
        <v>135</v>
      </c>
      <c r="O22" s="529"/>
      <c r="P22" s="529"/>
      <c r="Q22" s="528" t="s">
        <v>141</v>
      </c>
      <c r="R22" s="529"/>
      <c r="S22" s="529"/>
      <c r="T22" s="528" t="s">
        <v>152</v>
      </c>
      <c r="U22" s="529"/>
      <c r="V22" s="529"/>
      <c r="W22" s="528" t="s">
        <v>160</v>
      </c>
      <c r="X22" s="529"/>
      <c r="Y22" s="529"/>
      <c r="Z22" s="528" t="s">
        <v>192</v>
      </c>
      <c r="AA22" s="529"/>
      <c r="AB22" s="529"/>
    </row>
    <row r="23" spans="1:28" ht="11.25">
      <c r="A23" s="299"/>
      <c r="B23" s="262" t="s">
        <v>56</v>
      </c>
      <c r="C23" s="263" t="s">
        <v>57</v>
      </c>
      <c r="D23" s="263" t="s">
        <v>58</v>
      </c>
      <c r="E23" s="262" t="s">
        <v>56</v>
      </c>
      <c r="F23" s="263" t="s">
        <v>57</v>
      </c>
      <c r="G23" s="263" t="s">
        <v>58</v>
      </c>
      <c r="H23" s="262" t="s">
        <v>56</v>
      </c>
      <c r="I23" s="263" t="s">
        <v>57</v>
      </c>
      <c r="J23" s="263" t="s">
        <v>58</v>
      </c>
      <c r="K23" s="262" t="s">
        <v>56</v>
      </c>
      <c r="L23" s="263" t="s">
        <v>57</v>
      </c>
      <c r="M23" s="263" t="s">
        <v>58</v>
      </c>
      <c r="N23" s="262" t="s">
        <v>56</v>
      </c>
      <c r="O23" s="263" t="s">
        <v>57</v>
      </c>
      <c r="P23" s="263" t="s">
        <v>58</v>
      </c>
      <c r="Q23" s="262" t="s">
        <v>56</v>
      </c>
      <c r="R23" s="263" t="s">
        <v>57</v>
      </c>
      <c r="S23" s="263" t="s">
        <v>58</v>
      </c>
      <c r="T23" s="262" t="s">
        <v>56</v>
      </c>
      <c r="U23" s="263" t="s">
        <v>57</v>
      </c>
      <c r="V23" s="263" t="s">
        <v>58</v>
      </c>
      <c r="W23" s="262" t="s">
        <v>56</v>
      </c>
      <c r="X23" s="263" t="s">
        <v>57</v>
      </c>
      <c r="Y23" s="263" t="s">
        <v>58</v>
      </c>
      <c r="Z23" s="262" t="s">
        <v>56</v>
      </c>
      <c r="AA23" s="263" t="s">
        <v>57</v>
      </c>
      <c r="AB23" s="263" t="s">
        <v>58</v>
      </c>
    </row>
    <row r="24" spans="1:28" ht="11.25">
      <c r="A24" s="33" t="s">
        <v>175</v>
      </c>
      <c r="B24" s="291">
        <v>11</v>
      </c>
      <c r="C24" s="292">
        <v>14</v>
      </c>
      <c r="D24" s="292">
        <f aca="true" t="shared" si="1" ref="D24:D30">SUM(B24:C24)</f>
        <v>25</v>
      </c>
      <c r="E24" s="291">
        <v>11</v>
      </c>
      <c r="F24" s="292">
        <v>22</v>
      </c>
      <c r="G24" s="292">
        <v>33</v>
      </c>
      <c r="H24" s="291">
        <v>26</v>
      </c>
      <c r="I24" s="292">
        <v>21</v>
      </c>
      <c r="J24" s="292">
        <v>47</v>
      </c>
      <c r="K24" s="291">
        <v>35</v>
      </c>
      <c r="L24" s="292">
        <v>18</v>
      </c>
      <c r="M24" s="293">
        <v>53</v>
      </c>
      <c r="N24" s="291">
        <v>32</v>
      </c>
      <c r="O24" s="292">
        <v>15</v>
      </c>
      <c r="P24" s="292">
        <v>47</v>
      </c>
      <c r="Q24" s="291">
        <v>30</v>
      </c>
      <c r="R24" s="292">
        <v>25</v>
      </c>
      <c r="S24" s="292">
        <v>55</v>
      </c>
      <c r="T24" s="291">
        <v>34</v>
      </c>
      <c r="U24" s="292">
        <v>20</v>
      </c>
      <c r="V24" s="292">
        <v>54</v>
      </c>
      <c r="W24" s="291">
        <v>26</v>
      </c>
      <c r="X24" s="292">
        <v>25</v>
      </c>
      <c r="Y24" s="292">
        <v>51</v>
      </c>
      <c r="Z24" s="291">
        <v>39</v>
      </c>
      <c r="AA24" s="292">
        <v>23</v>
      </c>
      <c r="AB24" s="292">
        <f aca="true" t="shared" si="2" ref="AB24:AB29">SUM(Z24:AA24)</f>
        <v>62</v>
      </c>
    </row>
    <row r="25" spans="1:28" s="33" customFormat="1" ht="11.25">
      <c r="A25" s="33" t="s">
        <v>176</v>
      </c>
      <c r="B25" s="291">
        <v>18</v>
      </c>
      <c r="C25" s="292">
        <v>17</v>
      </c>
      <c r="D25" s="292">
        <f t="shared" si="1"/>
        <v>35</v>
      </c>
      <c r="E25" s="291">
        <v>18</v>
      </c>
      <c r="F25" s="292">
        <v>21</v>
      </c>
      <c r="G25" s="292">
        <v>39</v>
      </c>
      <c r="H25" s="291">
        <v>14</v>
      </c>
      <c r="I25" s="292">
        <v>26</v>
      </c>
      <c r="J25" s="292">
        <v>40</v>
      </c>
      <c r="K25" s="291">
        <v>33</v>
      </c>
      <c r="L25" s="292">
        <v>27</v>
      </c>
      <c r="M25" s="292">
        <v>60</v>
      </c>
      <c r="N25" s="291">
        <v>44</v>
      </c>
      <c r="O25" s="292">
        <v>23</v>
      </c>
      <c r="P25" s="292">
        <v>67</v>
      </c>
      <c r="Q25" s="291">
        <v>40</v>
      </c>
      <c r="R25" s="292">
        <v>18</v>
      </c>
      <c r="S25" s="292">
        <v>58</v>
      </c>
      <c r="T25" s="291">
        <v>35</v>
      </c>
      <c r="U25" s="292">
        <v>25</v>
      </c>
      <c r="V25" s="292">
        <v>60</v>
      </c>
      <c r="W25" s="291">
        <v>37</v>
      </c>
      <c r="X25" s="292">
        <v>21</v>
      </c>
      <c r="Y25" s="292">
        <v>58</v>
      </c>
      <c r="Z25" s="291">
        <v>30</v>
      </c>
      <c r="AA25" s="292">
        <v>25</v>
      </c>
      <c r="AB25" s="292">
        <f t="shared" si="2"/>
        <v>55</v>
      </c>
    </row>
    <row r="26" spans="1:28" ht="11.25">
      <c r="A26" s="33" t="s">
        <v>177</v>
      </c>
      <c r="B26" s="291">
        <v>30</v>
      </c>
      <c r="C26" s="292">
        <v>19</v>
      </c>
      <c r="D26" s="292">
        <f t="shared" si="1"/>
        <v>49</v>
      </c>
      <c r="E26" s="291">
        <v>24</v>
      </c>
      <c r="F26" s="292">
        <v>23</v>
      </c>
      <c r="G26" s="292">
        <v>47</v>
      </c>
      <c r="H26" s="291">
        <v>32</v>
      </c>
      <c r="I26" s="292">
        <v>24</v>
      </c>
      <c r="J26" s="292">
        <v>56</v>
      </c>
      <c r="K26" s="291">
        <v>23</v>
      </c>
      <c r="L26" s="292">
        <v>33</v>
      </c>
      <c r="M26" s="292">
        <v>56</v>
      </c>
      <c r="N26" s="291">
        <v>41</v>
      </c>
      <c r="O26" s="292">
        <v>36</v>
      </c>
      <c r="P26" s="292">
        <v>77</v>
      </c>
      <c r="Q26" s="291">
        <v>51</v>
      </c>
      <c r="R26" s="292">
        <v>30</v>
      </c>
      <c r="S26" s="292">
        <v>81</v>
      </c>
      <c r="T26" s="291">
        <v>50</v>
      </c>
      <c r="U26" s="292">
        <v>32</v>
      </c>
      <c r="V26" s="292">
        <v>82</v>
      </c>
      <c r="W26" s="291">
        <v>54</v>
      </c>
      <c r="X26" s="292">
        <v>44</v>
      </c>
      <c r="Y26" s="292">
        <v>98</v>
      </c>
      <c r="Z26" s="291">
        <v>58</v>
      </c>
      <c r="AA26" s="292">
        <v>31</v>
      </c>
      <c r="AB26" s="292">
        <f t="shared" si="2"/>
        <v>89</v>
      </c>
    </row>
    <row r="27" spans="1:28" ht="11.25">
      <c r="A27" s="33" t="s">
        <v>178</v>
      </c>
      <c r="B27" s="291">
        <v>28</v>
      </c>
      <c r="C27" s="292">
        <v>25</v>
      </c>
      <c r="D27" s="292">
        <f t="shared" si="1"/>
        <v>53</v>
      </c>
      <c r="E27" s="291">
        <v>33</v>
      </c>
      <c r="F27" s="292">
        <v>26</v>
      </c>
      <c r="G27" s="292">
        <v>59</v>
      </c>
      <c r="H27" s="291">
        <v>26</v>
      </c>
      <c r="I27" s="292">
        <v>26</v>
      </c>
      <c r="J27" s="292">
        <v>52</v>
      </c>
      <c r="K27" s="291">
        <v>41</v>
      </c>
      <c r="L27" s="292">
        <v>47</v>
      </c>
      <c r="M27" s="292">
        <v>88</v>
      </c>
      <c r="N27" s="291">
        <v>37</v>
      </c>
      <c r="O27" s="292">
        <v>38</v>
      </c>
      <c r="P27" s="292">
        <v>75</v>
      </c>
      <c r="Q27" s="291">
        <v>47</v>
      </c>
      <c r="R27" s="292">
        <v>49</v>
      </c>
      <c r="S27" s="292">
        <v>96</v>
      </c>
      <c r="T27" s="291">
        <v>57</v>
      </c>
      <c r="U27" s="292">
        <v>40</v>
      </c>
      <c r="V27" s="292">
        <v>97</v>
      </c>
      <c r="W27" s="291">
        <v>62</v>
      </c>
      <c r="X27" s="292">
        <v>41</v>
      </c>
      <c r="Y27" s="292">
        <v>103</v>
      </c>
      <c r="Z27" s="291">
        <v>50</v>
      </c>
      <c r="AA27" s="292">
        <v>65</v>
      </c>
      <c r="AB27" s="292">
        <f t="shared" si="2"/>
        <v>115</v>
      </c>
    </row>
    <row r="28" spans="1:28" ht="11.25">
      <c r="A28" s="33" t="s">
        <v>179</v>
      </c>
      <c r="B28" s="291">
        <v>29</v>
      </c>
      <c r="C28" s="292">
        <v>30</v>
      </c>
      <c r="D28" s="292">
        <f t="shared" si="1"/>
        <v>59</v>
      </c>
      <c r="E28" s="291">
        <v>45</v>
      </c>
      <c r="F28" s="292">
        <v>45</v>
      </c>
      <c r="G28" s="292">
        <v>90</v>
      </c>
      <c r="H28" s="291">
        <v>49</v>
      </c>
      <c r="I28" s="292">
        <v>38</v>
      </c>
      <c r="J28" s="292">
        <v>87</v>
      </c>
      <c r="K28" s="291">
        <v>49</v>
      </c>
      <c r="L28" s="292">
        <v>55</v>
      </c>
      <c r="M28" s="292">
        <v>104</v>
      </c>
      <c r="N28" s="291">
        <v>54</v>
      </c>
      <c r="O28" s="292">
        <v>65</v>
      </c>
      <c r="P28" s="292">
        <v>119</v>
      </c>
      <c r="Q28" s="291">
        <v>49</v>
      </c>
      <c r="R28" s="292">
        <v>72</v>
      </c>
      <c r="S28" s="292">
        <v>121</v>
      </c>
      <c r="T28" s="291">
        <v>67</v>
      </c>
      <c r="U28" s="292">
        <v>80</v>
      </c>
      <c r="V28" s="292">
        <v>147</v>
      </c>
      <c r="W28" s="291">
        <v>73</v>
      </c>
      <c r="X28" s="292">
        <v>85</v>
      </c>
      <c r="Y28" s="292">
        <v>158</v>
      </c>
      <c r="Z28" s="291">
        <v>100</v>
      </c>
      <c r="AA28" s="292">
        <v>75</v>
      </c>
      <c r="AB28" s="292">
        <f t="shared" si="2"/>
        <v>175</v>
      </c>
    </row>
    <row r="29" spans="1:28" ht="11.25">
      <c r="A29" s="33" t="s">
        <v>180</v>
      </c>
      <c r="B29" s="294">
        <v>42</v>
      </c>
      <c r="C29" s="295">
        <v>48</v>
      </c>
      <c r="D29" s="292">
        <f t="shared" si="1"/>
        <v>90</v>
      </c>
      <c r="E29" s="294">
        <v>46</v>
      </c>
      <c r="F29" s="295">
        <v>46</v>
      </c>
      <c r="G29" s="292">
        <v>92</v>
      </c>
      <c r="H29" s="294">
        <v>77</v>
      </c>
      <c r="I29" s="295">
        <v>60</v>
      </c>
      <c r="J29" s="292">
        <v>137</v>
      </c>
      <c r="K29" s="291">
        <v>77</v>
      </c>
      <c r="L29" s="292">
        <v>66</v>
      </c>
      <c r="M29" s="292">
        <v>143</v>
      </c>
      <c r="N29" s="294">
        <v>94</v>
      </c>
      <c r="O29" s="295">
        <v>98</v>
      </c>
      <c r="P29" s="295">
        <v>192</v>
      </c>
      <c r="Q29" s="294">
        <v>101</v>
      </c>
      <c r="R29" s="295">
        <v>103</v>
      </c>
      <c r="S29" s="295">
        <v>204</v>
      </c>
      <c r="T29" s="294">
        <v>101</v>
      </c>
      <c r="U29" s="295">
        <v>102</v>
      </c>
      <c r="V29" s="295">
        <v>203</v>
      </c>
      <c r="W29" s="294">
        <v>87</v>
      </c>
      <c r="X29" s="295">
        <v>95</v>
      </c>
      <c r="Y29" s="295">
        <v>182</v>
      </c>
      <c r="Z29" s="294">
        <v>114</v>
      </c>
      <c r="AA29" s="295">
        <v>133</v>
      </c>
      <c r="AB29" s="295">
        <f t="shared" si="2"/>
        <v>247</v>
      </c>
    </row>
    <row r="30" spans="1:28" s="37" customFormat="1" ht="12">
      <c r="A30" s="14" t="s">
        <v>9</v>
      </c>
      <c r="B30" s="303">
        <f>SUM(B22:B29)</f>
        <v>158</v>
      </c>
      <c r="C30" s="304">
        <f>SUM(C22:C29)</f>
        <v>153</v>
      </c>
      <c r="D30" s="298">
        <f t="shared" si="1"/>
        <v>311</v>
      </c>
      <c r="E30" s="303">
        <v>177</v>
      </c>
      <c r="F30" s="304">
        <v>183</v>
      </c>
      <c r="G30" s="298">
        <v>360</v>
      </c>
      <c r="H30" s="303">
        <v>224</v>
      </c>
      <c r="I30" s="304">
        <v>195</v>
      </c>
      <c r="J30" s="298">
        <v>419</v>
      </c>
      <c r="K30" s="305">
        <v>258</v>
      </c>
      <c r="L30" s="78">
        <v>246</v>
      </c>
      <c r="M30" s="78">
        <v>504</v>
      </c>
      <c r="N30" s="303">
        <v>302</v>
      </c>
      <c r="O30" s="304">
        <v>275</v>
      </c>
      <c r="P30" s="304">
        <v>577</v>
      </c>
      <c r="Q30" s="303">
        <v>319</v>
      </c>
      <c r="R30" s="304">
        <v>297</v>
      </c>
      <c r="S30" s="304">
        <v>615</v>
      </c>
      <c r="T30" s="303">
        <v>344</v>
      </c>
      <c r="U30" s="304">
        <v>299</v>
      </c>
      <c r="V30" s="304">
        <v>643</v>
      </c>
      <c r="W30" s="303">
        <v>339</v>
      </c>
      <c r="X30" s="304">
        <v>311</v>
      </c>
      <c r="Y30" s="304">
        <v>650</v>
      </c>
      <c r="Z30" s="303">
        <f>SUM(Z24:Z29)</f>
        <v>391</v>
      </c>
      <c r="AA30" s="304">
        <f>SUM(AA24:AA29)</f>
        <v>352</v>
      </c>
      <c r="AB30" s="304">
        <f>SUM(AB24:AB29)</f>
        <v>743</v>
      </c>
    </row>
    <row r="33" spans="1:16" ht="11.25">
      <c r="A33" s="39"/>
      <c r="P33" s="39"/>
    </row>
    <row r="34" spans="1:16" ht="11.25">
      <c r="A34" s="39"/>
      <c r="P34" s="39"/>
    </row>
  </sheetData>
  <sheetProtection/>
  <mergeCells count="22">
    <mergeCell ref="A2:AB2"/>
    <mergeCell ref="A20:AB20"/>
    <mergeCell ref="Z6:AB6"/>
    <mergeCell ref="Z22:AB22"/>
    <mergeCell ref="A4:AB4"/>
    <mergeCell ref="A3:AB3"/>
    <mergeCell ref="W6:Y6"/>
    <mergeCell ref="W22:Y22"/>
    <mergeCell ref="E22:G22"/>
    <mergeCell ref="K22:M22"/>
    <mergeCell ref="Q6:S6"/>
    <mergeCell ref="Q22:S22"/>
    <mergeCell ref="T6:V6"/>
    <mergeCell ref="T22:V22"/>
    <mergeCell ref="N22:P22"/>
    <mergeCell ref="E6:G6"/>
    <mergeCell ref="B6:D6"/>
    <mergeCell ref="B22:D22"/>
    <mergeCell ref="K6:M6"/>
    <mergeCell ref="N6:P6"/>
    <mergeCell ref="H22:J22"/>
    <mergeCell ref="H6:J6"/>
  </mergeCells>
  <printOptions horizontalCentered="1"/>
  <pageMargins left="0.3937007874015748" right="0.3937007874015748" top="0.3937007874015748" bottom="0.984251968503937" header="0.5118110236220472" footer="0.5118110236220472"/>
  <pageSetup fitToHeight="1" fitToWidth="1" horizontalDpi="600" verticalDpi="600" orientation="landscape" paperSize="9" scale="74"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dimension ref="A1:R66"/>
  <sheetViews>
    <sheetView zoomScalePageLayoutView="0" workbookViewId="0" topLeftCell="A1">
      <selection activeCell="U47" sqref="U47"/>
    </sheetView>
  </sheetViews>
  <sheetFormatPr defaultColWidth="9.140625" defaultRowHeight="12" customHeight="1"/>
  <cols>
    <col min="1" max="1" width="23.8515625" style="2" customWidth="1"/>
    <col min="2" max="15" width="7.00390625" style="2" customWidth="1"/>
    <col min="16" max="16" width="7.00390625" style="1" customWidth="1"/>
    <col min="17" max="17" width="9.140625" style="1" customWidth="1"/>
    <col min="18" max="16384" width="9.140625" style="2" customWidth="1"/>
  </cols>
  <sheetData>
    <row r="1" ht="12" customHeight="1">
      <c r="A1" s="36" t="s">
        <v>190</v>
      </c>
    </row>
    <row r="2" spans="1:16" ht="12" customHeight="1">
      <c r="A2" s="522" t="s">
        <v>201</v>
      </c>
      <c r="B2" s="522"/>
      <c r="C2" s="522"/>
      <c r="D2" s="522"/>
      <c r="E2" s="522"/>
      <c r="F2" s="522"/>
      <c r="G2" s="522"/>
      <c r="H2" s="522"/>
      <c r="I2" s="522"/>
      <c r="J2" s="522"/>
      <c r="K2" s="522"/>
      <c r="L2" s="522"/>
      <c r="M2" s="522"/>
      <c r="N2" s="522"/>
      <c r="O2" s="522"/>
      <c r="P2" s="522"/>
    </row>
    <row r="3" spans="1:16" ht="12" customHeight="1">
      <c r="A3" s="349" t="s">
        <v>203</v>
      </c>
      <c r="B3" s="348"/>
      <c r="C3" s="347"/>
      <c r="D3" s="347"/>
      <c r="E3" s="347"/>
      <c r="F3" s="347"/>
      <c r="G3" s="347"/>
      <c r="H3" s="347"/>
      <c r="I3" s="347"/>
      <c r="J3" s="347"/>
      <c r="K3" s="347"/>
      <c r="L3" s="347"/>
      <c r="M3" s="347"/>
      <c r="N3" s="347"/>
      <c r="O3" s="347"/>
      <c r="P3" s="346"/>
    </row>
    <row r="4" ht="12" customHeight="1" thickBot="1"/>
    <row r="5" spans="1:16" ht="12" customHeight="1">
      <c r="A5" s="135"/>
      <c r="B5" s="343" t="s">
        <v>112</v>
      </c>
      <c r="C5" s="345"/>
      <c r="D5" s="344"/>
      <c r="E5" s="342" t="s">
        <v>63</v>
      </c>
      <c r="F5" s="345"/>
      <c r="G5" s="344"/>
      <c r="H5" s="342" t="s">
        <v>3</v>
      </c>
      <c r="I5" s="345"/>
      <c r="J5" s="344"/>
      <c r="K5" s="342" t="s">
        <v>4</v>
      </c>
      <c r="L5" s="345"/>
      <c r="M5" s="344"/>
      <c r="N5" s="343" t="s">
        <v>9</v>
      </c>
      <c r="O5" s="342"/>
      <c r="P5" s="342"/>
    </row>
    <row r="6" spans="1:16" ht="12" customHeight="1">
      <c r="A6" s="1"/>
      <c r="B6" s="356" t="s">
        <v>13</v>
      </c>
      <c r="C6" s="355"/>
      <c r="D6" s="354"/>
      <c r="E6" s="356" t="s">
        <v>113</v>
      </c>
      <c r="F6" s="355"/>
      <c r="G6" s="354"/>
      <c r="H6" s="32"/>
      <c r="I6" s="33"/>
      <c r="J6" s="338"/>
      <c r="K6" s="32"/>
      <c r="L6" s="33"/>
      <c r="M6" s="338"/>
      <c r="N6" s="32"/>
      <c r="O6" s="33"/>
      <c r="P6" s="33"/>
    </row>
    <row r="7" spans="1:17" s="142" customFormat="1" ht="12" customHeight="1">
      <c r="A7" s="337"/>
      <c r="B7" s="262" t="s">
        <v>56</v>
      </c>
      <c r="C7" s="263" t="s">
        <v>57</v>
      </c>
      <c r="D7" s="336" t="s">
        <v>58</v>
      </c>
      <c r="E7" s="262" t="s">
        <v>56</v>
      </c>
      <c r="F7" s="263" t="s">
        <v>57</v>
      </c>
      <c r="G7" s="336" t="s">
        <v>58</v>
      </c>
      <c r="H7" s="262" t="s">
        <v>56</v>
      </c>
      <c r="I7" s="263" t="s">
        <v>57</v>
      </c>
      <c r="J7" s="336" t="s">
        <v>58</v>
      </c>
      <c r="K7" s="262" t="s">
        <v>56</v>
      </c>
      <c r="L7" s="263" t="s">
        <v>57</v>
      </c>
      <c r="M7" s="336" t="s">
        <v>58</v>
      </c>
      <c r="N7" s="262" t="s">
        <v>56</v>
      </c>
      <c r="O7" s="263" t="s">
        <v>57</v>
      </c>
      <c r="P7" s="263" t="s">
        <v>58</v>
      </c>
      <c r="Q7" s="146"/>
    </row>
    <row r="8" spans="1:17" s="142" customFormat="1" ht="5.25" customHeight="1">
      <c r="A8" s="146"/>
      <c r="B8" s="334"/>
      <c r="C8" s="333"/>
      <c r="D8" s="335"/>
      <c r="E8" s="334"/>
      <c r="F8" s="333"/>
      <c r="G8" s="335"/>
      <c r="H8" s="334"/>
      <c r="I8" s="333"/>
      <c r="J8" s="335"/>
      <c r="K8" s="334"/>
      <c r="L8" s="333"/>
      <c r="M8" s="335"/>
      <c r="N8" s="334"/>
      <c r="O8" s="333"/>
      <c r="P8" s="333"/>
      <c r="Q8" s="146"/>
    </row>
    <row r="9" spans="1:17" ht="12" customHeight="1">
      <c r="A9" s="147" t="s">
        <v>18</v>
      </c>
      <c r="B9" s="329"/>
      <c r="C9" s="328"/>
      <c r="D9" s="330"/>
      <c r="E9" s="329"/>
      <c r="F9" s="328"/>
      <c r="G9" s="330"/>
      <c r="H9" s="329"/>
      <c r="I9" s="328"/>
      <c r="J9" s="330"/>
      <c r="K9" s="329"/>
      <c r="L9" s="328"/>
      <c r="M9" s="330"/>
      <c r="N9" s="329"/>
      <c r="O9" s="328"/>
      <c r="P9" s="327"/>
      <c r="Q9" s="2"/>
    </row>
    <row r="10" spans="1:17" ht="12" customHeight="1">
      <c r="A10" s="1" t="s">
        <v>197</v>
      </c>
      <c r="B10" s="319">
        <v>0</v>
      </c>
      <c r="C10" s="320">
        <v>0</v>
      </c>
      <c r="D10" s="321">
        <v>0</v>
      </c>
      <c r="E10" s="55">
        <v>143</v>
      </c>
      <c r="F10" s="56">
        <v>134</v>
      </c>
      <c r="G10" s="353">
        <v>277</v>
      </c>
      <c r="H10" s="55">
        <v>0</v>
      </c>
      <c r="I10" s="56">
        <v>0</v>
      </c>
      <c r="J10" s="353">
        <v>0</v>
      </c>
      <c r="K10" s="55">
        <v>428</v>
      </c>
      <c r="L10" s="56">
        <v>431</v>
      </c>
      <c r="M10" s="321">
        <v>859</v>
      </c>
      <c r="N10" s="319">
        <f aca="true" t="shared" si="0" ref="N10:P12">SUM(K10,H10,E10,B10)</f>
        <v>571</v>
      </c>
      <c r="O10" s="320">
        <f t="shared" si="0"/>
        <v>565</v>
      </c>
      <c r="P10" s="318">
        <f t="shared" si="0"/>
        <v>1136</v>
      </c>
      <c r="Q10" s="2"/>
    </row>
    <row r="11" spans="1:17" ht="12" customHeight="1">
      <c r="A11" s="1" t="s">
        <v>196</v>
      </c>
      <c r="B11" s="319">
        <v>0</v>
      </c>
      <c r="C11" s="320">
        <v>0</v>
      </c>
      <c r="D11" s="321">
        <v>0</v>
      </c>
      <c r="E11" s="55">
        <v>0</v>
      </c>
      <c r="F11" s="56">
        <v>0</v>
      </c>
      <c r="G11" s="353">
        <v>0</v>
      </c>
      <c r="H11" s="55">
        <v>0</v>
      </c>
      <c r="I11" s="56">
        <v>0</v>
      </c>
      <c r="J11" s="353">
        <v>0</v>
      </c>
      <c r="K11" s="55">
        <v>0</v>
      </c>
      <c r="L11" s="56">
        <v>0</v>
      </c>
      <c r="M11" s="321">
        <v>0</v>
      </c>
      <c r="N11" s="319">
        <f t="shared" si="0"/>
        <v>0</v>
      </c>
      <c r="O11" s="320">
        <f t="shared" si="0"/>
        <v>0</v>
      </c>
      <c r="P11" s="318">
        <f t="shared" si="0"/>
        <v>0</v>
      </c>
      <c r="Q11" s="2"/>
    </row>
    <row r="12" spans="1:16" s="162" customFormat="1" ht="12" customHeight="1">
      <c r="A12" s="14" t="s">
        <v>9</v>
      </c>
      <c r="B12" s="16">
        <v>0</v>
      </c>
      <c r="C12" s="17">
        <v>0</v>
      </c>
      <c r="D12" s="26">
        <v>0</v>
      </c>
      <c r="E12" s="16">
        <f>SUM(E10:E11)</f>
        <v>143</v>
      </c>
      <c r="F12" s="17">
        <f>SUM(F10:F11)</f>
        <v>134</v>
      </c>
      <c r="G12" s="26">
        <f>SUM(G10:G11)</f>
        <v>277</v>
      </c>
      <c r="H12" s="16">
        <v>0</v>
      </c>
      <c r="I12" s="17">
        <v>0</v>
      </c>
      <c r="J12" s="26">
        <v>0</v>
      </c>
      <c r="K12" s="16">
        <f>SUM(K10:K11)</f>
        <v>428</v>
      </c>
      <c r="L12" s="17">
        <f>SUM(L10:L11)</f>
        <v>431</v>
      </c>
      <c r="M12" s="17">
        <f>SUM(M10:M11)</f>
        <v>859</v>
      </c>
      <c r="N12" s="16">
        <f t="shared" si="0"/>
        <v>571</v>
      </c>
      <c r="O12" s="17">
        <f t="shared" si="0"/>
        <v>565</v>
      </c>
      <c r="P12" s="17">
        <f t="shared" si="0"/>
        <v>1136</v>
      </c>
    </row>
    <row r="13" spans="1:17" ht="12" customHeight="1">
      <c r="A13" s="1"/>
      <c r="B13" s="319"/>
      <c r="C13" s="320"/>
      <c r="D13" s="321"/>
      <c r="E13" s="55"/>
      <c r="F13" s="56"/>
      <c r="G13" s="353"/>
      <c r="H13" s="55"/>
      <c r="I13" s="56"/>
      <c r="J13" s="353"/>
      <c r="K13" s="55"/>
      <c r="L13" s="56"/>
      <c r="M13" s="321"/>
      <c r="N13" s="319"/>
      <c r="O13" s="320"/>
      <c r="P13" s="318"/>
      <c r="Q13" s="2"/>
    </row>
    <row r="14" spans="1:17" ht="12" customHeight="1">
      <c r="A14" s="147" t="s">
        <v>22</v>
      </c>
      <c r="B14" s="319"/>
      <c r="C14" s="320"/>
      <c r="D14" s="321"/>
      <c r="E14" s="55"/>
      <c r="F14" s="56"/>
      <c r="G14" s="353"/>
      <c r="H14" s="55"/>
      <c r="I14" s="56"/>
      <c r="J14" s="353"/>
      <c r="K14" s="55"/>
      <c r="L14" s="56"/>
      <c r="M14" s="321"/>
      <c r="N14" s="319"/>
      <c r="O14" s="320"/>
      <c r="P14" s="318"/>
      <c r="Q14" s="2"/>
    </row>
    <row r="15" spans="1:17" ht="12" customHeight="1">
      <c r="A15" s="1" t="s">
        <v>197</v>
      </c>
      <c r="B15" s="319">
        <v>0</v>
      </c>
      <c r="C15" s="320">
        <v>0</v>
      </c>
      <c r="D15" s="321">
        <v>0</v>
      </c>
      <c r="E15" s="55">
        <v>242</v>
      </c>
      <c r="F15" s="56">
        <v>263</v>
      </c>
      <c r="G15" s="353">
        <v>505</v>
      </c>
      <c r="H15" s="55">
        <v>0</v>
      </c>
      <c r="I15" s="56">
        <v>0</v>
      </c>
      <c r="J15" s="353">
        <v>0</v>
      </c>
      <c r="K15" s="55">
        <v>651</v>
      </c>
      <c r="L15" s="56">
        <v>632</v>
      </c>
      <c r="M15" s="321">
        <v>1283</v>
      </c>
      <c r="N15" s="319">
        <f aca="true" t="shared" si="1" ref="N15:P17">SUM(K15,H15,E15,B15)</f>
        <v>893</v>
      </c>
      <c r="O15" s="320">
        <f t="shared" si="1"/>
        <v>895</v>
      </c>
      <c r="P15" s="318">
        <f t="shared" si="1"/>
        <v>1788</v>
      </c>
      <c r="Q15" s="2"/>
    </row>
    <row r="16" spans="1:17" ht="12" customHeight="1">
      <c r="A16" s="1" t="s">
        <v>196</v>
      </c>
      <c r="B16" s="319"/>
      <c r="C16" s="320">
        <v>0</v>
      </c>
      <c r="D16" s="321">
        <v>0</v>
      </c>
      <c r="E16" s="319">
        <v>0</v>
      </c>
      <c r="F16" s="320">
        <v>0</v>
      </c>
      <c r="G16" s="321">
        <v>0</v>
      </c>
      <c r="H16" s="319">
        <v>0</v>
      </c>
      <c r="I16" s="320">
        <v>0</v>
      </c>
      <c r="J16" s="321">
        <v>0</v>
      </c>
      <c r="K16" s="319">
        <v>0</v>
      </c>
      <c r="L16" s="320">
        <v>0</v>
      </c>
      <c r="M16" s="321">
        <v>0</v>
      </c>
      <c r="N16" s="319">
        <f t="shared" si="1"/>
        <v>0</v>
      </c>
      <c r="O16" s="320">
        <f t="shared" si="1"/>
        <v>0</v>
      </c>
      <c r="P16" s="318">
        <f t="shared" si="1"/>
        <v>0</v>
      </c>
      <c r="Q16" s="2"/>
    </row>
    <row r="17" spans="1:16" s="162" customFormat="1" ht="12" customHeight="1">
      <c r="A17" s="14" t="s">
        <v>9</v>
      </c>
      <c r="B17" s="16">
        <v>0</v>
      </c>
      <c r="C17" s="17">
        <v>0</v>
      </c>
      <c r="D17" s="26">
        <v>0</v>
      </c>
      <c r="E17" s="16">
        <f>SUM(E15:E16)</f>
        <v>242</v>
      </c>
      <c r="F17" s="17">
        <f>SUM(F15:F16)</f>
        <v>263</v>
      </c>
      <c r="G17" s="26">
        <f>SUM(G15:G16)</f>
        <v>505</v>
      </c>
      <c r="H17" s="16">
        <v>0</v>
      </c>
      <c r="I17" s="17">
        <v>0</v>
      </c>
      <c r="J17" s="26">
        <v>0</v>
      </c>
      <c r="K17" s="16">
        <f>SUM(K15:K16)</f>
        <v>651</v>
      </c>
      <c r="L17" s="17">
        <f>SUM(L15:L16)</f>
        <v>632</v>
      </c>
      <c r="M17" s="26">
        <f>SUM(M15:M16)</f>
        <v>1283</v>
      </c>
      <c r="N17" s="16">
        <f t="shared" si="1"/>
        <v>893</v>
      </c>
      <c r="O17" s="17">
        <f t="shared" si="1"/>
        <v>895</v>
      </c>
      <c r="P17" s="17">
        <f t="shared" si="1"/>
        <v>1788</v>
      </c>
    </row>
    <row r="18" spans="1:17" ht="12" customHeight="1">
      <c r="A18" s="1"/>
      <c r="B18" s="319"/>
      <c r="C18" s="320"/>
      <c r="D18" s="321"/>
      <c r="E18" s="319"/>
      <c r="F18" s="320"/>
      <c r="G18" s="321"/>
      <c r="H18" s="319"/>
      <c r="I18" s="320"/>
      <c r="J18" s="321"/>
      <c r="K18" s="319"/>
      <c r="L18" s="320"/>
      <c r="M18" s="321"/>
      <c r="N18" s="319"/>
      <c r="O18" s="320"/>
      <c r="P18" s="318"/>
      <c r="Q18" s="2"/>
    </row>
    <row r="19" spans="1:17" ht="12" customHeight="1">
      <c r="A19" s="147" t="s">
        <v>59</v>
      </c>
      <c r="B19" s="319"/>
      <c r="C19" s="320"/>
      <c r="D19" s="321"/>
      <c r="E19" s="319"/>
      <c r="F19" s="320"/>
      <c r="G19" s="321"/>
      <c r="H19" s="319"/>
      <c r="I19" s="320"/>
      <c r="J19" s="321"/>
      <c r="K19" s="319"/>
      <c r="L19" s="320"/>
      <c r="M19" s="321"/>
      <c r="N19" s="319"/>
      <c r="O19" s="320"/>
      <c r="P19" s="318"/>
      <c r="Q19" s="2"/>
    </row>
    <row r="20" spans="1:17" ht="12" customHeight="1">
      <c r="A20" s="1" t="s">
        <v>197</v>
      </c>
      <c r="B20" s="319">
        <v>0</v>
      </c>
      <c r="C20" s="320">
        <v>0</v>
      </c>
      <c r="D20" s="321">
        <v>0</v>
      </c>
      <c r="E20" s="319">
        <v>0</v>
      </c>
      <c r="F20" s="320">
        <v>0</v>
      </c>
      <c r="G20" s="321">
        <v>0</v>
      </c>
      <c r="H20" s="319">
        <v>0</v>
      </c>
      <c r="I20" s="320">
        <v>0</v>
      </c>
      <c r="J20" s="321">
        <v>0</v>
      </c>
      <c r="K20" s="319">
        <v>0</v>
      </c>
      <c r="L20" s="320">
        <v>0</v>
      </c>
      <c r="M20" s="321">
        <v>0</v>
      </c>
      <c r="N20" s="319">
        <f aca="true" t="shared" si="2" ref="N20:P22">SUM(K20,H20,E20,B20)</f>
        <v>0</v>
      </c>
      <c r="O20" s="320">
        <f t="shared" si="2"/>
        <v>0</v>
      </c>
      <c r="P20" s="318">
        <f t="shared" si="2"/>
        <v>0</v>
      </c>
      <c r="Q20" s="2"/>
    </row>
    <row r="21" spans="1:17" ht="12" customHeight="1">
      <c r="A21" s="1" t="s">
        <v>196</v>
      </c>
      <c r="B21" s="319">
        <v>0</v>
      </c>
      <c r="C21" s="320">
        <v>0</v>
      </c>
      <c r="D21" s="321">
        <v>0</v>
      </c>
      <c r="E21" s="319">
        <v>0</v>
      </c>
      <c r="F21" s="320">
        <v>0</v>
      </c>
      <c r="G21" s="321">
        <v>0</v>
      </c>
      <c r="H21" s="319">
        <v>0</v>
      </c>
      <c r="I21" s="320">
        <v>0</v>
      </c>
      <c r="J21" s="321">
        <v>0</v>
      </c>
      <c r="K21" s="319">
        <v>0</v>
      </c>
      <c r="L21" s="320">
        <v>0</v>
      </c>
      <c r="M21" s="321">
        <v>0</v>
      </c>
      <c r="N21" s="319">
        <f t="shared" si="2"/>
        <v>0</v>
      </c>
      <c r="O21" s="320">
        <f t="shared" si="2"/>
        <v>0</v>
      </c>
      <c r="P21" s="318">
        <f t="shared" si="2"/>
        <v>0</v>
      </c>
      <c r="Q21" s="2"/>
    </row>
    <row r="22" spans="1:16" s="230" customFormat="1" ht="12" customHeight="1">
      <c r="A22" s="14" t="s">
        <v>9</v>
      </c>
      <c r="B22" s="16">
        <v>0</v>
      </c>
      <c r="C22" s="17">
        <v>0</v>
      </c>
      <c r="D22" s="17">
        <v>0</v>
      </c>
      <c r="E22" s="16">
        <v>0</v>
      </c>
      <c r="F22" s="17">
        <v>0</v>
      </c>
      <c r="G22" s="17">
        <v>0</v>
      </c>
      <c r="H22" s="16">
        <v>0</v>
      </c>
      <c r="I22" s="17">
        <v>0</v>
      </c>
      <c r="J22" s="17">
        <v>0</v>
      </c>
      <c r="K22" s="16">
        <v>0</v>
      </c>
      <c r="L22" s="17">
        <v>0</v>
      </c>
      <c r="M22" s="17">
        <v>0</v>
      </c>
      <c r="N22" s="16">
        <f t="shared" si="2"/>
        <v>0</v>
      </c>
      <c r="O22" s="17">
        <f t="shared" si="2"/>
        <v>0</v>
      </c>
      <c r="P22" s="17">
        <f t="shared" si="2"/>
        <v>0</v>
      </c>
    </row>
    <row r="23" spans="1:17" ht="12" customHeight="1">
      <c r="A23" s="326"/>
      <c r="B23" s="324"/>
      <c r="C23" s="323"/>
      <c r="D23" s="325"/>
      <c r="E23" s="324"/>
      <c r="F23" s="323"/>
      <c r="G23" s="325"/>
      <c r="H23" s="324"/>
      <c r="I23" s="323"/>
      <c r="J23" s="325"/>
      <c r="K23" s="324"/>
      <c r="L23" s="323"/>
      <c r="M23" s="325"/>
      <c r="N23" s="324"/>
      <c r="O23" s="323"/>
      <c r="P23" s="322"/>
      <c r="Q23" s="2"/>
    </row>
    <row r="24" spans="1:17" ht="12" customHeight="1">
      <c r="A24" s="147" t="s">
        <v>198</v>
      </c>
      <c r="B24" s="319"/>
      <c r="C24" s="320"/>
      <c r="D24" s="321"/>
      <c r="E24" s="319"/>
      <c r="F24" s="320"/>
      <c r="G24" s="321"/>
      <c r="H24" s="319"/>
      <c r="I24" s="320"/>
      <c r="J24" s="321"/>
      <c r="K24" s="319"/>
      <c r="L24" s="320"/>
      <c r="M24" s="321"/>
      <c r="N24" s="319"/>
      <c r="O24" s="320"/>
      <c r="P24" s="318"/>
      <c r="Q24" s="2"/>
    </row>
    <row r="25" spans="1:17" ht="12" customHeight="1">
      <c r="A25" s="1" t="s">
        <v>197</v>
      </c>
      <c r="B25" s="319">
        <f aca="true" t="shared" si="3" ref="B25:P25">SUM(B20,B15,B10)</f>
        <v>0</v>
      </c>
      <c r="C25" s="320">
        <f t="shared" si="3"/>
        <v>0</v>
      </c>
      <c r="D25" s="318">
        <f t="shared" si="3"/>
        <v>0</v>
      </c>
      <c r="E25" s="319">
        <f t="shared" si="3"/>
        <v>385</v>
      </c>
      <c r="F25" s="318">
        <f t="shared" si="3"/>
        <v>397</v>
      </c>
      <c r="G25" s="318">
        <f t="shared" si="3"/>
        <v>782</v>
      </c>
      <c r="H25" s="319">
        <f t="shared" si="3"/>
        <v>0</v>
      </c>
      <c r="I25" s="320">
        <f t="shared" si="3"/>
        <v>0</v>
      </c>
      <c r="J25" s="318">
        <f t="shared" si="3"/>
        <v>0</v>
      </c>
      <c r="K25" s="319">
        <f t="shared" si="3"/>
        <v>1079</v>
      </c>
      <c r="L25" s="318">
        <f t="shared" si="3"/>
        <v>1063</v>
      </c>
      <c r="M25" s="318">
        <f t="shared" si="3"/>
        <v>2142</v>
      </c>
      <c r="N25" s="319">
        <f t="shared" si="3"/>
        <v>1464</v>
      </c>
      <c r="O25" s="318">
        <f t="shared" si="3"/>
        <v>1460</v>
      </c>
      <c r="P25" s="318">
        <f t="shared" si="3"/>
        <v>2924</v>
      </c>
      <c r="Q25" s="2"/>
    </row>
    <row r="26" spans="1:17" ht="12" customHeight="1">
      <c r="A26" s="1" t="s">
        <v>196</v>
      </c>
      <c r="B26" s="319">
        <f aca="true" t="shared" si="4" ref="B26:P26">SUM(B21,B16,B11)</f>
        <v>0</v>
      </c>
      <c r="C26" s="318">
        <f t="shared" si="4"/>
        <v>0</v>
      </c>
      <c r="D26" s="318">
        <f t="shared" si="4"/>
        <v>0</v>
      </c>
      <c r="E26" s="319">
        <f t="shared" si="4"/>
        <v>0</v>
      </c>
      <c r="F26" s="318">
        <f t="shared" si="4"/>
        <v>0</v>
      </c>
      <c r="G26" s="318">
        <f t="shared" si="4"/>
        <v>0</v>
      </c>
      <c r="H26" s="319">
        <f t="shared" si="4"/>
        <v>0</v>
      </c>
      <c r="I26" s="318">
        <f t="shared" si="4"/>
        <v>0</v>
      </c>
      <c r="J26" s="318">
        <f t="shared" si="4"/>
        <v>0</v>
      </c>
      <c r="K26" s="319">
        <f t="shared" si="4"/>
        <v>0</v>
      </c>
      <c r="L26" s="318">
        <f t="shared" si="4"/>
        <v>0</v>
      </c>
      <c r="M26" s="318">
        <f t="shared" si="4"/>
        <v>0</v>
      </c>
      <c r="N26" s="319">
        <f t="shared" si="4"/>
        <v>0</v>
      </c>
      <c r="O26" s="318">
        <f t="shared" si="4"/>
        <v>0</v>
      </c>
      <c r="P26" s="318">
        <f t="shared" si="4"/>
        <v>0</v>
      </c>
      <c r="Q26" s="2"/>
    </row>
    <row r="27" spans="1:18" s="230" customFormat="1" ht="12" customHeight="1">
      <c r="A27" s="14" t="s">
        <v>9</v>
      </c>
      <c r="B27" s="16">
        <f aca="true" t="shared" si="5" ref="B27:P27">SUM(B22,B17,B12)</f>
        <v>0</v>
      </c>
      <c r="C27" s="17">
        <f t="shared" si="5"/>
        <v>0</v>
      </c>
      <c r="D27" s="17">
        <f t="shared" si="5"/>
        <v>0</v>
      </c>
      <c r="E27" s="16">
        <f t="shared" si="5"/>
        <v>385</v>
      </c>
      <c r="F27" s="17">
        <f t="shared" si="5"/>
        <v>397</v>
      </c>
      <c r="G27" s="17">
        <f t="shared" si="5"/>
        <v>782</v>
      </c>
      <c r="H27" s="16">
        <f t="shared" si="5"/>
        <v>0</v>
      </c>
      <c r="I27" s="17">
        <f t="shared" si="5"/>
        <v>0</v>
      </c>
      <c r="J27" s="17">
        <f t="shared" si="5"/>
        <v>0</v>
      </c>
      <c r="K27" s="16">
        <f t="shared" si="5"/>
        <v>1079</v>
      </c>
      <c r="L27" s="17">
        <f t="shared" si="5"/>
        <v>1063</v>
      </c>
      <c r="M27" s="17">
        <f t="shared" si="5"/>
        <v>2142</v>
      </c>
      <c r="N27" s="16">
        <f t="shared" si="5"/>
        <v>1464</v>
      </c>
      <c r="O27" s="17">
        <f t="shared" si="5"/>
        <v>1460</v>
      </c>
      <c r="P27" s="17">
        <f t="shared" si="5"/>
        <v>2924</v>
      </c>
      <c r="R27" s="352"/>
    </row>
    <row r="29" ht="12" customHeight="1">
      <c r="A29" s="2" t="s">
        <v>195</v>
      </c>
    </row>
    <row r="30" ht="12" customHeight="1">
      <c r="A30" s="2" t="s">
        <v>194</v>
      </c>
    </row>
    <row r="31" spans="1:17" s="317" customFormat="1" ht="12" customHeight="1">
      <c r="A31" s="39" t="s">
        <v>202</v>
      </c>
      <c r="P31" s="351"/>
      <c r="Q31" s="351"/>
    </row>
    <row r="32" spans="1:13" ht="12" customHeight="1">
      <c r="A32" s="39"/>
      <c r="B32" s="39"/>
      <c r="C32" s="39"/>
      <c r="D32" s="39"/>
      <c r="E32" s="39"/>
      <c r="F32" s="39"/>
      <c r="G32" s="39"/>
      <c r="H32" s="39"/>
      <c r="I32" s="39"/>
      <c r="J32" s="39"/>
      <c r="K32" s="39"/>
      <c r="L32" s="39"/>
      <c r="M32" s="39"/>
    </row>
    <row r="35" spans="1:2" ht="12" customHeight="1">
      <c r="A35" s="36" t="s">
        <v>190</v>
      </c>
      <c r="B35" s="232"/>
    </row>
    <row r="36" spans="1:16" ht="12" customHeight="1">
      <c r="A36" s="349" t="s">
        <v>201</v>
      </c>
      <c r="B36" s="347"/>
      <c r="C36" s="347"/>
      <c r="D36" s="347"/>
      <c r="E36" s="347"/>
      <c r="F36" s="347"/>
      <c r="G36" s="347"/>
      <c r="H36" s="347"/>
      <c r="I36" s="347"/>
      <c r="J36" s="347"/>
      <c r="K36" s="347"/>
      <c r="L36" s="347"/>
      <c r="M36" s="348"/>
      <c r="N36" s="348"/>
      <c r="O36" s="348"/>
      <c r="P36" s="350"/>
    </row>
    <row r="37" spans="1:16" ht="12" customHeight="1">
      <c r="A37" s="349" t="s">
        <v>200</v>
      </c>
      <c r="B37" s="348"/>
      <c r="C37" s="347"/>
      <c r="D37" s="347"/>
      <c r="E37" s="347"/>
      <c r="F37" s="347"/>
      <c r="G37" s="347"/>
      <c r="H37" s="347"/>
      <c r="I37" s="347"/>
      <c r="J37" s="347"/>
      <c r="K37" s="347"/>
      <c r="L37" s="347"/>
      <c r="M37" s="347"/>
      <c r="N37" s="347"/>
      <c r="O37" s="347"/>
      <c r="P37" s="346"/>
    </row>
    <row r="38" spans="1:16" ht="12" customHeight="1">
      <c r="A38" s="349" t="s">
        <v>199</v>
      </c>
      <c r="B38" s="348"/>
      <c r="C38" s="347"/>
      <c r="D38" s="347"/>
      <c r="E38" s="347"/>
      <c r="F38" s="347"/>
      <c r="G38" s="347"/>
      <c r="H38" s="347"/>
      <c r="I38" s="347"/>
      <c r="J38" s="347"/>
      <c r="K38" s="347"/>
      <c r="L38" s="347"/>
      <c r="M38" s="347"/>
      <c r="N38" s="347"/>
      <c r="O38" s="347"/>
      <c r="P38" s="346"/>
    </row>
    <row r="39" ht="12" customHeight="1" thickBot="1"/>
    <row r="40" spans="1:16" ht="12" customHeight="1">
      <c r="A40" s="135"/>
      <c r="B40" s="343" t="s">
        <v>112</v>
      </c>
      <c r="C40" s="345"/>
      <c r="D40" s="344"/>
      <c r="E40" s="342" t="s">
        <v>63</v>
      </c>
      <c r="F40" s="345"/>
      <c r="G40" s="344"/>
      <c r="H40" s="342" t="s">
        <v>3</v>
      </c>
      <c r="I40" s="345"/>
      <c r="J40" s="344"/>
      <c r="K40" s="342" t="s">
        <v>4</v>
      </c>
      <c r="L40" s="345"/>
      <c r="M40" s="344"/>
      <c r="N40" s="343" t="s">
        <v>9</v>
      </c>
      <c r="O40" s="342"/>
      <c r="P40" s="342"/>
    </row>
    <row r="41" spans="1:16" ht="12" customHeight="1">
      <c r="A41" s="1"/>
      <c r="B41" s="341" t="s">
        <v>13</v>
      </c>
      <c r="C41" s="340"/>
      <c r="D41" s="339"/>
      <c r="E41" s="341" t="s">
        <v>113</v>
      </c>
      <c r="F41" s="340"/>
      <c r="G41" s="339"/>
      <c r="H41" s="32"/>
      <c r="I41" s="33"/>
      <c r="J41" s="338"/>
      <c r="K41" s="32"/>
      <c r="L41" s="33"/>
      <c r="M41" s="338"/>
      <c r="N41" s="32"/>
      <c r="O41" s="33"/>
      <c r="P41" s="33"/>
    </row>
    <row r="42" spans="1:17" s="142" customFormat="1" ht="12" customHeight="1">
      <c r="A42" s="337"/>
      <c r="B42" s="262" t="s">
        <v>56</v>
      </c>
      <c r="C42" s="263" t="s">
        <v>57</v>
      </c>
      <c r="D42" s="336" t="s">
        <v>58</v>
      </c>
      <c r="E42" s="262" t="s">
        <v>56</v>
      </c>
      <c r="F42" s="263" t="s">
        <v>57</v>
      </c>
      <c r="G42" s="336" t="s">
        <v>58</v>
      </c>
      <c r="H42" s="262" t="s">
        <v>56</v>
      </c>
      <c r="I42" s="263" t="s">
        <v>57</v>
      </c>
      <c r="J42" s="336" t="s">
        <v>58</v>
      </c>
      <c r="K42" s="262" t="s">
        <v>56</v>
      </c>
      <c r="L42" s="263" t="s">
        <v>57</v>
      </c>
      <c r="M42" s="336" t="s">
        <v>58</v>
      </c>
      <c r="N42" s="262" t="s">
        <v>56</v>
      </c>
      <c r="O42" s="263" t="s">
        <v>57</v>
      </c>
      <c r="P42" s="263" t="s">
        <v>58</v>
      </c>
      <c r="Q42" s="146"/>
    </row>
    <row r="43" spans="1:16" ht="6" customHeight="1">
      <c r="A43" s="146"/>
      <c r="B43" s="334"/>
      <c r="C43" s="333"/>
      <c r="D43" s="335"/>
      <c r="E43" s="334"/>
      <c r="F43" s="333"/>
      <c r="G43" s="335"/>
      <c r="H43" s="334"/>
      <c r="I43" s="333"/>
      <c r="J43" s="335"/>
      <c r="K43" s="334"/>
      <c r="L43" s="333"/>
      <c r="M43" s="335"/>
      <c r="N43" s="334"/>
      <c r="O43" s="333"/>
      <c r="P43" s="333"/>
    </row>
    <row r="44" spans="1:16" ht="12" customHeight="1">
      <c r="A44" s="147" t="s">
        <v>18</v>
      </c>
      <c r="B44" s="329"/>
      <c r="C44" s="328"/>
      <c r="D44" s="332"/>
      <c r="E44" s="331"/>
      <c r="F44" s="328"/>
      <c r="G44" s="330"/>
      <c r="H44" s="329"/>
      <c r="I44" s="328"/>
      <c r="J44" s="330"/>
      <c r="K44" s="329"/>
      <c r="L44" s="328"/>
      <c r="M44" s="330"/>
      <c r="N44" s="329"/>
      <c r="O44" s="328"/>
      <c r="P44" s="327"/>
    </row>
    <row r="45" spans="1:17" ht="12" customHeight="1">
      <c r="A45" s="1" t="s">
        <v>197</v>
      </c>
      <c r="B45" s="55">
        <v>54</v>
      </c>
      <c r="C45" s="56">
        <v>42</v>
      </c>
      <c r="D45" s="321">
        <v>96</v>
      </c>
      <c r="E45" s="319">
        <v>0</v>
      </c>
      <c r="F45" s="320">
        <v>0</v>
      </c>
      <c r="G45" s="321">
        <v>0</v>
      </c>
      <c r="H45" s="319">
        <v>0</v>
      </c>
      <c r="I45" s="320">
        <v>0</v>
      </c>
      <c r="J45" s="321">
        <v>0</v>
      </c>
      <c r="K45" s="319">
        <v>0</v>
      </c>
      <c r="L45" s="320">
        <v>0</v>
      </c>
      <c r="M45" s="321">
        <v>0</v>
      </c>
      <c r="N45" s="319">
        <f aca="true" t="shared" si="6" ref="N45:P47">SUM(K45,H45,E45,B45)</f>
        <v>54</v>
      </c>
      <c r="O45" s="320">
        <f t="shared" si="6"/>
        <v>42</v>
      </c>
      <c r="P45" s="318">
        <f t="shared" si="6"/>
        <v>96</v>
      </c>
      <c r="Q45" s="2"/>
    </row>
    <row r="46" spans="1:17" ht="12" customHeight="1">
      <c r="A46" s="1" t="s">
        <v>196</v>
      </c>
      <c r="B46" s="55">
        <v>0</v>
      </c>
      <c r="C46" s="56">
        <v>0</v>
      </c>
      <c r="D46" s="321">
        <v>0</v>
      </c>
      <c r="E46" s="319">
        <v>0</v>
      </c>
      <c r="F46" s="320">
        <v>0</v>
      </c>
      <c r="G46" s="321">
        <v>0</v>
      </c>
      <c r="H46" s="319">
        <v>0</v>
      </c>
      <c r="I46" s="320">
        <v>0</v>
      </c>
      <c r="J46" s="321">
        <v>0</v>
      </c>
      <c r="K46" s="319">
        <v>0</v>
      </c>
      <c r="L46" s="320">
        <v>0</v>
      </c>
      <c r="M46" s="321">
        <v>0</v>
      </c>
      <c r="N46" s="319">
        <f t="shared" si="6"/>
        <v>0</v>
      </c>
      <c r="O46" s="320">
        <f t="shared" si="6"/>
        <v>0</v>
      </c>
      <c r="P46" s="318">
        <f t="shared" si="6"/>
        <v>0</v>
      </c>
      <c r="Q46" s="2"/>
    </row>
    <row r="47" spans="1:17" ht="12" customHeight="1">
      <c r="A47" s="14" t="s">
        <v>9</v>
      </c>
      <c r="B47" s="16">
        <f>SUM(B45:B46)</f>
        <v>54</v>
      </c>
      <c r="C47" s="17">
        <f>SUM(C45:C46)</f>
        <v>42</v>
      </c>
      <c r="D47" s="26">
        <f>SUM(D45:D46)</f>
        <v>96</v>
      </c>
      <c r="E47" s="16">
        <v>0</v>
      </c>
      <c r="F47" s="17">
        <v>0</v>
      </c>
      <c r="G47" s="26">
        <v>0</v>
      </c>
      <c r="H47" s="16">
        <v>0</v>
      </c>
      <c r="I47" s="17">
        <v>0</v>
      </c>
      <c r="J47" s="26">
        <v>0</v>
      </c>
      <c r="K47" s="16">
        <v>0</v>
      </c>
      <c r="L47" s="17">
        <v>0</v>
      </c>
      <c r="M47" s="17">
        <v>0</v>
      </c>
      <c r="N47" s="16">
        <f t="shared" si="6"/>
        <v>54</v>
      </c>
      <c r="O47" s="17">
        <f t="shared" si="6"/>
        <v>42</v>
      </c>
      <c r="P47" s="17">
        <f t="shared" si="6"/>
        <v>96</v>
      </c>
      <c r="Q47" s="2"/>
    </row>
    <row r="48" spans="1:17" ht="12" customHeight="1">
      <c r="A48" s="1"/>
      <c r="B48" s="55"/>
      <c r="C48" s="56"/>
      <c r="D48" s="321"/>
      <c r="E48" s="319"/>
      <c r="F48" s="320"/>
      <c r="G48" s="321"/>
      <c r="H48" s="319"/>
      <c r="I48" s="320"/>
      <c r="J48" s="321"/>
      <c r="K48" s="319"/>
      <c r="L48" s="320"/>
      <c r="M48" s="321"/>
      <c r="N48" s="319"/>
      <c r="O48" s="320"/>
      <c r="P48" s="318"/>
      <c r="Q48" s="2"/>
    </row>
    <row r="49" spans="1:17" ht="12" customHeight="1">
      <c r="A49" s="147" t="s">
        <v>22</v>
      </c>
      <c r="B49" s="55"/>
      <c r="C49" s="56"/>
      <c r="D49" s="321"/>
      <c r="E49" s="319"/>
      <c r="F49" s="320"/>
      <c r="G49" s="321"/>
      <c r="H49" s="319"/>
      <c r="I49" s="320"/>
      <c r="J49" s="321"/>
      <c r="K49" s="319"/>
      <c r="L49" s="320"/>
      <c r="M49" s="321"/>
      <c r="N49" s="319"/>
      <c r="O49" s="320"/>
      <c r="P49" s="318"/>
      <c r="Q49" s="2"/>
    </row>
    <row r="50" spans="1:17" ht="12" customHeight="1">
      <c r="A50" s="1" t="s">
        <v>197</v>
      </c>
      <c r="B50" s="55">
        <v>81</v>
      </c>
      <c r="C50" s="56">
        <v>68</v>
      </c>
      <c r="D50" s="321">
        <v>149</v>
      </c>
      <c r="E50" s="319">
        <v>0</v>
      </c>
      <c r="F50" s="320">
        <v>0</v>
      </c>
      <c r="G50" s="321">
        <v>0</v>
      </c>
      <c r="H50" s="319">
        <v>0</v>
      </c>
      <c r="I50" s="320">
        <v>0</v>
      </c>
      <c r="J50" s="321">
        <v>0</v>
      </c>
      <c r="K50" s="319">
        <v>0</v>
      </c>
      <c r="L50" s="320">
        <v>0</v>
      </c>
      <c r="M50" s="321">
        <v>0</v>
      </c>
      <c r="N50" s="319">
        <f aca="true" t="shared" si="7" ref="N50:P52">SUM(K50,H50,E50,B50)</f>
        <v>81</v>
      </c>
      <c r="O50" s="320">
        <f t="shared" si="7"/>
        <v>68</v>
      </c>
      <c r="P50" s="318">
        <f t="shared" si="7"/>
        <v>149</v>
      </c>
      <c r="Q50" s="2"/>
    </row>
    <row r="51" spans="1:17" ht="12" customHeight="1">
      <c r="A51" s="1" t="s">
        <v>196</v>
      </c>
      <c r="B51" s="55">
        <v>0</v>
      </c>
      <c r="C51" s="56">
        <v>0</v>
      </c>
      <c r="D51" s="321">
        <f>SUM(B51:C51)</f>
        <v>0</v>
      </c>
      <c r="E51" s="319">
        <v>0</v>
      </c>
      <c r="F51" s="320">
        <v>0</v>
      </c>
      <c r="G51" s="321">
        <v>0</v>
      </c>
      <c r="H51" s="319">
        <v>0</v>
      </c>
      <c r="I51" s="320">
        <v>0</v>
      </c>
      <c r="J51" s="321">
        <v>0</v>
      </c>
      <c r="K51" s="319">
        <v>0</v>
      </c>
      <c r="L51" s="320">
        <v>0</v>
      </c>
      <c r="M51" s="321">
        <v>0</v>
      </c>
      <c r="N51" s="319">
        <f t="shared" si="7"/>
        <v>0</v>
      </c>
      <c r="O51" s="320">
        <f t="shared" si="7"/>
        <v>0</v>
      </c>
      <c r="P51" s="318">
        <f t="shared" si="7"/>
        <v>0</v>
      </c>
      <c r="Q51" s="2"/>
    </row>
    <row r="52" spans="1:17" ht="12" customHeight="1">
      <c r="A52" s="14" t="s">
        <v>9</v>
      </c>
      <c r="B52" s="16">
        <v>81</v>
      </c>
      <c r="C52" s="17">
        <f>SUM(C50:C51)</f>
        <v>68</v>
      </c>
      <c r="D52" s="26">
        <f>SUM(D50:D51)</f>
        <v>149</v>
      </c>
      <c r="E52" s="16">
        <v>0</v>
      </c>
      <c r="F52" s="17">
        <v>0</v>
      </c>
      <c r="G52" s="26">
        <v>0</v>
      </c>
      <c r="H52" s="16">
        <v>0</v>
      </c>
      <c r="I52" s="17">
        <v>0</v>
      </c>
      <c r="J52" s="26">
        <v>0</v>
      </c>
      <c r="K52" s="16">
        <v>0</v>
      </c>
      <c r="L52" s="17">
        <v>0</v>
      </c>
      <c r="M52" s="26">
        <v>0</v>
      </c>
      <c r="N52" s="16">
        <f t="shared" si="7"/>
        <v>81</v>
      </c>
      <c r="O52" s="17">
        <f t="shared" si="7"/>
        <v>68</v>
      </c>
      <c r="P52" s="17">
        <f t="shared" si="7"/>
        <v>149</v>
      </c>
      <c r="Q52" s="2"/>
    </row>
    <row r="53" spans="1:17" ht="12" customHeight="1">
      <c r="A53" s="1"/>
      <c r="B53" s="55"/>
      <c r="C53" s="56"/>
      <c r="D53" s="321"/>
      <c r="E53" s="319"/>
      <c r="F53" s="320"/>
      <c r="G53" s="321"/>
      <c r="H53" s="319"/>
      <c r="I53" s="320"/>
      <c r="J53" s="321"/>
      <c r="K53" s="319"/>
      <c r="L53" s="320"/>
      <c r="M53" s="321"/>
      <c r="N53" s="319"/>
      <c r="O53" s="320"/>
      <c r="P53" s="318"/>
      <c r="Q53" s="2"/>
    </row>
    <row r="54" spans="1:17" ht="12" customHeight="1">
      <c r="A54" s="147" t="s">
        <v>59</v>
      </c>
      <c r="B54" s="55"/>
      <c r="C54" s="56"/>
      <c r="D54" s="321"/>
      <c r="E54" s="319"/>
      <c r="F54" s="320"/>
      <c r="G54" s="321"/>
      <c r="H54" s="319"/>
      <c r="I54" s="320"/>
      <c r="J54" s="321"/>
      <c r="K54" s="319"/>
      <c r="L54" s="320"/>
      <c r="M54" s="321"/>
      <c r="N54" s="319"/>
      <c r="O54" s="320"/>
      <c r="P54" s="318"/>
      <c r="Q54" s="2"/>
    </row>
    <row r="55" spans="1:17" ht="12" customHeight="1">
      <c r="A55" s="1" t="s">
        <v>197</v>
      </c>
      <c r="B55" s="55">
        <v>48</v>
      </c>
      <c r="C55" s="56">
        <v>162</v>
      </c>
      <c r="D55" s="321">
        <v>210</v>
      </c>
      <c r="E55" s="319" t="s">
        <v>165</v>
      </c>
      <c r="F55" s="320" t="s">
        <v>165</v>
      </c>
      <c r="G55" s="321" t="s">
        <v>165</v>
      </c>
      <c r="H55" s="319" t="s">
        <v>165</v>
      </c>
      <c r="I55" s="320" t="s">
        <v>165</v>
      </c>
      <c r="J55" s="321" t="s">
        <v>165</v>
      </c>
      <c r="K55" s="319" t="s">
        <v>165</v>
      </c>
      <c r="L55" s="320" t="s">
        <v>165</v>
      </c>
      <c r="M55" s="321" t="s">
        <v>165</v>
      </c>
      <c r="N55" s="319">
        <v>48</v>
      </c>
      <c r="O55" s="320">
        <v>162</v>
      </c>
      <c r="P55" s="318">
        <v>210</v>
      </c>
      <c r="Q55" s="2"/>
    </row>
    <row r="56" spans="1:17" ht="12" customHeight="1">
      <c r="A56" s="1" t="s">
        <v>196</v>
      </c>
      <c r="B56" s="55" t="s">
        <v>165</v>
      </c>
      <c r="C56" s="56" t="s">
        <v>165</v>
      </c>
      <c r="D56" s="321" t="s">
        <v>165</v>
      </c>
      <c r="E56" s="319" t="s">
        <v>165</v>
      </c>
      <c r="F56" s="320" t="s">
        <v>165</v>
      </c>
      <c r="G56" s="321" t="s">
        <v>165</v>
      </c>
      <c r="H56" s="319" t="s">
        <v>165</v>
      </c>
      <c r="I56" s="320" t="s">
        <v>165</v>
      </c>
      <c r="J56" s="321" t="s">
        <v>165</v>
      </c>
      <c r="K56" s="319" t="s">
        <v>165</v>
      </c>
      <c r="L56" s="320" t="s">
        <v>165</v>
      </c>
      <c r="M56" s="321" t="s">
        <v>165</v>
      </c>
      <c r="N56" s="319" t="s">
        <v>165</v>
      </c>
      <c r="O56" s="320" t="s">
        <v>165</v>
      </c>
      <c r="P56" s="318" t="s">
        <v>165</v>
      </c>
      <c r="Q56" s="2"/>
    </row>
    <row r="57" spans="1:17" ht="12" customHeight="1">
      <c r="A57" s="14" t="s">
        <v>9</v>
      </c>
      <c r="B57" s="16">
        <v>48</v>
      </c>
      <c r="C57" s="17">
        <v>162</v>
      </c>
      <c r="D57" s="17">
        <v>210</v>
      </c>
      <c r="E57" s="16" t="s">
        <v>165</v>
      </c>
      <c r="F57" s="17" t="s">
        <v>165</v>
      </c>
      <c r="G57" s="17" t="s">
        <v>165</v>
      </c>
      <c r="H57" s="16" t="s">
        <v>165</v>
      </c>
      <c r="I57" s="17" t="s">
        <v>165</v>
      </c>
      <c r="J57" s="17" t="s">
        <v>165</v>
      </c>
      <c r="K57" s="16" t="s">
        <v>165</v>
      </c>
      <c r="L57" s="17" t="s">
        <v>165</v>
      </c>
      <c r="M57" s="17" t="s">
        <v>165</v>
      </c>
      <c r="N57" s="16">
        <v>48</v>
      </c>
      <c r="O57" s="17">
        <v>162</v>
      </c>
      <c r="P57" s="17">
        <v>210</v>
      </c>
      <c r="Q57" s="2"/>
    </row>
    <row r="58" spans="1:17" ht="12" customHeight="1">
      <c r="A58" s="326"/>
      <c r="B58" s="324"/>
      <c r="C58" s="323"/>
      <c r="D58" s="325"/>
      <c r="E58" s="324"/>
      <c r="F58" s="323"/>
      <c r="G58" s="325"/>
      <c r="H58" s="324"/>
      <c r="I58" s="323"/>
      <c r="J58" s="325"/>
      <c r="K58" s="324"/>
      <c r="L58" s="323"/>
      <c r="M58" s="325"/>
      <c r="N58" s="324"/>
      <c r="O58" s="323"/>
      <c r="P58" s="322"/>
      <c r="Q58" s="2"/>
    </row>
    <row r="59" spans="1:17" ht="12" customHeight="1">
      <c r="A59" s="147" t="s">
        <v>198</v>
      </c>
      <c r="B59" s="319"/>
      <c r="C59" s="320"/>
      <c r="D59" s="321"/>
      <c r="E59" s="319"/>
      <c r="F59" s="320"/>
      <c r="G59" s="321"/>
      <c r="H59" s="319"/>
      <c r="I59" s="320"/>
      <c r="J59" s="321"/>
      <c r="K59" s="319"/>
      <c r="L59" s="320"/>
      <c r="M59" s="321"/>
      <c r="N59" s="319"/>
      <c r="O59" s="320"/>
      <c r="P59" s="318"/>
      <c r="Q59" s="2"/>
    </row>
    <row r="60" spans="1:17" ht="12" customHeight="1">
      <c r="A60" s="1" t="s">
        <v>197</v>
      </c>
      <c r="B60" s="319">
        <f aca="true" t="shared" si="8" ref="B60:D62">SUM(B55,B50,B45)</f>
        <v>183</v>
      </c>
      <c r="C60" s="320">
        <f t="shared" si="8"/>
        <v>272</v>
      </c>
      <c r="D60" s="318">
        <f t="shared" si="8"/>
        <v>455</v>
      </c>
      <c r="E60" s="319">
        <v>0</v>
      </c>
      <c r="F60" s="318">
        <v>0</v>
      </c>
      <c r="G60" s="318">
        <v>0</v>
      </c>
      <c r="H60" s="319">
        <v>0</v>
      </c>
      <c r="I60" s="320">
        <v>0</v>
      </c>
      <c r="J60" s="318">
        <v>0</v>
      </c>
      <c r="K60" s="319">
        <v>0</v>
      </c>
      <c r="L60" s="318">
        <v>0</v>
      </c>
      <c r="M60" s="318">
        <v>0</v>
      </c>
      <c r="N60" s="319">
        <f aca="true" t="shared" si="9" ref="N60:P62">SUM(K60,H60,E60,B60)</f>
        <v>183</v>
      </c>
      <c r="O60" s="318">
        <f t="shared" si="9"/>
        <v>272</v>
      </c>
      <c r="P60" s="318">
        <f t="shared" si="9"/>
        <v>455</v>
      </c>
      <c r="Q60" s="2"/>
    </row>
    <row r="61" spans="1:17" ht="12" customHeight="1">
      <c r="A61" s="1" t="s">
        <v>196</v>
      </c>
      <c r="B61" s="319">
        <f t="shared" si="8"/>
        <v>0</v>
      </c>
      <c r="C61" s="318">
        <f t="shared" si="8"/>
        <v>0</v>
      </c>
      <c r="D61" s="318">
        <f t="shared" si="8"/>
        <v>0</v>
      </c>
      <c r="E61" s="319">
        <v>0</v>
      </c>
      <c r="F61" s="318">
        <v>0</v>
      </c>
      <c r="G61" s="318">
        <v>0</v>
      </c>
      <c r="H61" s="319">
        <v>0</v>
      </c>
      <c r="I61" s="318">
        <v>0</v>
      </c>
      <c r="J61" s="318">
        <v>0</v>
      </c>
      <c r="K61" s="319">
        <v>0</v>
      </c>
      <c r="L61" s="318">
        <v>0</v>
      </c>
      <c r="M61" s="318">
        <v>0</v>
      </c>
      <c r="N61" s="319">
        <f t="shared" si="9"/>
        <v>0</v>
      </c>
      <c r="O61" s="318">
        <f t="shared" si="9"/>
        <v>0</v>
      </c>
      <c r="P61" s="318">
        <f t="shared" si="9"/>
        <v>0</v>
      </c>
      <c r="Q61" s="2"/>
    </row>
    <row r="62" spans="1:17" ht="12" customHeight="1">
      <c r="A62" s="14" t="s">
        <v>9</v>
      </c>
      <c r="B62" s="16">
        <f t="shared" si="8"/>
        <v>183</v>
      </c>
      <c r="C62" s="17">
        <f t="shared" si="8"/>
        <v>272</v>
      </c>
      <c r="D62" s="17">
        <f t="shared" si="8"/>
        <v>455</v>
      </c>
      <c r="E62" s="16">
        <v>0</v>
      </c>
      <c r="F62" s="17">
        <v>0</v>
      </c>
      <c r="G62" s="17">
        <v>0</v>
      </c>
      <c r="H62" s="16">
        <v>0</v>
      </c>
      <c r="I62" s="17">
        <v>0</v>
      </c>
      <c r="J62" s="17">
        <v>0</v>
      </c>
      <c r="K62" s="16">
        <v>0</v>
      </c>
      <c r="L62" s="17">
        <v>0</v>
      </c>
      <c r="M62" s="17">
        <v>0</v>
      </c>
      <c r="N62" s="16">
        <f t="shared" si="9"/>
        <v>183</v>
      </c>
      <c r="O62" s="17">
        <f t="shared" si="9"/>
        <v>272</v>
      </c>
      <c r="P62" s="17">
        <f t="shared" si="9"/>
        <v>455</v>
      </c>
      <c r="Q62" s="2"/>
    </row>
    <row r="64" ht="12" customHeight="1">
      <c r="A64" s="2" t="s">
        <v>195</v>
      </c>
    </row>
    <row r="65" spans="1:17" ht="12" customHeight="1">
      <c r="A65" s="2" t="s">
        <v>194</v>
      </c>
      <c r="N65" s="4"/>
      <c r="O65" s="4"/>
      <c r="P65" s="4"/>
      <c r="Q65" s="4"/>
    </row>
    <row r="66" spans="1:17" s="315" customFormat="1" ht="12" customHeight="1">
      <c r="A66" s="39" t="s">
        <v>193</v>
      </c>
      <c r="B66" s="317"/>
      <c r="C66" s="317"/>
      <c r="D66" s="317"/>
      <c r="E66" s="317"/>
      <c r="F66" s="317"/>
      <c r="G66" s="317"/>
      <c r="H66" s="317"/>
      <c r="I66" s="317"/>
      <c r="J66" s="317"/>
      <c r="K66" s="317"/>
      <c r="L66" s="317"/>
      <c r="P66" s="316"/>
      <c r="Q66" s="316"/>
    </row>
  </sheetData>
  <sheetProtection/>
  <mergeCells count="1">
    <mergeCell ref="A2:P2"/>
  </mergeCells>
  <printOptions horizontalCentered="1"/>
  <pageMargins left="0.3937007874015748" right="0.3937007874015748" top="0.5905511811023623" bottom="0.5905511811023623" header="0.5118110236220472" footer="0.5118110236220472"/>
  <pageSetup horizontalDpi="600" verticalDpi="600" orientation="landscape" paperSize="9" scale="105" r:id="rId1"/>
  <headerFooter alignWithMargins="0">
    <oddFooter>&amp;R&amp;A</oddFooter>
  </headerFooter>
  <rowBreaks count="1" manualBreakCount="1">
    <brk id="34" max="255" man="1"/>
  </rowBreaks>
</worksheet>
</file>

<file path=xl/worksheets/sheet12.xml><?xml version="1.0" encoding="utf-8"?>
<worksheet xmlns="http://schemas.openxmlformats.org/spreadsheetml/2006/main" xmlns:r="http://schemas.openxmlformats.org/officeDocument/2006/relationships">
  <dimension ref="A1:J65"/>
  <sheetViews>
    <sheetView zoomScalePageLayoutView="0" workbookViewId="0" topLeftCell="A1">
      <selection activeCell="Q45" sqref="Q45"/>
    </sheetView>
  </sheetViews>
  <sheetFormatPr defaultColWidth="9.140625" defaultRowHeight="12.75"/>
  <cols>
    <col min="1" max="1" width="28.7109375" style="357" customWidth="1"/>
    <col min="2" max="2" width="9.7109375" style="357" customWidth="1"/>
    <col min="3" max="9" width="9.140625" style="358" customWidth="1"/>
    <col min="10" max="16384" width="9.140625" style="357" customWidth="1"/>
  </cols>
  <sheetData>
    <row r="1" spans="1:3" ht="12">
      <c r="A1" s="36" t="s">
        <v>190</v>
      </c>
      <c r="B1" s="359"/>
      <c r="C1" s="381"/>
    </row>
    <row r="2" spans="1:9" ht="12">
      <c r="A2" s="532" t="s">
        <v>219</v>
      </c>
      <c r="B2" s="532"/>
      <c r="C2" s="532"/>
      <c r="D2" s="532"/>
      <c r="E2" s="532"/>
      <c r="F2" s="532"/>
      <c r="G2" s="532"/>
      <c r="H2" s="532"/>
      <c r="I2" s="532"/>
    </row>
    <row r="3" spans="1:9" ht="12">
      <c r="A3" s="380" t="s">
        <v>217</v>
      </c>
      <c r="B3" s="380"/>
      <c r="C3" s="380"/>
      <c r="D3" s="379"/>
      <c r="E3" s="379"/>
      <c r="F3" s="379"/>
      <c r="G3" s="379"/>
      <c r="H3" s="379"/>
      <c r="I3" s="379"/>
    </row>
    <row r="4" spans="1:9" ht="12">
      <c r="A4" s="380" t="s">
        <v>223</v>
      </c>
      <c r="B4" s="380"/>
      <c r="C4" s="380"/>
      <c r="D4" s="380"/>
      <c r="E4" s="380"/>
      <c r="F4" s="380"/>
      <c r="G4" s="380"/>
      <c r="H4" s="380"/>
      <c r="I4" s="380"/>
    </row>
    <row r="5" ht="12" thickBot="1"/>
    <row r="6" spans="1:9" ht="11.25">
      <c r="A6" s="378" t="s">
        <v>215</v>
      </c>
      <c r="B6" s="377" t="s">
        <v>214</v>
      </c>
      <c r="C6" s="377" t="s">
        <v>213</v>
      </c>
      <c r="D6" s="377" t="s">
        <v>212</v>
      </c>
      <c r="E6" s="377" t="s">
        <v>211</v>
      </c>
      <c r="F6" s="377" t="s">
        <v>210</v>
      </c>
      <c r="G6" s="377" t="s">
        <v>209</v>
      </c>
      <c r="H6" s="377" t="s">
        <v>208</v>
      </c>
      <c r="I6" s="377" t="s">
        <v>9</v>
      </c>
    </row>
    <row r="7" spans="1:9" ht="11.25">
      <c r="A7" s="376" t="s">
        <v>222</v>
      </c>
      <c r="B7" s="375"/>
      <c r="C7" s="374"/>
      <c r="D7" s="374"/>
      <c r="E7" s="374"/>
      <c r="F7" s="374"/>
      <c r="G7" s="374"/>
      <c r="H7" s="374"/>
      <c r="I7" s="374"/>
    </row>
    <row r="8" spans="1:9" ht="11.25">
      <c r="A8" s="373"/>
      <c r="B8" s="372"/>
      <c r="C8" s="371"/>
      <c r="D8" s="371"/>
      <c r="E8" s="371"/>
      <c r="F8" s="371"/>
      <c r="G8" s="371"/>
      <c r="H8" s="371"/>
      <c r="I8" s="371"/>
    </row>
    <row r="9" spans="1:9" ht="11.25">
      <c r="A9" s="357" t="s">
        <v>117</v>
      </c>
      <c r="B9" s="384">
        <v>0</v>
      </c>
      <c r="C9" s="384">
        <v>0</v>
      </c>
      <c r="D9" s="384">
        <v>46</v>
      </c>
      <c r="E9" s="384">
        <v>1045</v>
      </c>
      <c r="F9" s="384">
        <v>12</v>
      </c>
      <c r="G9" s="384">
        <v>1398</v>
      </c>
      <c r="H9" s="384">
        <v>37</v>
      </c>
      <c r="I9" s="365">
        <v>2538</v>
      </c>
    </row>
    <row r="10" spans="2:9" ht="11.25">
      <c r="B10" s="369"/>
      <c r="C10" s="369"/>
      <c r="D10" s="369"/>
      <c r="E10" s="369"/>
      <c r="F10" s="369"/>
      <c r="G10" s="369"/>
      <c r="H10" s="369"/>
      <c r="I10" s="365"/>
    </row>
    <row r="11" spans="1:9" ht="11.25">
      <c r="A11" s="357" t="s">
        <v>206</v>
      </c>
      <c r="B11" s="369">
        <v>0</v>
      </c>
      <c r="C11" s="369">
        <v>0</v>
      </c>
      <c r="D11" s="369">
        <v>117</v>
      </c>
      <c r="E11" s="369">
        <v>1552</v>
      </c>
      <c r="F11" s="369">
        <v>243</v>
      </c>
      <c r="G11" s="369">
        <v>2901</v>
      </c>
      <c r="H11" s="369">
        <v>142</v>
      </c>
      <c r="I11" s="365">
        <v>4955</v>
      </c>
    </row>
    <row r="12" spans="2:9" ht="11.25">
      <c r="B12" s="384"/>
      <c r="C12" s="384"/>
      <c r="D12" s="384"/>
      <c r="E12" s="384"/>
      <c r="F12" s="384"/>
      <c r="G12" s="384"/>
      <c r="H12" s="384"/>
      <c r="I12" s="365"/>
    </row>
    <row r="13" spans="1:9" ht="11.25">
      <c r="A13" s="357" t="s">
        <v>205</v>
      </c>
      <c r="B13" s="384">
        <v>0</v>
      </c>
      <c r="C13" s="384">
        <v>0</v>
      </c>
      <c r="D13" s="384">
        <v>26</v>
      </c>
      <c r="E13" s="384">
        <v>161</v>
      </c>
      <c r="F13" s="384">
        <v>24</v>
      </c>
      <c r="G13" s="384">
        <v>580</v>
      </c>
      <c r="H13" s="384">
        <v>51</v>
      </c>
      <c r="I13" s="365">
        <v>842</v>
      </c>
    </row>
    <row r="14" spans="2:9" ht="11.25">
      <c r="B14" s="366"/>
      <c r="C14" s="369"/>
      <c r="D14" s="369"/>
      <c r="E14" s="369"/>
      <c r="F14" s="369"/>
      <c r="G14" s="369"/>
      <c r="H14" s="369"/>
      <c r="I14" s="365"/>
    </row>
    <row r="15" spans="1:10" s="359" customFormat="1" ht="12">
      <c r="A15" s="364" t="s">
        <v>9</v>
      </c>
      <c r="B15" s="363">
        <f aca="true" t="shared" si="0" ref="B15:I15">SUM(B9:B13)</f>
        <v>0</v>
      </c>
      <c r="C15" s="363">
        <f t="shared" si="0"/>
        <v>0</v>
      </c>
      <c r="D15" s="363">
        <f t="shared" si="0"/>
        <v>189</v>
      </c>
      <c r="E15" s="383">
        <f t="shared" si="0"/>
        <v>2758</v>
      </c>
      <c r="F15" s="363">
        <f t="shared" si="0"/>
        <v>279</v>
      </c>
      <c r="G15" s="363">
        <f t="shared" si="0"/>
        <v>4879</v>
      </c>
      <c r="H15" s="363">
        <f t="shared" si="0"/>
        <v>230</v>
      </c>
      <c r="I15" s="362">
        <f t="shared" si="0"/>
        <v>8335</v>
      </c>
      <c r="J15" s="389"/>
    </row>
    <row r="16" spans="1:9" s="359" customFormat="1" ht="12">
      <c r="A16" s="364"/>
      <c r="B16" s="385"/>
      <c r="C16" s="385"/>
      <c r="D16" s="385"/>
      <c r="E16" s="385"/>
      <c r="F16" s="385"/>
      <c r="G16" s="385"/>
      <c r="H16" s="385"/>
      <c r="I16" s="385"/>
    </row>
    <row r="17" spans="1:9" ht="12">
      <c r="A17" s="532" t="s">
        <v>217</v>
      </c>
      <c r="B17" s="532"/>
      <c r="C17" s="532"/>
      <c r="D17" s="532"/>
      <c r="E17" s="532"/>
      <c r="F17" s="532"/>
      <c r="G17" s="532"/>
      <c r="H17" s="532"/>
      <c r="I17" s="532"/>
    </row>
    <row r="18" spans="1:9" ht="12">
      <c r="A18" s="380" t="s">
        <v>221</v>
      </c>
      <c r="B18" s="380"/>
      <c r="C18" s="380"/>
      <c r="D18" s="379"/>
      <c r="E18" s="379"/>
      <c r="F18" s="379"/>
      <c r="G18" s="379"/>
      <c r="H18" s="379"/>
      <c r="I18" s="379"/>
    </row>
    <row r="19" ht="12" thickBot="1"/>
    <row r="20" spans="1:9" ht="11.25">
      <c r="A20" s="378" t="s">
        <v>215</v>
      </c>
      <c r="B20" s="377" t="s">
        <v>214</v>
      </c>
      <c r="C20" s="377" t="s">
        <v>213</v>
      </c>
      <c r="D20" s="377" t="s">
        <v>212</v>
      </c>
      <c r="E20" s="377" t="s">
        <v>211</v>
      </c>
      <c r="F20" s="377" t="s">
        <v>210</v>
      </c>
      <c r="G20" s="377" t="s">
        <v>209</v>
      </c>
      <c r="H20" s="377" t="s">
        <v>208</v>
      </c>
      <c r="I20" s="377" t="s">
        <v>9</v>
      </c>
    </row>
    <row r="21" spans="1:9" ht="11.25">
      <c r="A21" s="376" t="s">
        <v>220</v>
      </c>
      <c r="B21" s="375"/>
      <c r="C21" s="374"/>
      <c r="D21" s="374"/>
      <c r="E21" s="374"/>
      <c r="F21" s="374"/>
      <c r="G21" s="374"/>
      <c r="H21" s="374"/>
      <c r="I21" s="374"/>
    </row>
    <row r="22" spans="1:9" ht="11.25">
      <c r="A22" s="373"/>
      <c r="B22" s="388"/>
      <c r="C22" s="371"/>
      <c r="D22" s="371"/>
      <c r="E22" s="371"/>
      <c r="F22" s="371"/>
      <c r="G22" s="371"/>
      <c r="H22" s="371"/>
      <c r="I22" s="371"/>
    </row>
    <row r="23" spans="1:9" ht="11.25">
      <c r="A23" s="357" t="s">
        <v>117</v>
      </c>
      <c r="B23" s="368">
        <v>0</v>
      </c>
      <c r="C23" s="368">
        <v>0</v>
      </c>
      <c r="D23" s="368">
        <v>11</v>
      </c>
      <c r="E23" s="367">
        <v>176</v>
      </c>
      <c r="F23" s="367">
        <v>9</v>
      </c>
      <c r="G23" s="367">
        <v>338</v>
      </c>
      <c r="H23" s="367">
        <v>0</v>
      </c>
      <c r="I23" s="365">
        <v>534</v>
      </c>
    </row>
    <row r="24" spans="2:9" ht="11.25">
      <c r="B24" s="365"/>
      <c r="C24" s="365"/>
      <c r="D24" s="365"/>
      <c r="E24" s="365"/>
      <c r="F24" s="365"/>
      <c r="G24" s="365"/>
      <c r="H24" s="365"/>
      <c r="I24" s="365"/>
    </row>
    <row r="25" spans="1:9" ht="11.25">
      <c r="A25" s="357" t="s">
        <v>206</v>
      </c>
      <c r="B25" s="368">
        <v>0</v>
      </c>
      <c r="C25" s="367">
        <v>0</v>
      </c>
      <c r="D25" s="367">
        <v>57</v>
      </c>
      <c r="E25" s="367">
        <v>876</v>
      </c>
      <c r="F25" s="367">
        <v>196</v>
      </c>
      <c r="G25" s="367">
        <v>1866</v>
      </c>
      <c r="H25" s="370">
        <v>0</v>
      </c>
      <c r="I25" s="365">
        <v>2995</v>
      </c>
    </row>
    <row r="26" spans="2:9" ht="11.25">
      <c r="B26" s="369"/>
      <c r="C26" s="365"/>
      <c r="D26" s="365"/>
      <c r="E26" s="365"/>
      <c r="F26" s="365"/>
      <c r="G26" s="365"/>
      <c r="H26" s="369"/>
      <c r="I26" s="365"/>
    </row>
    <row r="27" spans="1:9" ht="11.25">
      <c r="A27" s="357" t="s">
        <v>205</v>
      </c>
      <c r="B27" s="368">
        <v>0</v>
      </c>
      <c r="C27" s="367">
        <v>0</v>
      </c>
      <c r="D27" s="367">
        <v>10</v>
      </c>
      <c r="E27" s="367">
        <v>87</v>
      </c>
      <c r="F27" s="367">
        <v>46</v>
      </c>
      <c r="G27" s="367">
        <v>298</v>
      </c>
      <c r="H27" s="367">
        <v>0</v>
      </c>
      <c r="I27" s="365">
        <v>441</v>
      </c>
    </row>
    <row r="28" spans="2:9" ht="11.25">
      <c r="B28" s="366"/>
      <c r="C28" s="365"/>
      <c r="D28" s="365"/>
      <c r="E28" s="365"/>
      <c r="F28" s="365"/>
      <c r="G28" s="365"/>
      <c r="H28" s="365"/>
      <c r="I28" s="365"/>
    </row>
    <row r="29" spans="1:9" s="359" customFormat="1" ht="12">
      <c r="A29" s="364" t="s">
        <v>9</v>
      </c>
      <c r="B29" s="363">
        <f aca="true" t="shared" si="1" ref="B29:I29">SUM(B23:B27)</f>
        <v>0</v>
      </c>
      <c r="C29" s="362">
        <f t="shared" si="1"/>
        <v>0</v>
      </c>
      <c r="D29" s="362">
        <f t="shared" si="1"/>
        <v>78</v>
      </c>
      <c r="E29" s="362">
        <f t="shared" si="1"/>
        <v>1139</v>
      </c>
      <c r="F29" s="362">
        <f t="shared" si="1"/>
        <v>251</v>
      </c>
      <c r="G29" s="362">
        <f t="shared" si="1"/>
        <v>2502</v>
      </c>
      <c r="H29" s="362">
        <f t="shared" si="1"/>
        <v>0</v>
      </c>
      <c r="I29" s="362">
        <f t="shared" si="1"/>
        <v>3970</v>
      </c>
    </row>
    <row r="30" spans="1:9" s="359" customFormat="1" ht="12">
      <c r="A30" s="364"/>
      <c r="B30" s="387"/>
      <c r="C30" s="386"/>
      <c r="D30" s="385"/>
      <c r="E30" s="385"/>
      <c r="F30" s="385"/>
      <c r="G30" s="385"/>
      <c r="H30" s="385"/>
      <c r="I30" s="385"/>
    </row>
    <row r="31" spans="2:9" s="359" customFormat="1" ht="12">
      <c r="B31" s="361"/>
      <c r="C31" s="358"/>
      <c r="D31" s="360"/>
      <c r="E31" s="360"/>
      <c r="F31" s="360"/>
      <c r="G31" s="360"/>
      <c r="H31" s="360"/>
      <c r="I31" s="360"/>
    </row>
    <row r="32" spans="1:9" s="359" customFormat="1" ht="12">
      <c r="A32" s="361"/>
      <c r="B32" s="361"/>
      <c r="C32" s="358"/>
      <c r="D32" s="360"/>
      <c r="E32" s="360"/>
      <c r="F32" s="360"/>
      <c r="G32" s="360"/>
      <c r="H32" s="360"/>
      <c r="I32" s="360"/>
    </row>
    <row r="33" spans="1:9" s="359" customFormat="1" ht="12">
      <c r="A33" s="361"/>
      <c r="B33" s="361"/>
      <c r="C33" s="358"/>
      <c r="D33" s="360"/>
      <c r="E33" s="360"/>
      <c r="F33" s="360"/>
      <c r="G33" s="360"/>
      <c r="H33" s="360"/>
      <c r="I33" s="360"/>
    </row>
    <row r="34" spans="1:9" s="359" customFormat="1" ht="12">
      <c r="A34" s="361"/>
      <c r="B34" s="361"/>
      <c r="C34" s="358"/>
      <c r="D34" s="360"/>
      <c r="E34" s="360"/>
      <c r="F34" s="360"/>
      <c r="G34" s="360"/>
      <c r="H34" s="360"/>
      <c r="I34" s="360"/>
    </row>
    <row r="35" spans="1:9" ht="12">
      <c r="A35" s="532" t="s">
        <v>219</v>
      </c>
      <c r="B35" s="532"/>
      <c r="C35" s="532"/>
      <c r="D35" s="532"/>
      <c r="E35" s="532"/>
      <c r="F35" s="532"/>
      <c r="G35" s="532"/>
      <c r="H35" s="532"/>
      <c r="I35" s="532"/>
    </row>
    <row r="36" spans="1:9" ht="12">
      <c r="A36" s="532" t="s">
        <v>217</v>
      </c>
      <c r="B36" s="532"/>
      <c r="C36" s="532"/>
      <c r="D36" s="532"/>
      <c r="E36" s="532"/>
      <c r="F36" s="532"/>
      <c r="G36" s="532"/>
      <c r="H36" s="532"/>
      <c r="I36" s="532"/>
    </row>
    <row r="37" spans="1:9" ht="12">
      <c r="A37" s="380" t="s">
        <v>218</v>
      </c>
      <c r="B37" s="380"/>
      <c r="C37" s="380"/>
      <c r="D37" s="380"/>
      <c r="E37" s="380"/>
      <c r="F37" s="380"/>
      <c r="G37" s="380"/>
      <c r="H37" s="380"/>
      <c r="I37" s="380"/>
    </row>
    <row r="38" ht="12" thickBot="1"/>
    <row r="39" spans="1:9" ht="11.25">
      <c r="A39" s="378" t="s">
        <v>215</v>
      </c>
      <c r="B39" s="377" t="s">
        <v>214</v>
      </c>
      <c r="C39" s="377" t="s">
        <v>213</v>
      </c>
      <c r="D39" s="377" t="s">
        <v>212</v>
      </c>
      <c r="E39" s="377" t="s">
        <v>211</v>
      </c>
      <c r="F39" s="377" t="s">
        <v>210</v>
      </c>
      <c r="G39" s="377" t="s">
        <v>209</v>
      </c>
      <c r="H39" s="377" t="s">
        <v>208</v>
      </c>
      <c r="I39" s="377" t="s">
        <v>9</v>
      </c>
    </row>
    <row r="40" spans="1:9" ht="11.25">
      <c r="A40" s="376" t="s">
        <v>207</v>
      </c>
      <c r="B40" s="375"/>
      <c r="C40" s="374"/>
      <c r="D40" s="374"/>
      <c r="E40" s="374"/>
      <c r="F40" s="374"/>
      <c r="G40" s="374"/>
      <c r="H40" s="374"/>
      <c r="I40" s="374"/>
    </row>
    <row r="41" spans="1:9" ht="11.25">
      <c r="A41" s="373"/>
      <c r="B41" s="372"/>
      <c r="C41" s="371"/>
      <c r="D41" s="371"/>
      <c r="E41" s="371"/>
      <c r="F41" s="371"/>
      <c r="G41" s="371"/>
      <c r="H41" s="371"/>
      <c r="I41" s="371"/>
    </row>
    <row r="42" spans="1:9" ht="11.25">
      <c r="A42" s="357" t="s">
        <v>117</v>
      </c>
      <c r="B42" s="384">
        <v>0</v>
      </c>
      <c r="C42" s="384">
        <v>0</v>
      </c>
      <c r="D42" s="384">
        <v>41</v>
      </c>
      <c r="E42" s="384">
        <v>612</v>
      </c>
      <c r="F42" s="384">
        <v>36</v>
      </c>
      <c r="G42" s="384">
        <v>769</v>
      </c>
      <c r="H42" s="384">
        <v>34</v>
      </c>
      <c r="I42" s="365">
        <v>1492</v>
      </c>
    </row>
    <row r="43" spans="2:9" ht="11.25">
      <c r="B43" s="369"/>
      <c r="C43" s="369"/>
      <c r="D43" s="369"/>
      <c r="E43" s="369"/>
      <c r="F43" s="369"/>
      <c r="G43" s="369"/>
      <c r="H43" s="369"/>
      <c r="I43" s="365"/>
    </row>
    <row r="44" spans="1:9" ht="11.25">
      <c r="A44" s="357" t="s">
        <v>206</v>
      </c>
      <c r="B44" s="384">
        <v>0</v>
      </c>
      <c r="C44" s="384">
        <v>0</v>
      </c>
      <c r="D44" s="384">
        <v>110</v>
      </c>
      <c r="E44" s="384">
        <v>1580</v>
      </c>
      <c r="F44" s="384">
        <v>167</v>
      </c>
      <c r="G44" s="384">
        <v>3146</v>
      </c>
      <c r="H44" s="384">
        <v>144</v>
      </c>
      <c r="I44" s="365">
        <v>5147</v>
      </c>
    </row>
    <row r="45" spans="2:9" ht="11.25">
      <c r="B45" s="369"/>
      <c r="C45" s="369"/>
      <c r="D45" s="369"/>
      <c r="E45" s="369"/>
      <c r="F45" s="369"/>
      <c r="G45" s="369"/>
      <c r="H45" s="369"/>
      <c r="I45" s="365"/>
    </row>
    <row r="46" spans="1:9" ht="11.25">
      <c r="A46" s="357" t="s">
        <v>205</v>
      </c>
      <c r="B46" s="384">
        <v>0</v>
      </c>
      <c r="C46" s="384">
        <v>0</v>
      </c>
      <c r="D46" s="384">
        <v>38</v>
      </c>
      <c r="E46" s="384">
        <v>566</v>
      </c>
      <c r="F46" s="384">
        <v>76</v>
      </c>
      <c r="G46" s="384">
        <v>964</v>
      </c>
      <c r="H46" s="384">
        <v>52</v>
      </c>
      <c r="I46" s="365">
        <v>1696</v>
      </c>
    </row>
    <row r="47" spans="2:9" ht="11.25">
      <c r="B47" s="366"/>
      <c r="C47" s="369"/>
      <c r="D47" s="369"/>
      <c r="E47" s="369"/>
      <c r="F47" s="369"/>
      <c r="G47" s="369"/>
      <c r="H47" s="369"/>
      <c r="I47" s="365"/>
    </row>
    <row r="48" spans="1:10" s="359" customFormat="1" ht="12">
      <c r="A48" s="364" t="s">
        <v>9</v>
      </c>
      <c r="B48" s="363">
        <f aca="true" t="shared" si="2" ref="B48:I48">SUM(B42:B46)</f>
        <v>0</v>
      </c>
      <c r="C48" s="363">
        <f t="shared" si="2"/>
        <v>0</v>
      </c>
      <c r="D48" s="363">
        <f t="shared" si="2"/>
        <v>189</v>
      </c>
      <c r="E48" s="383">
        <f t="shared" si="2"/>
        <v>2758</v>
      </c>
      <c r="F48" s="363">
        <f t="shared" si="2"/>
        <v>279</v>
      </c>
      <c r="G48" s="363">
        <f t="shared" si="2"/>
        <v>4879</v>
      </c>
      <c r="H48" s="363">
        <f t="shared" si="2"/>
        <v>230</v>
      </c>
      <c r="I48" s="362">
        <f t="shared" si="2"/>
        <v>8335</v>
      </c>
      <c r="J48" s="382"/>
    </row>
    <row r="49" spans="1:9" s="359" customFormat="1" ht="12">
      <c r="A49" s="364"/>
      <c r="B49" s="360"/>
      <c r="C49" s="360"/>
      <c r="D49" s="360"/>
      <c r="E49" s="360"/>
      <c r="F49" s="360"/>
      <c r="G49" s="360"/>
      <c r="H49" s="360"/>
      <c r="I49" s="360"/>
    </row>
    <row r="50" spans="1:9" ht="12">
      <c r="A50" s="532" t="s">
        <v>217</v>
      </c>
      <c r="B50" s="532"/>
      <c r="C50" s="532"/>
      <c r="D50" s="532"/>
      <c r="E50" s="532"/>
      <c r="F50" s="532"/>
      <c r="G50" s="532"/>
      <c r="H50" s="532"/>
      <c r="I50" s="532"/>
    </row>
    <row r="51" spans="1:9" ht="12">
      <c r="A51" s="380" t="s">
        <v>216</v>
      </c>
      <c r="B51" s="380"/>
      <c r="C51" s="380"/>
      <c r="D51" s="379"/>
      <c r="E51" s="379"/>
      <c r="F51" s="379"/>
      <c r="G51" s="379"/>
      <c r="H51" s="379"/>
      <c r="I51" s="379"/>
    </row>
    <row r="52" ht="12" thickBot="1"/>
    <row r="53" spans="1:9" ht="11.25">
      <c r="A53" s="378" t="s">
        <v>215</v>
      </c>
      <c r="B53" s="377" t="s">
        <v>214</v>
      </c>
      <c r="C53" s="377" t="s">
        <v>213</v>
      </c>
      <c r="D53" s="377" t="s">
        <v>212</v>
      </c>
      <c r="E53" s="377" t="s">
        <v>211</v>
      </c>
      <c r="F53" s="377" t="s">
        <v>210</v>
      </c>
      <c r="G53" s="377" t="s">
        <v>209</v>
      </c>
      <c r="H53" s="377" t="s">
        <v>208</v>
      </c>
      <c r="I53" s="377" t="s">
        <v>9</v>
      </c>
    </row>
    <row r="54" spans="1:9" ht="11.25">
      <c r="A54" s="376" t="s">
        <v>207</v>
      </c>
      <c r="B54" s="375"/>
      <c r="C54" s="374"/>
      <c r="D54" s="374"/>
      <c r="E54" s="374"/>
      <c r="F54" s="374"/>
      <c r="G54" s="374"/>
      <c r="H54" s="374"/>
      <c r="I54" s="374"/>
    </row>
    <row r="55" spans="1:9" ht="11.25">
      <c r="A55" s="373"/>
      <c r="B55" s="372"/>
      <c r="C55" s="371"/>
      <c r="D55" s="371"/>
      <c r="E55" s="371"/>
      <c r="F55" s="371"/>
      <c r="G55" s="371"/>
      <c r="H55" s="371"/>
      <c r="I55" s="371"/>
    </row>
    <row r="56" spans="1:9" ht="11.25">
      <c r="A56" s="357" t="s">
        <v>117</v>
      </c>
      <c r="B56" s="368">
        <v>0</v>
      </c>
      <c r="C56" s="368">
        <v>0</v>
      </c>
      <c r="D56" s="368">
        <v>18</v>
      </c>
      <c r="E56" s="367">
        <v>198</v>
      </c>
      <c r="F56" s="367">
        <v>40</v>
      </c>
      <c r="G56" s="367">
        <v>345</v>
      </c>
      <c r="H56" s="367">
        <v>0</v>
      </c>
      <c r="I56" s="365">
        <v>601</v>
      </c>
    </row>
    <row r="57" spans="2:9" ht="11.25">
      <c r="B57" s="365"/>
      <c r="C57" s="365"/>
      <c r="D57" s="365"/>
      <c r="E57" s="365"/>
      <c r="F57" s="365"/>
      <c r="G57" s="365"/>
      <c r="H57" s="365"/>
      <c r="I57" s="365"/>
    </row>
    <row r="58" spans="1:9" ht="11.25">
      <c r="A58" s="357" t="s">
        <v>206</v>
      </c>
      <c r="B58" s="368">
        <v>0</v>
      </c>
      <c r="C58" s="367">
        <v>0</v>
      </c>
      <c r="D58" s="367">
        <v>54</v>
      </c>
      <c r="E58" s="367">
        <v>800</v>
      </c>
      <c r="F58" s="367">
        <v>167</v>
      </c>
      <c r="G58" s="367">
        <v>1821</v>
      </c>
      <c r="H58" s="370">
        <v>0</v>
      </c>
      <c r="I58" s="365">
        <v>2842</v>
      </c>
    </row>
    <row r="59" spans="2:9" ht="11.25">
      <c r="B59" s="369"/>
      <c r="C59" s="365"/>
      <c r="D59" s="365"/>
      <c r="E59" s="365"/>
      <c r="F59" s="365"/>
      <c r="G59" s="365"/>
      <c r="H59" s="369"/>
      <c r="I59" s="365"/>
    </row>
    <row r="60" spans="1:9" ht="11.25">
      <c r="A60" s="357" t="s">
        <v>205</v>
      </c>
      <c r="B60" s="368">
        <v>0</v>
      </c>
      <c r="C60" s="367">
        <v>0</v>
      </c>
      <c r="D60" s="367">
        <v>6</v>
      </c>
      <c r="E60" s="367">
        <v>141</v>
      </c>
      <c r="F60" s="367">
        <v>44</v>
      </c>
      <c r="G60" s="367">
        <v>336</v>
      </c>
      <c r="H60" s="367">
        <v>0</v>
      </c>
      <c r="I60" s="365">
        <v>527</v>
      </c>
    </row>
    <row r="61" spans="2:9" ht="11.25">
      <c r="B61" s="366"/>
      <c r="C61" s="365"/>
      <c r="D61" s="365"/>
      <c r="E61" s="365"/>
      <c r="F61" s="365"/>
      <c r="G61" s="365"/>
      <c r="H61" s="365"/>
      <c r="I61" s="365"/>
    </row>
    <row r="62" spans="1:9" s="359" customFormat="1" ht="12">
      <c r="A62" s="364" t="s">
        <v>9</v>
      </c>
      <c r="B62" s="363">
        <f>SUM(B51:B60)</f>
        <v>0</v>
      </c>
      <c r="C62" s="362">
        <f aca="true" t="shared" si="3" ref="C62:I62">SUM(C56:C60)</f>
        <v>0</v>
      </c>
      <c r="D62" s="362">
        <f t="shared" si="3"/>
        <v>78</v>
      </c>
      <c r="E62" s="362">
        <f t="shared" si="3"/>
        <v>1139</v>
      </c>
      <c r="F62" s="362">
        <f t="shared" si="3"/>
        <v>251</v>
      </c>
      <c r="G62" s="362">
        <f t="shared" si="3"/>
        <v>2502</v>
      </c>
      <c r="H62" s="362">
        <f t="shared" si="3"/>
        <v>0</v>
      </c>
      <c r="I62" s="362">
        <f t="shared" si="3"/>
        <v>3970</v>
      </c>
    </row>
    <row r="63" spans="1:9" s="359" customFormat="1" ht="12.75" customHeight="1">
      <c r="A63" s="361"/>
      <c r="B63" s="361"/>
      <c r="C63" s="358"/>
      <c r="D63" s="360"/>
      <c r="E63" s="360"/>
      <c r="F63" s="360"/>
      <c r="G63" s="360"/>
      <c r="H63" s="360"/>
      <c r="I63" s="360"/>
    </row>
    <row r="64" spans="1:9" s="359" customFormat="1" ht="12">
      <c r="A64" s="361" t="s">
        <v>204</v>
      </c>
      <c r="B64" s="361"/>
      <c r="C64" s="358"/>
      <c r="D64" s="360"/>
      <c r="E64" s="360"/>
      <c r="F64" s="360"/>
      <c r="G64" s="360"/>
      <c r="H64" s="360"/>
      <c r="I64" s="360"/>
    </row>
    <row r="65" spans="1:9" s="359" customFormat="1" ht="12">
      <c r="A65" s="361"/>
      <c r="B65" s="361"/>
      <c r="C65" s="358"/>
      <c r="D65" s="360"/>
      <c r="E65" s="360"/>
      <c r="F65" s="360"/>
      <c r="G65" s="360"/>
      <c r="H65" s="360"/>
      <c r="I65" s="360"/>
    </row>
  </sheetData>
  <sheetProtection/>
  <mergeCells count="5">
    <mergeCell ref="A2:I2"/>
    <mergeCell ref="A35:I35"/>
    <mergeCell ref="A50:I50"/>
    <mergeCell ref="A36:I36"/>
    <mergeCell ref="A17:I17"/>
  </mergeCells>
  <printOptions horizontalCentered="1"/>
  <pageMargins left="0.3937007874015748" right="0.3937007874015748" top="0.5905511811023623" bottom="0.5905511811023623" header="0.5118110236220472" footer="0.5118110236220472"/>
  <pageSetup fitToHeight="2" horizontalDpi="600" verticalDpi="600" orientation="portrait" paperSize="9" scale="85"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I88"/>
  <sheetViews>
    <sheetView zoomScalePageLayoutView="0" workbookViewId="0" topLeftCell="A1">
      <selection activeCell="K34" sqref="K34"/>
    </sheetView>
  </sheetViews>
  <sheetFormatPr defaultColWidth="9.140625" defaultRowHeight="12.75"/>
  <cols>
    <col min="1" max="1" width="18.57421875" style="390" customWidth="1"/>
    <col min="2" max="2" width="13.7109375" style="391" customWidth="1"/>
    <col min="3" max="3" width="33.8515625" style="391" customWidth="1"/>
    <col min="4" max="4" width="20.421875" style="391" customWidth="1"/>
    <col min="5" max="5" width="9.140625" style="391" customWidth="1"/>
    <col min="6" max="6" width="36.140625" style="392" bestFit="1" customWidth="1"/>
    <col min="7" max="9" width="9.140625" style="391" customWidth="1"/>
    <col min="10" max="10" width="9.140625" style="390" customWidth="1"/>
    <col min="11" max="11" width="19.8515625" style="390" customWidth="1"/>
    <col min="12" max="16384" width="9.140625" style="390" customWidth="1"/>
  </cols>
  <sheetData>
    <row r="1" ht="12">
      <c r="A1" s="36" t="s">
        <v>190</v>
      </c>
    </row>
    <row r="2" spans="1:4" ht="12">
      <c r="A2" s="498" t="s">
        <v>219</v>
      </c>
      <c r="B2" s="498"/>
      <c r="C2" s="498"/>
      <c r="D2" s="498"/>
    </row>
    <row r="3" ht="12">
      <c r="A3" s="412"/>
    </row>
    <row r="4" spans="1:9" ht="12">
      <c r="A4" s="408" t="s">
        <v>293</v>
      </c>
      <c r="B4" s="417"/>
      <c r="C4" s="417"/>
      <c r="D4" s="417"/>
      <c r="E4" s="416"/>
      <c r="G4" s="416"/>
      <c r="H4" s="416"/>
      <c r="I4" s="416"/>
    </row>
    <row r="5" spans="1:9" ht="11.25">
      <c r="A5" s="39"/>
      <c r="B5" s="39"/>
      <c r="C5" s="39"/>
      <c r="D5" s="39"/>
      <c r="E5" s="39"/>
      <c r="F5" s="390"/>
      <c r="G5" s="390"/>
      <c r="H5" s="390"/>
      <c r="I5" s="390"/>
    </row>
    <row r="6" spans="1:9" ht="12">
      <c r="A6" s="408" t="s">
        <v>18</v>
      </c>
      <c r="B6" s="408"/>
      <c r="C6" s="408"/>
      <c r="D6" s="408"/>
      <c r="F6" s="390"/>
      <c r="G6" s="390"/>
      <c r="H6" s="390"/>
      <c r="I6" s="390"/>
    </row>
    <row r="7" spans="6:9" ht="12" thickBot="1">
      <c r="F7" s="390"/>
      <c r="G7" s="390"/>
      <c r="H7" s="390"/>
      <c r="I7" s="390"/>
    </row>
    <row r="8" spans="1:9" ht="11.25">
      <c r="A8" s="407" t="s">
        <v>249</v>
      </c>
      <c r="B8" s="406" t="s">
        <v>248</v>
      </c>
      <c r="C8" s="406" t="s">
        <v>247</v>
      </c>
      <c r="D8" s="406" t="s">
        <v>246</v>
      </c>
      <c r="F8" s="390"/>
      <c r="G8" s="390"/>
      <c r="H8" s="390"/>
      <c r="I8" s="390"/>
    </row>
    <row r="9" spans="1:9" ht="11.25">
      <c r="A9" s="405"/>
      <c r="B9" s="404" t="s">
        <v>245</v>
      </c>
      <c r="C9" s="404" t="s">
        <v>244</v>
      </c>
      <c r="D9" s="404" t="s">
        <v>243</v>
      </c>
      <c r="F9" s="390"/>
      <c r="G9" s="390"/>
      <c r="H9" s="390"/>
      <c r="I9" s="390"/>
    </row>
    <row r="10" spans="2:9" ht="11.25">
      <c r="B10" s="401"/>
      <c r="C10" s="401"/>
      <c r="D10" s="401"/>
      <c r="F10" s="390"/>
      <c r="G10" s="390"/>
      <c r="H10" s="390"/>
      <c r="I10" s="390"/>
    </row>
    <row r="11" spans="1:9" ht="11.25">
      <c r="A11" s="390" t="s">
        <v>212</v>
      </c>
      <c r="B11" s="401">
        <v>1</v>
      </c>
      <c r="C11" s="401" t="s">
        <v>292</v>
      </c>
      <c r="D11" s="401" t="s">
        <v>291</v>
      </c>
      <c r="E11" s="392"/>
      <c r="F11" s="390"/>
      <c r="G11" s="390"/>
      <c r="H11" s="390"/>
      <c r="I11" s="390"/>
    </row>
    <row r="12" spans="2:9" ht="11.25">
      <c r="B12" s="401"/>
      <c r="C12" s="401" t="s">
        <v>111</v>
      </c>
      <c r="D12" s="401"/>
      <c r="E12" s="392"/>
      <c r="F12" s="390"/>
      <c r="G12" s="390"/>
      <c r="H12" s="390"/>
      <c r="I12" s="390"/>
    </row>
    <row r="13" spans="1:9" ht="11.25">
      <c r="A13" s="390" t="s">
        <v>211</v>
      </c>
      <c r="B13" s="401">
        <v>699</v>
      </c>
      <c r="C13" s="401" t="s">
        <v>290</v>
      </c>
      <c r="D13" s="401" t="s">
        <v>289</v>
      </c>
      <c r="E13" s="392"/>
      <c r="F13" s="390"/>
      <c r="G13" s="390"/>
      <c r="H13" s="390"/>
      <c r="I13" s="390"/>
    </row>
    <row r="14" spans="2:9" ht="11.25">
      <c r="B14" s="401"/>
      <c r="C14" s="401" t="s">
        <v>288</v>
      </c>
      <c r="D14" s="401" t="s">
        <v>287</v>
      </c>
      <c r="E14" s="392"/>
      <c r="F14" s="390"/>
      <c r="G14" s="390"/>
      <c r="H14" s="390"/>
      <c r="I14" s="390"/>
    </row>
    <row r="15" spans="2:9" ht="11.25">
      <c r="B15" s="401"/>
      <c r="C15" s="401" t="s">
        <v>111</v>
      </c>
      <c r="D15" s="401"/>
      <c r="E15" s="392"/>
      <c r="F15" s="390"/>
      <c r="G15" s="390"/>
      <c r="H15" s="390"/>
      <c r="I15" s="390"/>
    </row>
    <row r="16" spans="1:9" ht="11.25">
      <c r="A16" s="390" t="s">
        <v>210</v>
      </c>
      <c r="B16" s="401">
        <v>106</v>
      </c>
      <c r="C16" s="401" t="s">
        <v>286</v>
      </c>
      <c r="D16" s="401" t="s">
        <v>285</v>
      </c>
      <c r="E16" s="392"/>
      <c r="F16" s="390"/>
      <c r="G16" s="390"/>
      <c r="H16" s="390"/>
      <c r="I16" s="390"/>
    </row>
    <row r="17" spans="2:9" ht="11.25">
      <c r="B17" s="401"/>
      <c r="C17" s="401" t="s">
        <v>284</v>
      </c>
      <c r="D17" s="401" t="s">
        <v>283</v>
      </c>
      <c r="E17" s="392"/>
      <c r="F17" s="390"/>
      <c r="G17" s="390"/>
      <c r="H17" s="390"/>
      <c r="I17" s="390"/>
    </row>
    <row r="18" spans="2:9" ht="11.25">
      <c r="B18" s="401"/>
      <c r="C18" s="401" t="s">
        <v>111</v>
      </c>
      <c r="D18" s="401"/>
      <c r="E18" s="392"/>
      <c r="F18" s="390"/>
      <c r="G18" s="390"/>
      <c r="H18" s="390"/>
      <c r="I18" s="390"/>
    </row>
    <row r="19" spans="1:9" ht="11.25">
      <c r="A19" s="390" t="s">
        <v>209</v>
      </c>
      <c r="B19" s="401">
        <v>814</v>
      </c>
      <c r="C19" s="401" t="s">
        <v>282</v>
      </c>
      <c r="D19" s="401" t="s">
        <v>281</v>
      </c>
      <c r="E19" s="392"/>
      <c r="F19" s="390"/>
      <c r="G19" s="390"/>
      <c r="H19" s="390"/>
      <c r="I19" s="390"/>
    </row>
    <row r="20" spans="2:9" ht="11.25">
      <c r="B20" s="401"/>
      <c r="C20" s="401" t="s">
        <v>280</v>
      </c>
      <c r="D20" s="401" t="s">
        <v>279</v>
      </c>
      <c r="E20" s="392"/>
      <c r="F20" s="390"/>
      <c r="G20" s="390"/>
      <c r="H20" s="390"/>
      <c r="I20" s="390"/>
    </row>
    <row r="21" spans="2:9" ht="11.25">
      <c r="B21" s="401"/>
      <c r="C21" s="401"/>
      <c r="D21" s="404"/>
      <c r="E21" s="392"/>
      <c r="F21" s="390"/>
      <c r="G21" s="390"/>
      <c r="H21" s="390"/>
      <c r="I21" s="390"/>
    </row>
    <row r="22" spans="1:9" ht="12">
      <c r="A22" s="400" t="s">
        <v>229</v>
      </c>
      <c r="B22" s="410">
        <f>SUM(B11:B20)</f>
        <v>1620</v>
      </c>
      <c r="C22" s="399"/>
      <c r="D22" s="399" t="s">
        <v>278</v>
      </c>
      <c r="E22" s="392"/>
      <c r="F22" s="390"/>
      <c r="G22" s="390"/>
      <c r="H22" s="390"/>
      <c r="I22" s="390"/>
    </row>
    <row r="23" spans="1:9" ht="12">
      <c r="A23" s="415"/>
      <c r="B23" s="397"/>
      <c r="C23" s="395"/>
      <c r="D23" s="395"/>
      <c r="E23" s="392"/>
      <c r="F23" s="390"/>
      <c r="G23" s="390"/>
      <c r="H23" s="390"/>
      <c r="I23" s="390"/>
    </row>
    <row r="24" spans="1:5" s="412" customFormat="1" ht="12">
      <c r="A24" s="39"/>
      <c r="B24" s="39"/>
      <c r="C24" s="39"/>
      <c r="D24" s="39"/>
      <c r="E24" s="392"/>
    </row>
    <row r="25" spans="1:9" ht="12">
      <c r="A25" s="408" t="s">
        <v>22</v>
      </c>
      <c r="B25" s="408"/>
      <c r="C25" s="408"/>
      <c r="D25" s="408"/>
      <c r="E25" s="392"/>
      <c r="F25" s="390"/>
      <c r="G25" s="390"/>
      <c r="H25" s="390"/>
      <c r="I25" s="390"/>
    </row>
    <row r="26" spans="5:9" ht="12" thickBot="1">
      <c r="E26" s="392"/>
      <c r="F26" s="390"/>
      <c r="G26" s="390"/>
      <c r="H26" s="390"/>
      <c r="I26" s="390"/>
    </row>
    <row r="27" spans="1:9" ht="11.25">
      <c r="A27" s="407" t="s">
        <v>249</v>
      </c>
      <c r="B27" s="406" t="s">
        <v>248</v>
      </c>
      <c r="C27" s="406" t="s">
        <v>247</v>
      </c>
      <c r="D27" s="406" t="s">
        <v>246</v>
      </c>
      <c r="E27" s="392"/>
      <c r="F27" s="390"/>
      <c r="G27" s="390"/>
      <c r="H27" s="390"/>
      <c r="I27" s="390"/>
    </row>
    <row r="28" spans="1:9" ht="11.25">
      <c r="A28" s="405"/>
      <c r="B28" s="404" t="s">
        <v>245</v>
      </c>
      <c r="C28" s="404" t="s">
        <v>244</v>
      </c>
      <c r="D28" s="404" t="s">
        <v>243</v>
      </c>
      <c r="E28" s="392"/>
      <c r="F28" s="390"/>
      <c r="G28" s="390"/>
      <c r="H28" s="390"/>
      <c r="I28" s="390"/>
    </row>
    <row r="29" spans="2:9" ht="11.25">
      <c r="B29" s="401"/>
      <c r="C29" s="401"/>
      <c r="D29" s="401"/>
      <c r="E29" s="392"/>
      <c r="F29" s="390"/>
      <c r="G29" s="390"/>
      <c r="H29" s="390"/>
      <c r="I29" s="390"/>
    </row>
    <row r="30" spans="1:9" ht="11.25">
      <c r="A30" s="390" t="s">
        <v>212</v>
      </c>
      <c r="B30" s="401">
        <v>20</v>
      </c>
      <c r="C30" s="401" t="s">
        <v>277</v>
      </c>
      <c r="D30" s="401" t="s">
        <v>276</v>
      </c>
      <c r="E30" s="392"/>
      <c r="F30" s="390"/>
      <c r="G30" s="390"/>
      <c r="H30" s="390"/>
      <c r="I30" s="390"/>
    </row>
    <row r="31" spans="2:9" ht="11.25">
      <c r="B31" s="401"/>
      <c r="C31" s="401" t="s">
        <v>111</v>
      </c>
      <c r="D31" s="401"/>
      <c r="E31" s="392"/>
      <c r="F31" s="390"/>
      <c r="G31" s="390"/>
      <c r="H31" s="390"/>
      <c r="I31" s="390"/>
    </row>
    <row r="32" spans="1:9" ht="11.25">
      <c r="A32" s="390" t="s">
        <v>211</v>
      </c>
      <c r="B32" s="411">
        <v>1736</v>
      </c>
      <c r="C32" s="401" t="s">
        <v>275</v>
      </c>
      <c r="D32" s="401" t="s">
        <v>274</v>
      </c>
      <c r="E32" s="392"/>
      <c r="F32" s="390"/>
      <c r="G32" s="390"/>
      <c r="H32" s="390"/>
      <c r="I32" s="390"/>
    </row>
    <row r="33" spans="2:9" ht="11.25">
      <c r="B33" s="411"/>
      <c r="C33" s="401" t="s">
        <v>418</v>
      </c>
      <c r="D33" s="401" t="s">
        <v>273</v>
      </c>
      <c r="E33" s="392"/>
      <c r="F33" s="390"/>
      <c r="G33" s="390"/>
      <c r="H33" s="390"/>
      <c r="I33" s="390"/>
    </row>
    <row r="34" spans="2:9" ht="11.25">
      <c r="B34" s="401"/>
      <c r="C34" s="401" t="s">
        <v>111</v>
      </c>
      <c r="D34" s="401"/>
      <c r="E34" s="392"/>
      <c r="F34" s="390"/>
      <c r="G34" s="390"/>
      <c r="H34" s="390"/>
      <c r="I34" s="390"/>
    </row>
    <row r="35" spans="1:9" ht="11.25">
      <c r="A35" s="390" t="s">
        <v>210</v>
      </c>
      <c r="B35" s="401">
        <v>188</v>
      </c>
      <c r="C35" s="401" t="s">
        <v>272</v>
      </c>
      <c r="D35" s="401" t="s">
        <v>271</v>
      </c>
      <c r="E35" s="392"/>
      <c r="F35" s="390"/>
      <c r="G35" s="390"/>
      <c r="H35" s="390"/>
      <c r="I35" s="390"/>
    </row>
    <row r="36" spans="2:9" ht="11.25">
      <c r="B36" s="401"/>
      <c r="C36" s="401" t="s">
        <v>270</v>
      </c>
      <c r="D36" s="401" t="s">
        <v>236</v>
      </c>
      <c r="E36" s="392"/>
      <c r="F36" s="390"/>
      <c r="G36" s="390"/>
      <c r="H36" s="390"/>
      <c r="I36" s="390"/>
    </row>
    <row r="37" spans="2:9" ht="11.25">
      <c r="B37" s="401"/>
      <c r="C37" s="401" t="s">
        <v>111</v>
      </c>
      <c r="D37" s="401"/>
      <c r="E37" s="392"/>
      <c r="F37" s="390"/>
      <c r="G37" s="390"/>
      <c r="H37" s="390"/>
      <c r="I37" s="390"/>
    </row>
    <row r="38" spans="1:9" ht="11.25">
      <c r="A38" s="390" t="s">
        <v>209</v>
      </c>
      <c r="B38" s="411">
        <v>2731</v>
      </c>
      <c r="C38" s="401" t="s">
        <v>269</v>
      </c>
      <c r="D38" s="401" t="s">
        <v>268</v>
      </c>
      <c r="E38" s="392"/>
      <c r="F38" s="390"/>
      <c r="G38" s="390"/>
      <c r="H38" s="390"/>
      <c r="I38" s="390"/>
    </row>
    <row r="39" spans="2:9" ht="11.25">
      <c r="B39" s="411"/>
      <c r="C39" s="401" t="s">
        <v>415</v>
      </c>
      <c r="D39" s="401" t="s">
        <v>267</v>
      </c>
      <c r="E39" s="392"/>
      <c r="F39" s="390"/>
      <c r="G39" s="390"/>
      <c r="H39" s="390"/>
      <c r="I39" s="390"/>
    </row>
    <row r="40" spans="2:9" ht="11.25">
      <c r="B40" s="401"/>
      <c r="C40" s="401"/>
      <c r="D40" s="401"/>
      <c r="E40" s="392"/>
      <c r="F40" s="390"/>
      <c r="G40" s="390"/>
      <c r="H40" s="390"/>
      <c r="I40" s="390"/>
    </row>
    <row r="41" spans="1:9" ht="11.25">
      <c r="A41" s="390" t="s">
        <v>208</v>
      </c>
      <c r="B41" s="401">
        <v>230</v>
      </c>
      <c r="C41" s="414" t="s">
        <v>266</v>
      </c>
      <c r="D41" s="401" t="s">
        <v>265</v>
      </c>
      <c r="E41" s="392"/>
      <c r="F41" s="390"/>
      <c r="G41" s="390"/>
      <c r="H41" s="390"/>
      <c r="I41" s="390"/>
    </row>
    <row r="42" spans="2:9" ht="11.25">
      <c r="B42" s="401"/>
      <c r="C42" s="401"/>
      <c r="D42" s="401"/>
      <c r="E42" s="392"/>
      <c r="F42" s="390"/>
      <c r="G42" s="390"/>
      <c r="H42" s="390"/>
      <c r="I42" s="390"/>
    </row>
    <row r="43" spans="1:9" ht="12">
      <c r="A43" s="400" t="s">
        <v>229</v>
      </c>
      <c r="B43" s="413">
        <f>SUM(B30:B41)</f>
        <v>4905</v>
      </c>
      <c r="C43" s="399"/>
      <c r="D43" s="399" t="s">
        <v>264</v>
      </c>
      <c r="E43" s="392"/>
      <c r="F43" s="390"/>
      <c r="G43" s="390"/>
      <c r="H43" s="390"/>
      <c r="I43" s="390"/>
    </row>
    <row r="44" spans="1:9" ht="12">
      <c r="A44" s="412"/>
      <c r="B44" s="395"/>
      <c r="C44" s="395"/>
      <c r="D44" s="395"/>
      <c r="E44" s="392"/>
      <c r="F44" s="390"/>
      <c r="G44" s="390"/>
      <c r="H44" s="390"/>
      <c r="I44" s="390"/>
    </row>
    <row r="45" spans="1:9" ht="11.25">
      <c r="A45" s="39"/>
      <c r="B45" s="39"/>
      <c r="C45" s="39"/>
      <c r="D45" s="39"/>
      <c r="E45" s="392"/>
      <c r="F45" s="390"/>
      <c r="G45" s="390"/>
      <c r="H45" s="390"/>
      <c r="I45" s="390"/>
    </row>
    <row r="46" spans="1:9" ht="12">
      <c r="A46" s="408" t="s">
        <v>59</v>
      </c>
      <c r="B46" s="408"/>
      <c r="C46" s="408"/>
      <c r="D46" s="408"/>
      <c r="E46" s="392"/>
      <c r="F46" s="390"/>
      <c r="G46" s="390"/>
      <c r="H46" s="390"/>
      <c r="I46" s="390"/>
    </row>
    <row r="47" spans="5:9" ht="12" thickBot="1">
      <c r="E47" s="392"/>
      <c r="F47" s="390"/>
      <c r="G47" s="390"/>
      <c r="H47" s="390"/>
      <c r="I47" s="390"/>
    </row>
    <row r="48" spans="1:9" ht="11.25">
      <c r="A48" s="407" t="s">
        <v>249</v>
      </c>
      <c r="B48" s="406" t="s">
        <v>248</v>
      </c>
      <c r="C48" s="406" t="s">
        <v>247</v>
      </c>
      <c r="D48" s="406" t="s">
        <v>246</v>
      </c>
      <c r="E48" s="392"/>
      <c r="F48" s="390"/>
      <c r="G48" s="390"/>
      <c r="H48" s="390"/>
      <c r="I48" s="390"/>
    </row>
    <row r="49" spans="1:9" ht="11.25">
      <c r="A49" s="405"/>
      <c r="B49" s="404" t="s">
        <v>245</v>
      </c>
      <c r="C49" s="404" t="s">
        <v>244</v>
      </c>
      <c r="D49" s="404" t="s">
        <v>243</v>
      </c>
      <c r="E49" s="392"/>
      <c r="F49" s="390"/>
      <c r="G49" s="390"/>
      <c r="H49" s="390"/>
      <c r="I49" s="390"/>
    </row>
    <row r="50" spans="2:9" ht="11.25">
      <c r="B50" s="401"/>
      <c r="C50" s="401"/>
      <c r="D50" s="401"/>
      <c r="E50" s="392"/>
      <c r="F50" s="390"/>
      <c r="G50" s="390"/>
      <c r="H50" s="390"/>
      <c r="I50" s="390"/>
    </row>
    <row r="51" spans="1:9" ht="11.25">
      <c r="A51" s="390" t="s">
        <v>212</v>
      </c>
      <c r="B51" s="401">
        <v>243</v>
      </c>
      <c r="C51" s="401" t="s">
        <v>263</v>
      </c>
      <c r="D51" s="401" t="s">
        <v>262</v>
      </c>
      <c r="E51" s="392"/>
      <c r="F51" s="390"/>
      <c r="G51" s="390"/>
      <c r="H51" s="390"/>
      <c r="I51" s="390"/>
    </row>
    <row r="52" spans="2:9" ht="11.25">
      <c r="B52" s="401"/>
      <c r="C52" s="401" t="s">
        <v>111</v>
      </c>
      <c r="D52" s="401"/>
      <c r="E52" s="392"/>
      <c r="F52" s="390"/>
      <c r="G52" s="390"/>
      <c r="H52" s="390"/>
      <c r="I52" s="390"/>
    </row>
    <row r="53" spans="1:9" ht="11.25">
      <c r="A53" s="390" t="s">
        <v>211</v>
      </c>
      <c r="B53" s="411">
        <v>1353</v>
      </c>
      <c r="C53" s="401" t="s">
        <v>261</v>
      </c>
      <c r="D53" s="401" t="s">
        <v>260</v>
      </c>
      <c r="E53" s="392"/>
      <c r="F53" s="390"/>
      <c r="G53" s="390"/>
      <c r="H53" s="390"/>
      <c r="I53" s="390"/>
    </row>
    <row r="54" spans="2:9" ht="11.25">
      <c r="B54" s="401"/>
      <c r="C54" s="401" t="s">
        <v>259</v>
      </c>
      <c r="D54" s="401" t="s">
        <v>258</v>
      </c>
      <c r="E54" s="392"/>
      <c r="F54" s="390"/>
      <c r="G54" s="390"/>
      <c r="H54" s="390"/>
      <c r="I54" s="390"/>
    </row>
    <row r="55" spans="2:9" ht="11.25">
      <c r="B55" s="401"/>
      <c r="C55" s="401" t="s">
        <v>111</v>
      </c>
      <c r="D55" s="401"/>
      <c r="E55" s="392"/>
      <c r="F55" s="390"/>
      <c r="G55" s="390"/>
      <c r="H55" s="390"/>
      <c r="I55" s="390"/>
    </row>
    <row r="56" spans="1:9" ht="11.25">
      <c r="A56" s="390" t="s">
        <v>210</v>
      </c>
      <c r="B56" s="401">
        <v>191</v>
      </c>
      <c r="C56" s="401" t="s">
        <v>257</v>
      </c>
      <c r="D56" s="401" t="s">
        <v>256</v>
      </c>
      <c r="E56" s="392"/>
      <c r="F56" s="390"/>
      <c r="G56" s="390"/>
      <c r="H56" s="390"/>
      <c r="I56" s="390"/>
    </row>
    <row r="57" spans="2:9" ht="11.25">
      <c r="B57" s="401"/>
      <c r="C57" s="401" t="s">
        <v>255</v>
      </c>
      <c r="D57" s="401" t="s">
        <v>254</v>
      </c>
      <c r="E57" s="392"/>
      <c r="F57" s="390"/>
      <c r="G57" s="390"/>
      <c r="H57" s="390"/>
      <c r="I57" s="390"/>
    </row>
    <row r="58" spans="2:9" ht="11.25">
      <c r="B58" s="401"/>
      <c r="C58" s="401" t="s">
        <v>111</v>
      </c>
      <c r="D58" s="401"/>
      <c r="E58" s="392"/>
      <c r="F58" s="390"/>
      <c r="G58" s="390"/>
      <c r="H58" s="390"/>
      <c r="I58" s="390"/>
    </row>
    <row r="59" spans="1:9" ht="11.25">
      <c r="A59" s="390" t="s">
        <v>209</v>
      </c>
      <c r="B59" s="411">
        <v>3448</v>
      </c>
      <c r="C59" s="401" t="s">
        <v>253</v>
      </c>
      <c r="D59" s="401" t="s">
        <v>252</v>
      </c>
      <c r="E59" s="392"/>
      <c r="F59" s="390"/>
      <c r="G59" s="390"/>
      <c r="H59" s="390"/>
      <c r="I59" s="390"/>
    </row>
    <row r="60" spans="2:9" ht="11.25">
      <c r="B60" s="411"/>
      <c r="C60" s="401" t="s">
        <v>416</v>
      </c>
      <c r="D60" s="401" t="s">
        <v>417</v>
      </c>
      <c r="E60" s="392"/>
      <c r="F60" s="390"/>
      <c r="G60" s="390"/>
      <c r="H60" s="390"/>
      <c r="I60" s="390"/>
    </row>
    <row r="61" spans="2:9" ht="11.25">
      <c r="B61" s="401"/>
      <c r="C61" s="401"/>
      <c r="D61" s="401"/>
      <c r="E61" s="392"/>
      <c r="F61" s="390"/>
      <c r="G61" s="390"/>
      <c r="H61" s="390"/>
      <c r="I61" s="390"/>
    </row>
    <row r="62" spans="1:9" ht="12">
      <c r="A62" s="400" t="s">
        <v>229</v>
      </c>
      <c r="B62" s="410">
        <f>SUM(B51:B60)</f>
        <v>5235</v>
      </c>
      <c r="C62" s="399"/>
      <c r="D62" s="399" t="s">
        <v>251</v>
      </c>
      <c r="E62" s="392"/>
      <c r="F62" s="390"/>
      <c r="G62" s="390"/>
      <c r="H62" s="390"/>
      <c r="I62" s="390"/>
    </row>
    <row r="63" spans="1:5" s="409" customFormat="1" ht="12">
      <c r="A63" s="398"/>
      <c r="B63" s="395"/>
      <c r="C63" s="395"/>
      <c r="D63" s="395"/>
      <c r="E63" s="392"/>
    </row>
    <row r="64" spans="3:9" ht="12">
      <c r="C64" s="403"/>
      <c r="D64" s="395"/>
      <c r="E64" s="392"/>
      <c r="F64" s="390"/>
      <c r="G64" s="390"/>
      <c r="H64" s="390"/>
      <c r="I64" s="390"/>
    </row>
    <row r="65" spans="1:9" ht="12">
      <c r="A65" s="408" t="s">
        <v>250</v>
      </c>
      <c r="B65" s="408"/>
      <c r="C65" s="408"/>
      <c r="D65" s="408"/>
      <c r="E65" s="392"/>
      <c r="F65" s="390"/>
      <c r="G65" s="390"/>
      <c r="H65" s="390"/>
      <c r="I65" s="390"/>
    </row>
    <row r="66" spans="5:9" ht="12" thickBot="1">
      <c r="E66" s="392"/>
      <c r="F66" s="390"/>
      <c r="G66" s="390"/>
      <c r="H66" s="390"/>
      <c r="I66" s="390"/>
    </row>
    <row r="67" spans="1:9" ht="11.25">
      <c r="A67" s="407" t="s">
        <v>249</v>
      </c>
      <c r="B67" s="406" t="s">
        <v>248</v>
      </c>
      <c r="C67" s="406" t="s">
        <v>247</v>
      </c>
      <c r="D67" s="406" t="s">
        <v>246</v>
      </c>
      <c r="E67" s="392"/>
      <c r="F67" s="390"/>
      <c r="G67" s="390"/>
      <c r="H67" s="390"/>
      <c r="I67" s="390"/>
    </row>
    <row r="68" spans="1:9" ht="11.25">
      <c r="A68" s="405"/>
      <c r="B68" s="404" t="s">
        <v>245</v>
      </c>
      <c r="C68" s="404" t="s">
        <v>244</v>
      </c>
      <c r="D68" s="404" t="s">
        <v>243</v>
      </c>
      <c r="E68" s="392"/>
      <c r="F68" s="390"/>
      <c r="G68" s="390"/>
      <c r="H68" s="390"/>
      <c r="I68" s="390"/>
    </row>
    <row r="69" spans="2:9" ht="11.25">
      <c r="B69" s="401"/>
      <c r="C69" s="401"/>
      <c r="D69" s="401"/>
      <c r="E69" s="392"/>
      <c r="F69" s="390"/>
      <c r="G69" s="390"/>
      <c r="H69" s="390"/>
      <c r="I69" s="390"/>
    </row>
    <row r="70" spans="1:9" ht="11.25">
      <c r="A70" s="390" t="s">
        <v>212</v>
      </c>
      <c r="B70" s="402">
        <v>3</v>
      </c>
      <c r="C70" s="403" t="s">
        <v>242</v>
      </c>
      <c r="D70" s="401" t="s">
        <v>234</v>
      </c>
      <c r="E70" s="392"/>
      <c r="F70" s="390"/>
      <c r="G70" s="390"/>
      <c r="H70" s="390"/>
      <c r="I70" s="390"/>
    </row>
    <row r="71" spans="2:9" ht="11.25">
      <c r="B71" s="402"/>
      <c r="C71" s="403" t="s">
        <v>111</v>
      </c>
      <c r="D71" s="401"/>
      <c r="E71" s="392"/>
      <c r="F71" s="390"/>
      <c r="G71" s="390"/>
      <c r="H71" s="390"/>
      <c r="I71" s="390"/>
    </row>
    <row r="72" spans="1:9" ht="11.25">
      <c r="A72" s="390" t="s">
        <v>211</v>
      </c>
      <c r="B72" s="402">
        <v>109</v>
      </c>
      <c r="C72" s="391" t="s">
        <v>241</v>
      </c>
      <c r="D72" s="401" t="s">
        <v>240</v>
      </c>
      <c r="E72" s="392"/>
      <c r="F72" s="390"/>
      <c r="G72" s="390"/>
      <c r="H72" s="390"/>
      <c r="I72" s="390"/>
    </row>
    <row r="73" spans="2:9" ht="11.25">
      <c r="B73" s="401"/>
      <c r="C73" s="401" t="s">
        <v>239</v>
      </c>
      <c r="D73" s="401" t="s">
        <v>238</v>
      </c>
      <c r="E73" s="392"/>
      <c r="F73" s="390"/>
      <c r="G73" s="390"/>
      <c r="H73" s="390"/>
      <c r="I73" s="390"/>
    </row>
    <row r="74" spans="2:9" ht="11.25">
      <c r="B74" s="401"/>
      <c r="C74" s="401" t="s">
        <v>111</v>
      </c>
      <c r="D74" s="401"/>
      <c r="E74" s="392"/>
      <c r="F74" s="390"/>
      <c r="G74" s="390"/>
      <c r="H74" s="390"/>
      <c r="I74" s="390"/>
    </row>
    <row r="75" spans="1:9" ht="11.25">
      <c r="A75" s="390" t="s">
        <v>210</v>
      </c>
      <c r="B75" s="401">
        <v>45</v>
      </c>
      <c r="C75" s="401" t="s">
        <v>237</v>
      </c>
      <c r="D75" s="401" t="s">
        <v>236</v>
      </c>
      <c r="E75" s="392"/>
      <c r="F75" s="390"/>
      <c r="G75" s="390"/>
      <c r="H75" s="390"/>
      <c r="I75" s="390"/>
    </row>
    <row r="76" spans="2:9" ht="11.25">
      <c r="B76" s="401"/>
      <c r="C76" s="401" t="s">
        <v>235</v>
      </c>
      <c r="D76" s="401" t="s">
        <v>234</v>
      </c>
      <c r="E76" s="392"/>
      <c r="F76" s="390"/>
      <c r="G76" s="390"/>
      <c r="H76" s="390"/>
      <c r="I76" s="390"/>
    </row>
    <row r="77" spans="2:9" ht="11.25">
      <c r="B77" s="401"/>
      <c r="C77" s="401" t="s">
        <v>111</v>
      </c>
      <c r="D77" s="401"/>
      <c r="E77" s="392"/>
      <c r="F77" s="390"/>
      <c r="G77" s="390"/>
      <c r="H77" s="390"/>
      <c r="I77" s="390"/>
    </row>
    <row r="78" spans="1:9" ht="11.25">
      <c r="A78" s="390" t="s">
        <v>209</v>
      </c>
      <c r="B78" s="401">
        <v>388</v>
      </c>
      <c r="C78" s="401" t="s">
        <v>233</v>
      </c>
      <c r="D78" s="401" t="s">
        <v>232</v>
      </c>
      <c r="E78" s="392"/>
      <c r="F78" s="390"/>
      <c r="G78" s="390"/>
      <c r="H78" s="390"/>
      <c r="I78" s="390"/>
    </row>
    <row r="79" spans="2:9" ht="11.25">
      <c r="B79" s="401"/>
      <c r="C79" s="401" t="s">
        <v>231</v>
      </c>
      <c r="D79" s="401" t="s">
        <v>230</v>
      </c>
      <c r="E79" s="392"/>
      <c r="F79" s="390"/>
      <c r="G79" s="390"/>
      <c r="H79" s="390"/>
      <c r="I79" s="390"/>
    </row>
    <row r="80" spans="2:9" ht="11.25">
      <c r="B80" s="401"/>
      <c r="C80" s="401"/>
      <c r="D80" s="401"/>
      <c r="E80" s="392"/>
      <c r="G80" s="390"/>
      <c r="H80" s="390"/>
      <c r="I80" s="390"/>
    </row>
    <row r="81" spans="1:9" ht="12">
      <c r="A81" s="400" t="s">
        <v>229</v>
      </c>
      <c r="B81" s="399">
        <f>SUM(B70:B79)</f>
        <v>545</v>
      </c>
      <c r="C81" s="399"/>
      <c r="D81" s="399" t="s">
        <v>228</v>
      </c>
      <c r="E81" s="392"/>
      <c r="G81" s="390"/>
      <c r="H81" s="390"/>
      <c r="I81" s="390"/>
    </row>
    <row r="82" spans="1:9" ht="12">
      <c r="A82" s="398"/>
      <c r="B82" s="397"/>
      <c r="C82" s="396"/>
      <c r="D82" s="395"/>
      <c r="E82" s="390"/>
      <c r="G82" s="390"/>
      <c r="H82" s="390"/>
      <c r="I82" s="390"/>
    </row>
    <row r="83" spans="1:9" ht="12">
      <c r="A83" s="390" t="s">
        <v>227</v>
      </c>
      <c r="B83" s="395"/>
      <c r="C83" s="395"/>
      <c r="D83" s="395"/>
      <c r="E83" s="390"/>
      <c r="G83" s="390"/>
      <c r="H83" s="390"/>
      <c r="I83" s="390"/>
    </row>
    <row r="84" spans="1:9" ht="11.25">
      <c r="A84" s="390" t="s">
        <v>226</v>
      </c>
      <c r="E84" s="390"/>
      <c r="G84" s="390"/>
      <c r="H84" s="390"/>
      <c r="I84" s="390"/>
    </row>
    <row r="85" spans="1:9" ht="11.25">
      <c r="A85" s="390" t="s">
        <v>225</v>
      </c>
      <c r="C85" s="394"/>
      <c r="E85" s="390"/>
      <c r="G85" s="390"/>
      <c r="H85" s="390"/>
      <c r="I85" s="390"/>
    </row>
    <row r="86" spans="1:9" ht="11.25">
      <c r="A86" s="390" t="s">
        <v>224</v>
      </c>
      <c r="C86" s="393"/>
      <c r="G86" s="390"/>
      <c r="H86" s="390"/>
      <c r="I86" s="390"/>
    </row>
    <row r="87" spans="3:9" ht="11.25">
      <c r="C87" s="390"/>
      <c r="G87" s="390"/>
      <c r="H87" s="390"/>
      <c r="I87" s="390"/>
    </row>
    <row r="88" spans="3:9" ht="11.25">
      <c r="C88" s="393"/>
      <c r="G88" s="39"/>
      <c r="H88" s="39"/>
      <c r="I88" s="39"/>
    </row>
  </sheetData>
  <sheetProtection/>
  <mergeCells count="1">
    <mergeCell ref="A2:D2"/>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64"/>
  <sheetViews>
    <sheetView zoomScalePageLayoutView="0" workbookViewId="0" topLeftCell="A1">
      <selection activeCell="O45" sqref="O45"/>
    </sheetView>
  </sheetViews>
  <sheetFormatPr defaultColWidth="9.140625" defaultRowHeight="12.75"/>
  <cols>
    <col min="1" max="1" width="15.421875" style="418" customWidth="1"/>
    <col min="2" max="4" width="19.421875" style="419" customWidth="1"/>
    <col min="5" max="5" width="14.28125" style="419" customWidth="1"/>
    <col min="6" max="8" width="9.140625" style="419" customWidth="1"/>
    <col min="9" max="16384" width="9.140625" style="418" customWidth="1"/>
  </cols>
  <sheetData>
    <row r="1" ht="12">
      <c r="A1" s="36" t="s">
        <v>190</v>
      </c>
    </row>
    <row r="2" spans="1:9" ht="12">
      <c r="A2" s="502" t="s">
        <v>219</v>
      </c>
      <c r="B2" s="502"/>
      <c r="C2" s="502"/>
      <c r="D2" s="502"/>
      <c r="E2" s="502"/>
      <c r="F2" s="314"/>
      <c r="G2" s="314"/>
      <c r="H2" s="314"/>
      <c r="I2" s="314"/>
    </row>
    <row r="3" ht="12">
      <c r="A3" s="437"/>
    </row>
    <row r="4" spans="1:8" ht="12">
      <c r="A4" s="534" t="s">
        <v>314</v>
      </c>
      <c r="B4" s="534"/>
      <c r="C4" s="534"/>
      <c r="D4" s="534"/>
      <c r="E4" s="534"/>
      <c r="F4" s="451"/>
      <c r="G4" s="451"/>
      <c r="H4" s="451"/>
    </row>
    <row r="5" spans="1:8" ht="12">
      <c r="A5" s="534" t="s">
        <v>316</v>
      </c>
      <c r="B5" s="534"/>
      <c r="C5" s="534"/>
      <c r="D5" s="534"/>
      <c r="E5" s="534"/>
      <c r="F5" s="451"/>
      <c r="G5" s="451"/>
      <c r="H5" s="451"/>
    </row>
    <row r="6" spans="1:8" ht="12">
      <c r="A6" s="534" t="s">
        <v>315</v>
      </c>
      <c r="B6" s="534"/>
      <c r="C6" s="534"/>
      <c r="D6" s="534"/>
      <c r="E6" s="534"/>
      <c r="F6" s="451"/>
      <c r="G6" s="451"/>
      <c r="H6" s="451"/>
    </row>
    <row r="7" ht="12" thickBot="1"/>
    <row r="8" spans="1:5" ht="11.25">
      <c r="A8" s="450"/>
      <c r="B8" s="449" t="s">
        <v>112</v>
      </c>
      <c r="C8" s="449" t="s">
        <v>311</v>
      </c>
      <c r="D8" s="449" t="s">
        <v>311</v>
      </c>
      <c r="E8" s="448" t="s">
        <v>9</v>
      </c>
    </row>
    <row r="9" spans="1:5" ht="11.25">
      <c r="A9" s="446" t="s">
        <v>310</v>
      </c>
      <c r="B9" s="447" t="s">
        <v>309</v>
      </c>
      <c r="C9" s="447" t="s">
        <v>308</v>
      </c>
      <c r="D9" s="447" t="s">
        <v>307</v>
      </c>
      <c r="E9" s="446"/>
    </row>
    <row r="10" spans="1:5" ht="11.25">
      <c r="A10" s="444" t="s">
        <v>306</v>
      </c>
      <c r="B10" s="423">
        <v>66</v>
      </c>
      <c r="C10" s="423">
        <v>393</v>
      </c>
      <c r="D10" s="423">
        <v>115</v>
      </c>
      <c r="E10" s="445">
        <v>574</v>
      </c>
    </row>
    <row r="11" spans="1:5" ht="11.25">
      <c r="A11" s="444" t="s">
        <v>305</v>
      </c>
      <c r="B11" s="423">
        <v>54</v>
      </c>
      <c r="C11" s="423">
        <v>376</v>
      </c>
      <c r="D11" s="423">
        <v>120</v>
      </c>
      <c r="E11" s="445">
        <v>550</v>
      </c>
    </row>
    <row r="12" spans="1:5" ht="11.25">
      <c r="A12" s="444" t="s">
        <v>304</v>
      </c>
      <c r="B12" s="423">
        <v>79</v>
      </c>
      <c r="C12" s="423">
        <v>438</v>
      </c>
      <c r="D12" s="423">
        <v>130</v>
      </c>
      <c r="E12" s="445">
        <v>647</v>
      </c>
    </row>
    <row r="13" spans="1:5" ht="11.25">
      <c r="A13" s="444" t="s">
        <v>303</v>
      </c>
      <c r="B13" s="423">
        <v>97</v>
      </c>
      <c r="C13" s="423">
        <v>491</v>
      </c>
      <c r="D13" s="423">
        <v>156</v>
      </c>
      <c r="E13" s="445">
        <v>744</v>
      </c>
    </row>
    <row r="14" spans="1:5" ht="11.25">
      <c r="A14" s="444" t="s">
        <v>302</v>
      </c>
      <c r="B14" s="423">
        <v>105</v>
      </c>
      <c r="C14" s="423">
        <v>552</v>
      </c>
      <c r="D14" s="423">
        <v>147</v>
      </c>
      <c r="E14" s="445">
        <v>804</v>
      </c>
    </row>
    <row r="15" spans="1:5" ht="11.25">
      <c r="A15" s="444" t="s">
        <v>301</v>
      </c>
      <c r="B15" s="423">
        <v>83</v>
      </c>
      <c r="C15" s="423">
        <v>540</v>
      </c>
      <c r="D15" s="423">
        <v>167</v>
      </c>
      <c r="E15" s="445">
        <v>790</v>
      </c>
    </row>
    <row r="16" spans="1:5" ht="11.25">
      <c r="A16" s="444" t="s">
        <v>300</v>
      </c>
      <c r="B16" s="423">
        <v>101</v>
      </c>
      <c r="C16" s="423">
        <v>611</v>
      </c>
      <c r="D16" s="423">
        <v>179</v>
      </c>
      <c r="E16" s="445">
        <v>891</v>
      </c>
    </row>
    <row r="17" spans="1:5" ht="11.25">
      <c r="A17" s="444" t="s">
        <v>299</v>
      </c>
      <c r="B17" s="423">
        <v>118</v>
      </c>
      <c r="C17" s="423">
        <v>737</v>
      </c>
      <c r="D17" s="423">
        <v>176</v>
      </c>
      <c r="E17" s="445">
        <v>1031</v>
      </c>
    </row>
    <row r="18" spans="1:8" s="437" customFormat="1" ht="12">
      <c r="A18" s="444" t="s">
        <v>298</v>
      </c>
      <c r="B18" s="423">
        <v>148</v>
      </c>
      <c r="C18" s="423">
        <v>793</v>
      </c>
      <c r="D18" s="423">
        <v>179</v>
      </c>
      <c r="E18" s="439">
        <v>1120</v>
      </c>
      <c r="F18" s="438"/>
      <c r="G18" s="438"/>
      <c r="H18" s="438"/>
    </row>
    <row r="19" spans="1:8" s="437" customFormat="1" ht="12">
      <c r="A19" s="444" t="s">
        <v>297</v>
      </c>
      <c r="B19" s="423">
        <v>170</v>
      </c>
      <c r="C19" s="423">
        <v>909</v>
      </c>
      <c r="D19" s="423">
        <v>210</v>
      </c>
      <c r="E19" s="439">
        <v>1289</v>
      </c>
      <c r="F19" s="438"/>
      <c r="G19" s="438"/>
      <c r="H19" s="438"/>
    </row>
    <row r="20" spans="1:8" s="437" customFormat="1" ht="12">
      <c r="A20" s="444" t="s">
        <v>296</v>
      </c>
      <c r="B20" s="423">
        <v>216</v>
      </c>
      <c r="C20" s="442">
        <v>1053</v>
      </c>
      <c r="D20" s="423">
        <v>247</v>
      </c>
      <c r="E20" s="439">
        <v>1516</v>
      </c>
      <c r="F20" s="438"/>
      <c r="G20" s="438"/>
      <c r="H20" s="438"/>
    </row>
    <row r="21" spans="1:8" s="437" customFormat="1" ht="12">
      <c r="A21" s="443" t="s">
        <v>295</v>
      </c>
      <c r="B21" s="442">
        <v>291</v>
      </c>
      <c r="C21" s="442">
        <v>1266</v>
      </c>
      <c r="D21" s="442">
        <v>317</v>
      </c>
      <c r="E21" s="441">
        <v>1874</v>
      </c>
      <c r="F21" s="438"/>
      <c r="G21" s="419"/>
      <c r="H21" s="438"/>
    </row>
    <row r="22" spans="1:8" s="437" customFormat="1" ht="12">
      <c r="A22" s="443" t="s">
        <v>294</v>
      </c>
      <c r="B22" s="442">
        <v>430</v>
      </c>
      <c r="C22" s="442">
        <v>1630</v>
      </c>
      <c r="D22" s="442">
        <v>344</v>
      </c>
      <c r="E22" s="441">
        <v>2404</v>
      </c>
      <c r="F22" s="438"/>
      <c r="G22" s="438"/>
      <c r="H22" s="438"/>
    </row>
    <row r="23" spans="1:8" s="437" customFormat="1" ht="12">
      <c r="A23" s="443" t="s">
        <v>130</v>
      </c>
      <c r="B23" s="442">
        <v>734</v>
      </c>
      <c r="C23" s="442">
        <v>2189</v>
      </c>
      <c r="D23" s="442">
        <v>439</v>
      </c>
      <c r="E23" s="441">
        <v>3362</v>
      </c>
      <c r="F23" s="438"/>
      <c r="G23" s="438"/>
      <c r="H23" s="438"/>
    </row>
    <row r="24" spans="1:8" s="437" customFormat="1" ht="12">
      <c r="A24" s="443" t="s">
        <v>131</v>
      </c>
      <c r="B24" s="442">
        <v>1025</v>
      </c>
      <c r="C24" s="442">
        <v>2769</v>
      </c>
      <c r="D24" s="442">
        <v>537</v>
      </c>
      <c r="E24" s="441">
        <f aca="true" t="shared" si="0" ref="E24:E30">SUM(B24:D24)</f>
        <v>4331</v>
      </c>
      <c r="F24" s="438"/>
      <c r="G24" s="438"/>
      <c r="H24" s="438"/>
    </row>
    <row r="25" spans="1:5" ht="11.25">
      <c r="A25" s="443" t="s">
        <v>132</v>
      </c>
      <c r="B25" s="442">
        <v>1351</v>
      </c>
      <c r="C25" s="442">
        <v>3437</v>
      </c>
      <c r="D25" s="442">
        <v>651</v>
      </c>
      <c r="E25" s="441">
        <f t="shared" si="0"/>
        <v>5439</v>
      </c>
    </row>
    <row r="26" spans="1:8" s="437" customFormat="1" ht="12">
      <c r="A26" s="425" t="s">
        <v>133</v>
      </c>
      <c r="B26" s="424">
        <v>1669</v>
      </c>
      <c r="C26" s="424">
        <v>4038</v>
      </c>
      <c r="D26" s="424">
        <v>710</v>
      </c>
      <c r="E26" s="426">
        <f t="shared" si="0"/>
        <v>6417</v>
      </c>
      <c r="F26" s="438"/>
      <c r="G26" s="438"/>
      <c r="H26" s="438"/>
    </row>
    <row r="27" spans="1:8" s="437" customFormat="1" ht="12">
      <c r="A27" s="425" t="s">
        <v>135</v>
      </c>
      <c r="B27" s="424">
        <v>1899</v>
      </c>
      <c r="C27" s="424">
        <v>4417</v>
      </c>
      <c r="D27" s="424">
        <v>818</v>
      </c>
      <c r="E27" s="426">
        <f t="shared" si="0"/>
        <v>7134</v>
      </c>
      <c r="F27" s="438"/>
      <c r="G27" s="438"/>
      <c r="H27" s="438"/>
    </row>
    <row r="28" spans="1:8" s="437" customFormat="1" ht="12">
      <c r="A28" s="425" t="s">
        <v>141</v>
      </c>
      <c r="B28" s="424">
        <v>2169</v>
      </c>
      <c r="C28" s="424">
        <v>4675</v>
      </c>
      <c r="D28" s="424">
        <v>935</v>
      </c>
      <c r="E28" s="426">
        <f t="shared" si="0"/>
        <v>7779</v>
      </c>
      <c r="F28" s="438"/>
      <c r="G28" s="438"/>
      <c r="H28" s="438"/>
    </row>
    <row r="29" spans="1:8" s="437" customFormat="1" ht="12">
      <c r="A29" s="425" t="s">
        <v>152</v>
      </c>
      <c r="B29" s="424">
        <v>2433</v>
      </c>
      <c r="C29" s="424">
        <v>4801</v>
      </c>
      <c r="D29" s="424">
        <v>950</v>
      </c>
      <c r="E29" s="426">
        <f t="shared" si="0"/>
        <v>8184</v>
      </c>
      <c r="F29" s="440"/>
      <c r="G29" s="438"/>
      <c r="H29" s="438"/>
    </row>
    <row r="30" spans="1:8" s="437" customFormat="1" ht="12">
      <c r="A30" s="425" t="s">
        <v>160</v>
      </c>
      <c r="B30" s="424">
        <v>2516</v>
      </c>
      <c r="C30" s="424">
        <v>4929</v>
      </c>
      <c r="D30" s="424">
        <v>892</v>
      </c>
      <c r="E30" s="426">
        <f t="shared" si="0"/>
        <v>8337</v>
      </c>
      <c r="F30" s="440"/>
      <c r="G30" s="438"/>
      <c r="H30" s="438"/>
    </row>
    <row r="31" spans="1:5" s="437" customFormat="1" ht="12">
      <c r="A31" s="425" t="s">
        <v>192</v>
      </c>
      <c r="B31" s="424">
        <v>2538</v>
      </c>
      <c r="C31" s="424">
        <v>4955</v>
      </c>
      <c r="D31" s="423">
        <v>842</v>
      </c>
      <c r="E31" s="439">
        <v>8335</v>
      </c>
    </row>
    <row r="32" spans="1:8" s="437" customFormat="1" ht="12">
      <c r="A32" s="425"/>
      <c r="B32" s="426"/>
      <c r="C32" s="426"/>
      <c r="D32" s="426"/>
      <c r="E32" s="426"/>
      <c r="F32" s="438"/>
      <c r="G32" s="438"/>
      <c r="H32" s="438"/>
    </row>
    <row r="33" spans="1:11" ht="11.25">
      <c r="A33" s="421"/>
      <c r="B33" s="420"/>
      <c r="C33" s="420"/>
      <c r="D33" s="420"/>
      <c r="E33" s="420"/>
      <c r="I33" s="419"/>
      <c r="J33" s="419"/>
      <c r="K33" s="419"/>
    </row>
    <row r="34" spans="1:5" ht="12">
      <c r="A34" s="533" t="s">
        <v>314</v>
      </c>
      <c r="B34" s="533"/>
      <c r="C34" s="533"/>
      <c r="D34" s="533"/>
      <c r="E34" s="533"/>
    </row>
    <row r="35" spans="1:5" ht="12">
      <c r="A35" s="533" t="s">
        <v>313</v>
      </c>
      <c r="B35" s="533"/>
      <c r="C35" s="533"/>
      <c r="D35" s="533"/>
      <c r="E35" s="533"/>
    </row>
    <row r="36" spans="1:5" ht="12">
      <c r="A36" s="533" t="s">
        <v>312</v>
      </c>
      <c r="B36" s="533"/>
      <c r="C36" s="533"/>
      <c r="D36" s="533"/>
      <c r="E36" s="533"/>
    </row>
    <row r="37" spans="1:7" ht="12" thickBot="1">
      <c r="A37" s="436"/>
      <c r="B37" s="436"/>
      <c r="C37" s="436"/>
      <c r="D37" s="436"/>
      <c r="E37" s="436"/>
      <c r="G37" s="452"/>
    </row>
    <row r="38" spans="1:5" ht="11.25">
      <c r="A38" s="435"/>
      <c r="B38" s="434" t="s">
        <v>112</v>
      </c>
      <c r="C38" s="434" t="s">
        <v>311</v>
      </c>
      <c r="D38" s="434" t="s">
        <v>311</v>
      </c>
      <c r="E38" s="433" t="s">
        <v>9</v>
      </c>
    </row>
    <row r="39" spans="1:5" ht="11.25">
      <c r="A39" s="431" t="s">
        <v>310</v>
      </c>
      <c r="B39" s="432" t="s">
        <v>309</v>
      </c>
      <c r="C39" s="432" t="s">
        <v>308</v>
      </c>
      <c r="D39" s="432" t="s">
        <v>307</v>
      </c>
      <c r="E39" s="431"/>
    </row>
    <row r="40" spans="1:5" ht="11.25">
      <c r="A40" s="429" t="s">
        <v>306</v>
      </c>
      <c r="B40" s="428">
        <v>33</v>
      </c>
      <c r="C40" s="428">
        <v>146</v>
      </c>
      <c r="D40" s="428">
        <v>16</v>
      </c>
      <c r="E40" s="430">
        <v>195</v>
      </c>
    </row>
    <row r="41" spans="1:5" ht="11.25">
      <c r="A41" s="429" t="s">
        <v>305</v>
      </c>
      <c r="B41" s="428">
        <v>40</v>
      </c>
      <c r="C41" s="428">
        <v>201</v>
      </c>
      <c r="D41" s="428">
        <v>19</v>
      </c>
      <c r="E41" s="430">
        <v>260</v>
      </c>
    </row>
    <row r="42" spans="1:5" ht="11.25">
      <c r="A42" s="429" t="s">
        <v>304</v>
      </c>
      <c r="B42" s="428">
        <v>43</v>
      </c>
      <c r="C42" s="428">
        <v>224</v>
      </c>
      <c r="D42" s="428">
        <v>19</v>
      </c>
      <c r="E42" s="430">
        <v>286</v>
      </c>
    </row>
    <row r="43" spans="1:5" ht="11.25">
      <c r="A43" s="429" t="s">
        <v>303</v>
      </c>
      <c r="B43" s="428">
        <v>44</v>
      </c>
      <c r="C43" s="428">
        <v>245</v>
      </c>
      <c r="D43" s="428">
        <v>24</v>
      </c>
      <c r="E43" s="430">
        <v>313</v>
      </c>
    </row>
    <row r="44" spans="1:5" ht="11.25">
      <c r="A44" s="429" t="s">
        <v>302</v>
      </c>
      <c r="B44" s="428">
        <v>38</v>
      </c>
      <c r="C44" s="428">
        <v>233</v>
      </c>
      <c r="D44" s="428">
        <v>33</v>
      </c>
      <c r="E44" s="430">
        <v>304</v>
      </c>
    </row>
    <row r="45" spans="1:8" ht="11.25">
      <c r="A45" s="429" t="s">
        <v>301</v>
      </c>
      <c r="B45" s="428">
        <v>42</v>
      </c>
      <c r="C45" s="428">
        <v>200</v>
      </c>
      <c r="D45" s="428">
        <v>21</v>
      </c>
      <c r="E45" s="430">
        <v>263</v>
      </c>
      <c r="G45" s="418"/>
      <c r="H45" s="418"/>
    </row>
    <row r="46" spans="1:8" ht="11.25">
      <c r="A46" s="429" t="s">
        <v>300</v>
      </c>
      <c r="B46" s="428">
        <v>41</v>
      </c>
      <c r="C46" s="428">
        <v>246</v>
      </c>
      <c r="D46" s="428">
        <v>24</v>
      </c>
      <c r="E46" s="430">
        <v>311</v>
      </c>
      <c r="G46" s="418"/>
      <c r="H46" s="418"/>
    </row>
    <row r="47" spans="1:8" ht="11.25">
      <c r="A47" s="429" t="s">
        <v>299</v>
      </c>
      <c r="B47" s="428">
        <v>43</v>
      </c>
      <c r="C47" s="428">
        <v>272</v>
      </c>
      <c r="D47" s="428">
        <v>29</v>
      </c>
      <c r="E47" s="430">
        <v>344</v>
      </c>
      <c r="G47" s="418"/>
      <c r="H47" s="418"/>
    </row>
    <row r="48" spans="1:8" ht="11.25">
      <c r="A48" s="429" t="s">
        <v>298</v>
      </c>
      <c r="B48" s="428">
        <v>66</v>
      </c>
      <c r="C48" s="428">
        <v>337</v>
      </c>
      <c r="D48" s="428">
        <v>32</v>
      </c>
      <c r="E48" s="427">
        <v>435</v>
      </c>
      <c r="G48" s="418"/>
      <c r="H48" s="418"/>
    </row>
    <row r="49" spans="1:8" ht="11.25">
      <c r="A49" s="429" t="s">
        <v>297</v>
      </c>
      <c r="B49" s="428">
        <v>56</v>
      </c>
      <c r="C49" s="428">
        <v>377</v>
      </c>
      <c r="D49" s="428">
        <v>33</v>
      </c>
      <c r="E49" s="427">
        <v>466</v>
      </c>
      <c r="G49" s="418"/>
      <c r="H49" s="418"/>
    </row>
    <row r="50" spans="1:8" ht="11.25">
      <c r="A50" s="429" t="s">
        <v>296</v>
      </c>
      <c r="B50" s="428">
        <v>53</v>
      </c>
      <c r="C50" s="424">
        <v>412</v>
      </c>
      <c r="D50" s="428">
        <v>26</v>
      </c>
      <c r="E50" s="427">
        <v>491</v>
      </c>
      <c r="G50" s="418"/>
      <c r="H50" s="418"/>
    </row>
    <row r="51" spans="1:8" ht="11.25">
      <c r="A51" s="425" t="s">
        <v>295</v>
      </c>
      <c r="B51" s="424">
        <v>76</v>
      </c>
      <c r="C51" s="424">
        <v>495</v>
      </c>
      <c r="D51" s="424">
        <v>27</v>
      </c>
      <c r="E51" s="426">
        <v>598</v>
      </c>
      <c r="G51" s="418"/>
      <c r="H51" s="418"/>
    </row>
    <row r="52" spans="1:8" ht="11.25">
      <c r="A52" s="425" t="s">
        <v>294</v>
      </c>
      <c r="B52" s="424">
        <v>84</v>
      </c>
      <c r="C52" s="424">
        <v>658</v>
      </c>
      <c r="D52" s="424">
        <v>30</v>
      </c>
      <c r="E52" s="426">
        <v>772</v>
      </c>
      <c r="G52" s="418"/>
      <c r="H52" s="418"/>
    </row>
    <row r="53" spans="1:8" ht="11.25">
      <c r="A53" s="425" t="s">
        <v>130</v>
      </c>
      <c r="B53" s="424">
        <v>123</v>
      </c>
      <c r="C53" s="424">
        <v>920</v>
      </c>
      <c r="D53" s="424">
        <v>45</v>
      </c>
      <c r="E53" s="426">
        <v>1088</v>
      </c>
      <c r="G53" s="418"/>
      <c r="H53" s="418"/>
    </row>
    <row r="54" spans="1:8" ht="11.25">
      <c r="A54" s="425" t="s">
        <v>131</v>
      </c>
      <c r="B54" s="424">
        <v>190</v>
      </c>
      <c r="C54" s="424">
        <v>1250</v>
      </c>
      <c r="D54" s="424">
        <v>100</v>
      </c>
      <c r="E54" s="426">
        <f aca="true" t="shared" si="1" ref="E54:E59">SUM(B54:D54)</f>
        <v>1540</v>
      </c>
      <c r="G54" s="418"/>
      <c r="H54" s="418"/>
    </row>
    <row r="55" spans="1:8" ht="11.25">
      <c r="A55" s="425" t="s">
        <v>132</v>
      </c>
      <c r="B55" s="424">
        <v>225</v>
      </c>
      <c r="C55" s="424">
        <v>1538</v>
      </c>
      <c r="D55" s="424">
        <v>157</v>
      </c>
      <c r="E55" s="426">
        <f t="shared" si="1"/>
        <v>1920</v>
      </c>
      <c r="G55" s="418"/>
      <c r="H55" s="418"/>
    </row>
    <row r="56" spans="1:8" ht="11.25">
      <c r="A56" s="425" t="s">
        <v>133</v>
      </c>
      <c r="B56" s="424">
        <v>288</v>
      </c>
      <c r="C56" s="424">
        <v>1856</v>
      </c>
      <c r="D56" s="424">
        <v>198</v>
      </c>
      <c r="E56" s="426">
        <f t="shared" si="1"/>
        <v>2342</v>
      </c>
      <c r="G56" s="418"/>
      <c r="H56" s="418"/>
    </row>
    <row r="57" spans="1:8" ht="11.25">
      <c r="A57" s="425" t="s">
        <v>135</v>
      </c>
      <c r="B57" s="424">
        <v>334</v>
      </c>
      <c r="C57" s="424">
        <v>2106</v>
      </c>
      <c r="D57" s="424">
        <v>235</v>
      </c>
      <c r="E57" s="426">
        <f t="shared" si="1"/>
        <v>2675</v>
      </c>
      <c r="G57" s="418"/>
      <c r="H57" s="418"/>
    </row>
    <row r="58" spans="1:8" ht="11.25">
      <c r="A58" s="425" t="s">
        <v>141</v>
      </c>
      <c r="B58" s="424">
        <v>404</v>
      </c>
      <c r="C58" s="424">
        <v>2307</v>
      </c>
      <c r="D58" s="424">
        <v>298</v>
      </c>
      <c r="E58" s="426">
        <f t="shared" si="1"/>
        <v>3009</v>
      </c>
      <c r="G58" s="418"/>
      <c r="H58" s="418"/>
    </row>
    <row r="59" spans="1:5" ht="11.25">
      <c r="A59" s="425" t="s">
        <v>152</v>
      </c>
      <c r="B59" s="424">
        <v>465</v>
      </c>
      <c r="C59" s="424">
        <v>2650</v>
      </c>
      <c r="D59" s="424">
        <v>378</v>
      </c>
      <c r="E59" s="426">
        <f t="shared" si="1"/>
        <v>3493</v>
      </c>
    </row>
    <row r="60" spans="1:5" ht="11.25">
      <c r="A60" s="425" t="s">
        <v>160</v>
      </c>
      <c r="B60" s="424">
        <v>526</v>
      </c>
      <c r="C60" s="424">
        <v>2886</v>
      </c>
      <c r="D60" s="424">
        <v>488</v>
      </c>
      <c r="E60" s="426">
        <v>3900</v>
      </c>
    </row>
    <row r="61" spans="1:8" ht="11.25">
      <c r="A61" s="425" t="s">
        <v>192</v>
      </c>
      <c r="B61" s="424">
        <v>534</v>
      </c>
      <c r="C61" s="424">
        <v>2995</v>
      </c>
      <c r="D61" s="423">
        <v>441</v>
      </c>
      <c r="E61" s="422">
        <v>3970</v>
      </c>
      <c r="F61" s="418"/>
      <c r="G61" s="418"/>
      <c r="H61" s="418"/>
    </row>
    <row r="62" spans="1:5" ht="11.25">
      <c r="A62" s="421"/>
      <c r="B62" s="420"/>
      <c r="C62" s="420"/>
      <c r="D62" s="420"/>
      <c r="E62" s="420"/>
    </row>
    <row r="63" spans="1:5" ht="11.25">
      <c r="A63" s="421"/>
      <c r="B63" s="420"/>
      <c r="C63" s="420"/>
      <c r="D63" s="420"/>
      <c r="E63" s="420"/>
    </row>
    <row r="64" spans="1:5" ht="11.25">
      <c r="A64" s="421"/>
      <c r="B64" s="420"/>
      <c r="C64" s="420"/>
      <c r="D64" s="420"/>
      <c r="E64" s="420"/>
    </row>
  </sheetData>
  <sheetProtection/>
  <mergeCells count="7">
    <mergeCell ref="A36:E36"/>
    <mergeCell ref="A2:E2"/>
    <mergeCell ref="A4:E4"/>
    <mergeCell ref="A5:E5"/>
    <mergeCell ref="A6:E6"/>
    <mergeCell ref="A34:E34"/>
    <mergeCell ref="A35:E3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78"/>
  <sheetViews>
    <sheetView zoomScalePageLayoutView="0" workbookViewId="0" topLeftCell="A1">
      <selection activeCell="P94" sqref="P94"/>
    </sheetView>
  </sheetViews>
  <sheetFormatPr defaultColWidth="9.140625" defaultRowHeight="12.75"/>
  <cols>
    <col min="1" max="1" width="36.140625" style="36" customWidth="1"/>
    <col min="2" max="10" width="10.00390625" style="33" customWidth="1"/>
    <col min="11" max="16384" width="9.140625" style="39" customWidth="1"/>
  </cols>
  <sheetData>
    <row r="1" spans="1:10" s="37" customFormat="1" ht="12">
      <c r="A1" s="36" t="s">
        <v>190</v>
      </c>
      <c r="B1" s="36"/>
      <c r="C1" s="36"/>
      <c r="D1" s="36"/>
      <c r="E1" s="36"/>
      <c r="F1" s="36"/>
      <c r="G1" s="36"/>
      <c r="H1" s="36"/>
      <c r="I1" s="36"/>
      <c r="J1" s="36"/>
    </row>
    <row r="2" spans="1:10" s="37" customFormat="1" ht="12">
      <c r="A2" s="498" t="s">
        <v>420</v>
      </c>
      <c r="B2" s="498"/>
      <c r="C2" s="498"/>
      <c r="D2" s="498"/>
      <c r="E2" s="498"/>
      <c r="F2" s="498"/>
      <c r="G2" s="498"/>
      <c r="H2" s="498"/>
      <c r="I2" s="498"/>
      <c r="J2" s="498"/>
    </row>
    <row r="3" spans="1:10" s="37" customFormat="1" ht="12" thickBot="1">
      <c r="A3" s="36"/>
      <c r="B3" s="36"/>
      <c r="C3" s="36"/>
      <c r="D3" s="36"/>
      <c r="E3" s="36"/>
      <c r="F3" s="36"/>
      <c r="G3" s="36"/>
      <c r="H3" s="36"/>
      <c r="I3" s="36"/>
      <c r="J3" s="36"/>
    </row>
    <row r="4" spans="1:10" ht="12">
      <c r="A4" s="69"/>
      <c r="B4" s="70" t="s">
        <v>1</v>
      </c>
      <c r="C4" s="70" t="s">
        <v>2</v>
      </c>
      <c r="D4" s="70" t="s">
        <v>3</v>
      </c>
      <c r="E4" s="70" t="s">
        <v>4</v>
      </c>
      <c r="F4" s="70" t="s">
        <v>5</v>
      </c>
      <c r="G4" s="70" t="s">
        <v>6</v>
      </c>
      <c r="H4" s="71" t="s">
        <v>7</v>
      </c>
      <c r="I4" s="72" t="s">
        <v>8</v>
      </c>
      <c r="J4" s="73" t="s">
        <v>9</v>
      </c>
    </row>
    <row r="5" spans="2:10" ht="12">
      <c r="B5" s="74" t="s">
        <v>10</v>
      </c>
      <c r="C5" s="74" t="s">
        <v>11</v>
      </c>
      <c r="D5" s="74"/>
      <c r="E5" s="74"/>
      <c r="F5" s="74" t="s">
        <v>1</v>
      </c>
      <c r="G5" s="74" t="s">
        <v>12</v>
      </c>
      <c r="H5" s="75"/>
      <c r="I5" s="76"/>
      <c r="J5" s="77"/>
    </row>
    <row r="6" spans="2:10" ht="12">
      <c r="B6" s="74" t="s">
        <v>13</v>
      </c>
      <c r="C6" s="74" t="s">
        <v>14</v>
      </c>
      <c r="D6" s="74"/>
      <c r="E6" s="74"/>
      <c r="F6" s="74" t="s">
        <v>10</v>
      </c>
      <c r="G6" s="74"/>
      <c r="H6" s="75"/>
      <c r="I6" s="76"/>
      <c r="J6" s="77"/>
    </row>
    <row r="7" spans="2:10" ht="12">
      <c r="B7" s="74"/>
      <c r="C7" s="74" t="s">
        <v>15</v>
      </c>
      <c r="D7" s="74"/>
      <c r="E7" s="74"/>
      <c r="F7" s="74" t="s">
        <v>16</v>
      </c>
      <c r="G7" s="74"/>
      <c r="H7" s="75"/>
      <c r="I7" s="76"/>
      <c r="J7" s="77"/>
    </row>
    <row r="8" spans="1:10" ht="12.75" customHeight="1">
      <c r="A8" s="78" t="s">
        <v>17</v>
      </c>
      <c r="B8" s="79"/>
      <c r="C8" s="79"/>
      <c r="D8" s="79"/>
      <c r="E8" s="79"/>
      <c r="F8" s="79"/>
      <c r="G8" s="79"/>
      <c r="H8" s="80"/>
      <c r="I8" s="81"/>
      <c r="J8" s="82"/>
    </row>
    <row r="9" spans="1:10" ht="12">
      <c r="A9" s="36" t="s">
        <v>18</v>
      </c>
      <c r="B9" s="74"/>
      <c r="C9" s="74"/>
      <c r="D9" s="74"/>
      <c r="E9" s="74"/>
      <c r="F9" s="74"/>
      <c r="G9" s="74"/>
      <c r="H9" s="75"/>
      <c r="I9" s="76"/>
      <c r="J9" s="77"/>
    </row>
    <row r="10" spans="1:10" ht="11.25">
      <c r="A10" s="33" t="s">
        <v>19</v>
      </c>
      <c r="B10" s="83">
        <v>38786</v>
      </c>
      <c r="C10" s="83">
        <v>164950</v>
      </c>
      <c r="D10" s="83">
        <v>128</v>
      </c>
      <c r="E10" s="83">
        <v>62089</v>
      </c>
      <c r="F10" s="83">
        <v>0</v>
      </c>
      <c r="G10" s="83">
        <v>0</v>
      </c>
      <c r="H10" s="84">
        <v>135944</v>
      </c>
      <c r="I10" s="85">
        <v>130009</v>
      </c>
      <c r="J10" s="63">
        <f>SUM(H10:I10)</f>
        <v>265953</v>
      </c>
    </row>
    <row r="11" spans="1:10" ht="11.25">
      <c r="A11" s="33" t="s">
        <v>20</v>
      </c>
      <c r="B11" s="83">
        <v>663</v>
      </c>
      <c r="C11" s="83">
        <v>1178</v>
      </c>
      <c r="D11" s="83">
        <v>0</v>
      </c>
      <c r="E11" s="83">
        <v>145</v>
      </c>
      <c r="F11" s="83">
        <v>37</v>
      </c>
      <c r="G11" s="83">
        <v>0</v>
      </c>
      <c r="H11" s="86">
        <v>1381</v>
      </c>
      <c r="I11" s="87">
        <v>642</v>
      </c>
      <c r="J11" s="63">
        <f>SUM(H11:I11)</f>
        <v>2023</v>
      </c>
    </row>
    <row r="12" spans="1:10" s="52" customFormat="1" ht="12">
      <c r="A12" s="14" t="s">
        <v>21</v>
      </c>
      <c r="B12" s="88">
        <v>39449</v>
      </c>
      <c r="C12" s="88">
        <v>166128</v>
      </c>
      <c r="D12" s="88">
        <v>128</v>
      </c>
      <c r="E12" s="88">
        <v>62234</v>
      </c>
      <c r="F12" s="88">
        <v>37</v>
      </c>
      <c r="G12" s="88">
        <v>0</v>
      </c>
      <c r="H12" s="89">
        <v>137325</v>
      </c>
      <c r="I12" s="90">
        <v>130651</v>
      </c>
      <c r="J12" s="91">
        <f>SUM(H12:I12)</f>
        <v>267976</v>
      </c>
    </row>
    <row r="13" spans="2:10" ht="12">
      <c r="B13" s="83"/>
      <c r="C13" s="83"/>
      <c r="D13" s="83"/>
      <c r="E13" s="83"/>
      <c r="F13" s="83"/>
      <c r="G13" s="83"/>
      <c r="H13" s="84"/>
      <c r="I13" s="85"/>
      <c r="J13" s="63"/>
    </row>
    <row r="14" spans="1:10" ht="12">
      <c r="A14" s="36" t="s">
        <v>22</v>
      </c>
      <c r="B14" s="83"/>
      <c r="C14" s="83"/>
      <c r="D14" s="83"/>
      <c r="E14" s="83"/>
      <c r="F14" s="83"/>
      <c r="G14" s="83"/>
      <c r="H14" s="84"/>
      <c r="I14" s="85"/>
      <c r="J14" s="63"/>
    </row>
    <row r="15" spans="1:10" ht="11.25">
      <c r="A15" s="33" t="s">
        <v>19</v>
      </c>
      <c r="B15" s="83">
        <v>56060</v>
      </c>
      <c r="C15" s="83">
        <v>245408</v>
      </c>
      <c r="D15" s="83">
        <v>218</v>
      </c>
      <c r="E15" s="83">
        <v>90665</v>
      </c>
      <c r="F15" s="83">
        <v>0</v>
      </c>
      <c r="G15" s="83">
        <v>0</v>
      </c>
      <c r="H15" s="92">
        <v>197142</v>
      </c>
      <c r="I15" s="85">
        <v>195209</v>
      </c>
      <c r="J15" s="63">
        <f>SUM(H15:I15)</f>
        <v>392351</v>
      </c>
    </row>
    <row r="16" spans="1:10" ht="11.25">
      <c r="A16" s="33" t="s">
        <v>20</v>
      </c>
      <c r="B16" s="83">
        <v>6793</v>
      </c>
      <c r="C16" s="83">
        <v>17016</v>
      </c>
      <c r="D16" s="83">
        <v>677</v>
      </c>
      <c r="E16" s="83">
        <v>3869</v>
      </c>
      <c r="F16" s="83">
        <v>126</v>
      </c>
      <c r="G16" s="83">
        <v>0</v>
      </c>
      <c r="H16" s="84">
        <v>18001</v>
      </c>
      <c r="I16" s="85">
        <v>10480</v>
      </c>
      <c r="J16" s="63">
        <f>SUM(H16:I16)</f>
        <v>28481</v>
      </c>
    </row>
    <row r="17" spans="1:10" s="35" customFormat="1" ht="12">
      <c r="A17" s="14" t="s">
        <v>23</v>
      </c>
      <c r="B17" s="88">
        <f>SUM(B15:B16)</f>
        <v>62853</v>
      </c>
      <c r="C17" s="88">
        <f aca="true" t="shared" si="0" ref="C17:I17">SUM(C15:C16)</f>
        <v>262424</v>
      </c>
      <c r="D17" s="88">
        <f t="shared" si="0"/>
        <v>895</v>
      </c>
      <c r="E17" s="88">
        <f t="shared" si="0"/>
        <v>94534</v>
      </c>
      <c r="F17" s="88">
        <f t="shared" si="0"/>
        <v>126</v>
      </c>
      <c r="G17" s="88">
        <f t="shared" si="0"/>
        <v>0</v>
      </c>
      <c r="H17" s="89">
        <f t="shared" si="0"/>
        <v>215143</v>
      </c>
      <c r="I17" s="90">
        <f t="shared" si="0"/>
        <v>205689</v>
      </c>
      <c r="J17" s="91">
        <f>SUM(H17:I17)</f>
        <v>420832</v>
      </c>
    </row>
    <row r="18" spans="1:10" s="35" customFormat="1" ht="12">
      <c r="A18" s="14"/>
      <c r="B18" s="93"/>
      <c r="C18" s="93"/>
      <c r="D18" s="93"/>
      <c r="E18" s="93"/>
      <c r="F18" s="93"/>
      <c r="G18" s="93"/>
      <c r="H18" s="94"/>
      <c r="I18" s="95"/>
      <c r="J18" s="96"/>
    </row>
    <row r="19" spans="1:10" s="37" customFormat="1" ht="12">
      <c r="A19" s="97" t="s">
        <v>24</v>
      </c>
      <c r="B19" s="98">
        <f>SUM(B12,B17)</f>
        <v>102302</v>
      </c>
      <c r="C19" s="98">
        <f aca="true" t="shared" si="1" ref="C19:J19">SUM(C12,C17)</f>
        <v>428552</v>
      </c>
      <c r="D19" s="98">
        <f t="shared" si="1"/>
        <v>1023</v>
      </c>
      <c r="E19" s="98">
        <f t="shared" si="1"/>
        <v>156768</v>
      </c>
      <c r="F19" s="98">
        <f t="shared" si="1"/>
        <v>163</v>
      </c>
      <c r="G19" s="98">
        <f t="shared" si="1"/>
        <v>0</v>
      </c>
      <c r="H19" s="99">
        <f t="shared" si="1"/>
        <v>352468</v>
      </c>
      <c r="I19" s="100">
        <f t="shared" si="1"/>
        <v>336340</v>
      </c>
      <c r="J19" s="101">
        <f t="shared" si="1"/>
        <v>688808</v>
      </c>
    </row>
    <row r="20" spans="2:10" ht="5.25" customHeight="1">
      <c r="B20" s="74"/>
      <c r="C20" s="74"/>
      <c r="D20" s="74"/>
      <c r="E20" s="74"/>
      <c r="F20" s="74"/>
      <c r="G20" s="74"/>
      <c r="H20" s="75"/>
      <c r="I20" s="76"/>
      <c r="J20" s="77"/>
    </row>
    <row r="21" spans="1:10" s="33" customFormat="1" ht="12">
      <c r="A21" s="36" t="s">
        <v>25</v>
      </c>
      <c r="B21" s="102"/>
      <c r="C21" s="102"/>
      <c r="D21" s="102"/>
      <c r="E21" s="102"/>
      <c r="F21" s="103"/>
      <c r="G21" s="103"/>
      <c r="H21" s="104"/>
      <c r="I21" s="105"/>
      <c r="J21" s="106"/>
    </row>
    <row r="22" spans="1:10" s="33" customFormat="1" ht="12" customHeight="1">
      <c r="A22" s="14" t="s">
        <v>124</v>
      </c>
      <c r="B22" s="107">
        <v>828</v>
      </c>
      <c r="C22" s="107">
        <v>1158</v>
      </c>
      <c r="D22" s="107">
        <v>144</v>
      </c>
      <c r="E22" s="107">
        <v>574</v>
      </c>
      <c r="F22" s="44">
        <v>0</v>
      </c>
      <c r="G22" s="44">
        <v>0</v>
      </c>
      <c r="H22" s="108">
        <v>1622</v>
      </c>
      <c r="I22" s="265">
        <v>1082</v>
      </c>
      <c r="J22" s="63">
        <f>SUM(H22:I22)</f>
        <v>2704</v>
      </c>
    </row>
    <row r="23" spans="1:10" s="33" customFormat="1" ht="12">
      <c r="A23" s="36"/>
      <c r="B23" s="109"/>
      <c r="C23" s="109"/>
      <c r="D23" s="109"/>
      <c r="E23" s="109"/>
      <c r="F23" s="110"/>
      <c r="G23" s="110"/>
      <c r="H23" s="111"/>
      <c r="I23" s="266"/>
      <c r="J23" s="106"/>
    </row>
    <row r="24" spans="1:10" ht="12">
      <c r="A24" s="36" t="s">
        <v>26</v>
      </c>
      <c r="B24" s="109"/>
      <c r="C24" s="109"/>
      <c r="D24" s="109"/>
      <c r="E24" s="109"/>
      <c r="F24" s="110"/>
      <c r="G24" s="110"/>
      <c r="H24" s="111"/>
      <c r="I24" s="266"/>
      <c r="J24" s="106"/>
    </row>
    <row r="25" spans="1:10" ht="12.75">
      <c r="A25" s="33" t="s">
        <v>27</v>
      </c>
      <c r="B25" s="116">
        <v>9229</v>
      </c>
      <c r="C25" s="116">
        <v>45525</v>
      </c>
      <c r="D25" s="276">
        <v>1039</v>
      </c>
      <c r="E25" s="276">
        <v>1767</v>
      </c>
      <c r="F25" s="276">
        <v>12</v>
      </c>
      <c r="G25" s="66">
        <v>0</v>
      </c>
      <c r="H25" s="112">
        <v>28773</v>
      </c>
      <c r="I25" s="267">
        <v>28799</v>
      </c>
      <c r="J25" s="62">
        <f>SUM(H25:I25)</f>
        <v>57572</v>
      </c>
    </row>
    <row r="26" spans="1:10" ht="11.25">
      <c r="A26" s="33" t="s">
        <v>28</v>
      </c>
      <c r="B26" s="64">
        <v>2123</v>
      </c>
      <c r="C26" s="64">
        <v>5578</v>
      </c>
      <c r="D26" s="64">
        <v>539</v>
      </c>
      <c r="E26" s="64">
        <v>716</v>
      </c>
      <c r="F26" s="66">
        <v>16</v>
      </c>
      <c r="G26" s="66">
        <v>0</v>
      </c>
      <c r="H26" s="112">
        <v>5013</v>
      </c>
      <c r="I26" s="267">
        <v>3959</v>
      </c>
      <c r="J26" s="62">
        <f>SUM(H26:I26)</f>
        <v>8972</v>
      </c>
    </row>
    <row r="27" spans="1:10" ht="11.25">
      <c r="A27" s="33" t="s">
        <v>29</v>
      </c>
      <c r="B27" s="64">
        <v>8510</v>
      </c>
      <c r="C27" s="64">
        <v>43576</v>
      </c>
      <c r="D27" s="64">
        <v>946</v>
      </c>
      <c r="E27" s="64">
        <v>1584</v>
      </c>
      <c r="F27" s="66">
        <v>11</v>
      </c>
      <c r="G27" s="66">
        <v>0</v>
      </c>
      <c r="H27" s="112">
        <v>27028</v>
      </c>
      <c r="I27" s="267">
        <v>27599</v>
      </c>
      <c r="J27" s="62">
        <f>SUM(H27:I27)</f>
        <v>54627</v>
      </c>
    </row>
    <row r="28" spans="1:10" ht="11.25">
      <c r="A28" s="33" t="s">
        <v>30</v>
      </c>
      <c r="B28" s="64">
        <v>2772</v>
      </c>
      <c r="C28" s="64">
        <v>7029</v>
      </c>
      <c r="D28" s="64">
        <v>772</v>
      </c>
      <c r="E28" s="64">
        <v>898</v>
      </c>
      <c r="F28" s="66">
        <v>27</v>
      </c>
      <c r="G28" s="66">
        <v>0</v>
      </c>
      <c r="H28" s="112">
        <v>6361</v>
      </c>
      <c r="I28" s="267">
        <v>5137</v>
      </c>
      <c r="J28" s="62">
        <f>SUM(H28:I28)</f>
        <v>11498</v>
      </c>
    </row>
    <row r="29" spans="1:10" ht="12">
      <c r="A29" s="14" t="s">
        <v>31</v>
      </c>
      <c r="B29" s="113">
        <f>SUM(B25:B28)</f>
        <v>22634</v>
      </c>
      <c r="C29" s="113">
        <f aca="true" t="shared" si="2" ref="C29:I29">SUM(C25:C28)</f>
        <v>101708</v>
      </c>
      <c r="D29" s="113">
        <f t="shared" si="2"/>
        <v>3296</v>
      </c>
      <c r="E29" s="113">
        <f t="shared" si="2"/>
        <v>4965</v>
      </c>
      <c r="F29" s="113">
        <f t="shared" si="2"/>
        <v>66</v>
      </c>
      <c r="G29" s="114">
        <f t="shared" si="2"/>
        <v>0</v>
      </c>
      <c r="H29" s="270">
        <f t="shared" si="2"/>
        <v>67175</v>
      </c>
      <c r="I29" s="268">
        <f t="shared" si="2"/>
        <v>65494</v>
      </c>
      <c r="J29" s="115">
        <f>SUM(H29:I29)</f>
        <v>132669</v>
      </c>
    </row>
    <row r="30" spans="1:10" ht="12">
      <c r="A30" s="14"/>
      <c r="B30" s="116"/>
      <c r="C30" s="116"/>
      <c r="D30" s="116"/>
      <c r="E30" s="116"/>
      <c r="F30" s="116"/>
      <c r="G30" s="66"/>
      <c r="H30" s="112"/>
      <c r="I30" s="267"/>
      <c r="J30" s="62"/>
    </row>
    <row r="31" spans="1:10" ht="12">
      <c r="A31" s="36" t="s">
        <v>32</v>
      </c>
      <c r="B31" s="116"/>
      <c r="C31" s="116"/>
      <c r="D31" s="116"/>
      <c r="E31" s="116"/>
      <c r="F31" s="116"/>
      <c r="G31" s="66"/>
      <c r="H31" s="112"/>
      <c r="I31" s="267"/>
      <c r="J31" s="62"/>
    </row>
    <row r="32" spans="1:10" ht="11.25">
      <c r="A32" s="33" t="s">
        <v>33</v>
      </c>
      <c r="B32" s="116">
        <v>10622</v>
      </c>
      <c r="C32" s="116">
        <v>50321</v>
      </c>
      <c r="D32" s="116">
        <v>290</v>
      </c>
      <c r="E32" s="116">
        <v>1324</v>
      </c>
      <c r="F32" s="116">
        <v>0</v>
      </c>
      <c r="G32" s="66">
        <v>0</v>
      </c>
      <c r="H32" s="112">
        <v>28611</v>
      </c>
      <c r="I32" s="267">
        <v>33946</v>
      </c>
      <c r="J32" s="62">
        <f>SUM(H32:I32)</f>
        <v>62557</v>
      </c>
    </row>
    <row r="33" spans="1:10" ht="11.25">
      <c r="A33" s="33" t="s">
        <v>34</v>
      </c>
      <c r="B33" s="116">
        <v>5634</v>
      </c>
      <c r="C33" s="116">
        <v>32378</v>
      </c>
      <c r="D33" s="116">
        <v>1907</v>
      </c>
      <c r="E33" s="116">
        <v>1739</v>
      </c>
      <c r="F33" s="116">
        <v>30</v>
      </c>
      <c r="G33" s="66">
        <v>0</v>
      </c>
      <c r="H33" s="112">
        <v>23765</v>
      </c>
      <c r="I33" s="267">
        <v>17923</v>
      </c>
      <c r="J33" s="62">
        <f>SUM(H33:I33)</f>
        <v>41688</v>
      </c>
    </row>
    <row r="34" spans="1:10" ht="11.25">
      <c r="A34" s="33" t="s">
        <v>35</v>
      </c>
      <c r="B34" s="116">
        <v>589</v>
      </c>
      <c r="C34" s="116">
        <v>1455</v>
      </c>
      <c r="D34" s="116">
        <v>422</v>
      </c>
      <c r="E34" s="116">
        <v>520</v>
      </c>
      <c r="F34" s="116">
        <v>0</v>
      </c>
      <c r="G34" s="66">
        <v>0</v>
      </c>
      <c r="H34" s="112">
        <v>1053</v>
      </c>
      <c r="I34" s="267">
        <v>1933</v>
      </c>
      <c r="J34" s="62">
        <f>SUM(H34:I34)</f>
        <v>2986</v>
      </c>
    </row>
    <row r="35" spans="1:10" ht="11.25">
      <c r="A35" s="33" t="s">
        <v>36</v>
      </c>
      <c r="B35" s="116">
        <v>7574</v>
      </c>
      <c r="C35" s="116">
        <v>18853</v>
      </c>
      <c r="D35" s="116">
        <v>1849</v>
      </c>
      <c r="E35" s="116">
        <v>2483</v>
      </c>
      <c r="F35" s="116">
        <v>63</v>
      </c>
      <c r="G35" s="66">
        <v>0</v>
      </c>
      <c r="H35" s="112">
        <v>16701</v>
      </c>
      <c r="I35" s="267">
        <v>14121</v>
      </c>
      <c r="J35" s="62">
        <f>SUM(H35:I35)</f>
        <v>30822</v>
      </c>
    </row>
    <row r="36" spans="1:10" ht="12">
      <c r="A36" s="14" t="s">
        <v>37</v>
      </c>
      <c r="B36" s="113">
        <f>SUM(B32:B35)</f>
        <v>24419</v>
      </c>
      <c r="C36" s="113">
        <f aca="true" t="shared" si="3" ref="C36:I36">SUM(C32:C35)</f>
        <v>103007</v>
      </c>
      <c r="D36" s="113">
        <f t="shared" si="3"/>
        <v>4468</v>
      </c>
      <c r="E36" s="113">
        <f t="shared" si="3"/>
        <v>6066</v>
      </c>
      <c r="F36" s="113">
        <f t="shared" si="3"/>
        <v>93</v>
      </c>
      <c r="G36" s="114">
        <f t="shared" si="3"/>
        <v>0</v>
      </c>
      <c r="H36" s="270">
        <f t="shared" si="3"/>
        <v>70130</v>
      </c>
      <c r="I36" s="268">
        <f t="shared" si="3"/>
        <v>67923</v>
      </c>
      <c r="J36" s="115">
        <f>SUM(H36:I36)</f>
        <v>138053</v>
      </c>
    </row>
    <row r="37" spans="2:21" ht="12">
      <c r="B37" s="116"/>
      <c r="C37" s="116"/>
      <c r="D37" s="116"/>
      <c r="E37" s="116"/>
      <c r="F37" s="116"/>
      <c r="G37" s="66"/>
      <c r="H37" s="112"/>
      <c r="I37" s="267"/>
      <c r="J37" s="62"/>
      <c r="K37" s="40"/>
      <c r="L37" s="40"/>
      <c r="M37" s="40"/>
      <c r="N37" s="40"/>
      <c r="P37" s="40"/>
      <c r="S37" s="40"/>
      <c r="T37" s="40"/>
      <c r="U37" s="40"/>
    </row>
    <row r="38" spans="1:12" ht="12">
      <c r="A38" s="36" t="s">
        <v>38</v>
      </c>
      <c r="B38" s="116"/>
      <c r="C38" s="116"/>
      <c r="D38" s="116"/>
      <c r="E38" s="116"/>
      <c r="F38" s="116"/>
      <c r="G38" s="66"/>
      <c r="H38" s="112"/>
      <c r="I38" s="267"/>
      <c r="J38" s="62"/>
      <c r="K38" s="40"/>
      <c r="L38" s="40"/>
    </row>
    <row r="39" spans="1:10" ht="11.25">
      <c r="A39" s="33" t="s">
        <v>33</v>
      </c>
      <c r="B39" s="116">
        <v>8414</v>
      </c>
      <c r="C39" s="116">
        <v>42393</v>
      </c>
      <c r="D39" s="116">
        <v>245</v>
      </c>
      <c r="E39" s="116">
        <v>972</v>
      </c>
      <c r="F39" s="116">
        <v>0</v>
      </c>
      <c r="G39" s="66">
        <v>0</v>
      </c>
      <c r="H39" s="112">
        <v>23071</v>
      </c>
      <c r="I39" s="267">
        <v>28953</v>
      </c>
      <c r="J39" s="62">
        <f>SUM(H39:I39)</f>
        <v>52024</v>
      </c>
    </row>
    <row r="40" spans="1:11" ht="11.25">
      <c r="A40" s="33" t="s">
        <v>34</v>
      </c>
      <c r="B40" s="116">
        <v>6802</v>
      </c>
      <c r="C40" s="116">
        <v>35918</v>
      </c>
      <c r="D40" s="116">
        <v>2108</v>
      </c>
      <c r="E40" s="116">
        <v>2050</v>
      </c>
      <c r="F40" s="116">
        <v>25</v>
      </c>
      <c r="G40" s="66">
        <v>0</v>
      </c>
      <c r="H40" s="112">
        <v>26416</v>
      </c>
      <c r="I40" s="267">
        <v>20487</v>
      </c>
      <c r="J40" s="62">
        <f>SUM(H40:I40)</f>
        <v>46903</v>
      </c>
      <c r="K40" s="67"/>
    </row>
    <row r="41" spans="1:10" ht="11.25">
      <c r="A41" s="33" t="s">
        <v>35</v>
      </c>
      <c r="B41" s="116">
        <v>670</v>
      </c>
      <c r="C41" s="116">
        <v>1603</v>
      </c>
      <c r="D41" s="116">
        <v>477</v>
      </c>
      <c r="E41" s="116">
        <v>582</v>
      </c>
      <c r="F41" s="116">
        <v>0</v>
      </c>
      <c r="G41" s="66">
        <v>0</v>
      </c>
      <c r="H41" s="112">
        <v>1183</v>
      </c>
      <c r="I41" s="267">
        <v>2149</v>
      </c>
      <c r="J41" s="62">
        <f>SUM(H41:I41)</f>
        <v>3332</v>
      </c>
    </row>
    <row r="42" spans="1:10" ht="11.25">
      <c r="A42" s="33" t="s">
        <v>36</v>
      </c>
      <c r="B42" s="116">
        <v>9583</v>
      </c>
      <c r="C42" s="116">
        <v>26500</v>
      </c>
      <c r="D42" s="116">
        <v>2600</v>
      </c>
      <c r="E42" s="116">
        <v>2863</v>
      </c>
      <c r="F42" s="116">
        <v>76</v>
      </c>
      <c r="G42" s="66">
        <v>0</v>
      </c>
      <c r="H42" s="112">
        <v>22314</v>
      </c>
      <c r="I42" s="267">
        <v>19308</v>
      </c>
      <c r="J42" s="62">
        <f>SUM(H42:I42)</f>
        <v>41622</v>
      </c>
    </row>
    <row r="43" spans="1:10" ht="12">
      <c r="A43" s="14" t="s">
        <v>39</v>
      </c>
      <c r="B43" s="113">
        <f>SUM(B39:B42)</f>
        <v>25469</v>
      </c>
      <c r="C43" s="113">
        <f aca="true" t="shared" si="4" ref="C43:J43">SUM(C39:C42)</f>
        <v>106414</v>
      </c>
      <c r="D43" s="113">
        <f t="shared" si="4"/>
        <v>5430</v>
      </c>
      <c r="E43" s="113">
        <f t="shared" si="4"/>
        <v>6467</v>
      </c>
      <c r="F43" s="113">
        <f t="shared" si="4"/>
        <v>101</v>
      </c>
      <c r="G43" s="114">
        <f t="shared" si="4"/>
        <v>0</v>
      </c>
      <c r="H43" s="270">
        <f t="shared" si="4"/>
        <v>72984</v>
      </c>
      <c r="I43" s="268">
        <f t="shared" si="4"/>
        <v>70897</v>
      </c>
      <c r="J43" s="115">
        <f t="shared" si="4"/>
        <v>143881</v>
      </c>
    </row>
    <row r="44" spans="1:10" ht="12">
      <c r="A44" s="14"/>
      <c r="B44" s="119"/>
      <c r="C44" s="119"/>
      <c r="D44" s="119"/>
      <c r="E44" s="119"/>
      <c r="F44" s="119"/>
      <c r="G44" s="44"/>
      <c r="H44" s="108"/>
      <c r="I44" s="265"/>
      <c r="J44" s="46"/>
    </row>
    <row r="45" spans="1:10" ht="12">
      <c r="A45" s="36" t="s">
        <v>40</v>
      </c>
      <c r="B45" s="116">
        <v>0</v>
      </c>
      <c r="C45" s="116">
        <v>76</v>
      </c>
      <c r="D45" s="116">
        <v>0</v>
      </c>
      <c r="E45" s="116">
        <v>0</v>
      </c>
      <c r="F45" s="116">
        <v>0</v>
      </c>
      <c r="G45" s="66">
        <v>0</v>
      </c>
      <c r="H45" s="271">
        <v>16</v>
      </c>
      <c r="I45" s="269">
        <v>60</v>
      </c>
      <c r="J45" s="62">
        <f>SUM(H45:I45)</f>
        <v>76</v>
      </c>
    </row>
    <row r="46" spans="1:10" ht="12">
      <c r="A46" s="14" t="s">
        <v>41</v>
      </c>
      <c r="B46" s="113">
        <v>0</v>
      </c>
      <c r="C46" s="113">
        <v>76</v>
      </c>
      <c r="D46" s="113">
        <v>0</v>
      </c>
      <c r="E46" s="113">
        <v>0</v>
      </c>
      <c r="F46" s="113">
        <v>0</v>
      </c>
      <c r="G46" s="114">
        <v>0</v>
      </c>
      <c r="H46" s="270">
        <v>16</v>
      </c>
      <c r="I46" s="268">
        <v>60</v>
      </c>
      <c r="J46" s="115">
        <f>SUM(H46:I46)</f>
        <v>76</v>
      </c>
    </row>
    <row r="47" spans="1:10" ht="10.5" customHeight="1">
      <c r="A47" s="14"/>
      <c r="B47" s="119"/>
      <c r="C47" s="119"/>
      <c r="D47" s="119"/>
      <c r="E47" s="119"/>
      <c r="F47" s="119"/>
      <c r="G47" s="44"/>
      <c r="H47" s="108"/>
      <c r="I47" s="265"/>
      <c r="J47" s="46"/>
    </row>
    <row r="48" spans="1:10" ht="12">
      <c r="A48" s="122" t="s">
        <v>128</v>
      </c>
      <c r="B48" s="119"/>
      <c r="C48" s="119"/>
      <c r="D48" s="119"/>
      <c r="E48" s="119"/>
      <c r="F48" s="119"/>
      <c r="G48" s="44"/>
      <c r="H48" s="120"/>
      <c r="I48" s="121"/>
      <c r="J48" s="46">
        <f>SUM(H48:I48)</f>
        <v>0</v>
      </c>
    </row>
    <row r="49" spans="1:10" ht="12">
      <c r="A49" s="36" t="s">
        <v>129</v>
      </c>
      <c r="B49" s="116">
        <v>248</v>
      </c>
      <c r="C49" s="116">
        <v>961</v>
      </c>
      <c r="D49" s="116">
        <v>122</v>
      </c>
      <c r="E49" s="116">
        <v>103</v>
      </c>
      <c r="F49" s="116">
        <v>0</v>
      </c>
      <c r="G49" s="66">
        <v>0</v>
      </c>
      <c r="H49" s="117">
        <v>772</v>
      </c>
      <c r="I49" s="118">
        <v>662</v>
      </c>
      <c r="J49" s="62">
        <f>SUM(H49:I49)</f>
        <v>1434</v>
      </c>
    </row>
    <row r="50" spans="2:10" ht="6" customHeight="1">
      <c r="B50" s="116"/>
      <c r="C50" s="116"/>
      <c r="D50" s="116"/>
      <c r="E50" s="116"/>
      <c r="F50" s="116"/>
      <c r="G50" s="66"/>
      <c r="H50" s="117"/>
      <c r="I50" s="118"/>
      <c r="J50" s="62">
        <f>SUM(H50:I50)</f>
        <v>0</v>
      </c>
    </row>
    <row r="51" spans="1:10" ht="18" customHeight="1">
      <c r="A51" s="14" t="s">
        <v>42</v>
      </c>
      <c r="B51" s="113">
        <f aca="true" t="shared" si="5" ref="B51:I51">SUM(B49,B46,B43,B36,B29,B22)</f>
        <v>73598</v>
      </c>
      <c r="C51" s="113">
        <f t="shared" si="5"/>
        <v>313324</v>
      </c>
      <c r="D51" s="113">
        <f t="shared" si="5"/>
        <v>13460</v>
      </c>
      <c r="E51" s="113">
        <f t="shared" si="5"/>
        <v>18175</v>
      </c>
      <c r="F51" s="113">
        <f t="shared" si="5"/>
        <v>260</v>
      </c>
      <c r="G51" s="113">
        <f t="shared" si="5"/>
        <v>0</v>
      </c>
      <c r="H51" s="113">
        <f t="shared" si="5"/>
        <v>212699</v>
      </c>
      <c r="I51" s="113">
        <f t="shared" si="5"/>
        <v>206118</v>
      </c>
      <c r="J51" s="113">
        <f>SUM(H51:I51)</f>
        <v>418817</v>
      </c>
    </row>
    <row r="52" spans="1:11" ht="12">
      <c r="A52" s="14" t="s">
        <v>43</v>
      </c>
      <c r="B52" s="119">
        <v>5090</v>
      </c>
      <c r="C52" s="119">
        <v>12546</v>
      </c>
      <c r="D52" s="119">
        <v>297</v>
      </c>
      <c r="E52" s="119">
        <v>1810</v>
      </c>
      <c r="F52" s="119">
        <v>187</v>
      </c>
      <c r="G52" s="44">
        <v>247</v>
      </c>
      <c r="H52" s="120">
        <v>12888</v>
      </c>
      <c r="I52" s="121">
        <v>7289</v>
      </c>
      <c r="J52" s="46">
        <v>20177</v>
      </c>
      <c r="K52" s="67"/>
    </row>
    <row r="53" spans="1:10" ht="12">
      <c r="A53" s="14"/>
      <c r="B53" s="119"/>
      <c r="C53" s="119"/>
      <c r="D53" s="119"/>
      <c r="E53" s="119"/>
      <c r="F53" s="119"/>
      <c r="G53" s="44"/>
      <c r="H53" s="120"/>
      <c r="I53" s="121"/>
      <c r="J53" s="46"/>
    </row>
    <row r="54" spans="1:10" ht="12">
      <c r="A54" s="123" t="s">
        <v>44</v>
      </c>
      <c r="B54" s="124">
        <f aca="true" t="shared" si="6" ref="B54:J54">SUM(B51:B52)</f>
        <v>78688</v>
      </c>
      <c r="C54" s="124">
        <f t="shared" si="6"/>
        <v>325870</v>
      </c>
      <c r="D54" s="124">
        <f t="shared" si="6"/>
        <v>13757</v>
      </c>
      <c r="E54" s="124">
        <f t="shared" si="6"/>
        <v>19985</v>
      </c>
      <c r="F54" s="124">
        <f t="shared" si="6"/>
        <v>447</v>
      </c>
      <c r="G54" s="124">
        <f t="shared" si="6"/>
        <v>247</v>
      </c>
      <c r="H54" s="124">
        <f t="shared" si="6"/>
        <v>225587</v>
      </c>
      <c r="I54" s="124">
        <f t="shared" si="6"/>
        <v>213407</v>
      </c>
      <c r="J54" s="124">
        <f t="shared" si="6"/>
        <v>438994</v>
      </c>
    </row>
    <row r="55" spans="1:10" ht="12">
      <c r="A55" s="123" t="s">
        <v>45</v>
      </c>
      <c r="B55" s="124">
        <f>SUM(B54,B19)</f>
        <v>180990</v>
      </c>
      <c r="C55" s="124">
        <f aca="true" t="shared" si="7" ref="C55:I55">SUM(C54,C19)</f>
        <v>754422</v>
      </c>
      <c r="D55" s="124">
        <f t="shared" si="7"/>
        <v>14780</v>
      </c>
      <c r="E55" s="124">
        <f t="shared" si="7"/>
        <v>176753</v>
      </c>
      <c r="F55" s="124">
        <f t="shared" si="7"/>
        <v>610</v>
      </c>
      <c r="G55" s="125">
        <f t="shared" si="7"/>
        <v>247</v>
      </c>
      <c r="H55" s="126">
        <f t="shared" si="7"/>
        <v>578055</v>
      </c>
      <c r="I55" s="127">
        <f t="shared" si="7"/>
        <v>549747</v>
      </c>
      <c r="J55" s="128">
        <f>SUM(B55:G55)</f>
        <v>1127802</v>
      </c>
    </row>
    <row r="56" spans="2:10" ht="12">
      <c r="B56" s="46"/>
      <c r="C56" s="46"/>
      <c r="D56" s="46"/>
      <c r="E56" s="46"/>
      <c r="F56" s="46"/>
      <c r="G56" s="46"/>
      <c r="H56" s="46"/>
      <c r="I56" s="46"/>
      <c r="J56" s="46"/>
    </row>
    <row r="58" spans="1:10" ht="12">
      <c r="A58" s="498" t="s">
        <v>148</v>
      </c>
      <c r="B58" s="498"/>
      <c r="C58" s="498"/>
      <c r="D58" s="498"/>
      <c r="E58" s="498"/>
      <c r="F58" s="498"/>
      <c r="G58" s="498"/>
      <c r="H58" s="498"/>
      <c r="I58" s="498"/>
      <c r="J58" s="498"/>
    </row>
    <row r="59" spans="1:10" ht="4.5" customHeight="1" thickBot="1">
      <c r="A59" s="68"/>
      <c r="B59" s="68"/>
      <c r="C59" s="68"/>
      <c r="D59" s="68"/>
      <c r="E59" s="68"/>
      <c r="F59" s="68"/>
      <c r="G59" s="68"/>
      <c r="H59" s="68"/>
      <c r="I59" s="68"/>
      <c r="J59" s="68"/>
    </row>
    <row r="60" spans="1:11" ht="12">
      <c r="A60" s="129" t="s">
        <v>181</v>
      </c>
      <c r="B60" s="130">
        <v>1036</v>
      </c>
      <c r="C60" s="130">
        <v>5093</v>
      </c>
      <c r="D60" s="130">
        <v>576</v>
      </c>
      <c r="E60" s="130">
        <v>164</v>
      </c>
      <c r="F60" s="130">
        <v>0</v>
      </c>
      <c r="G60" s="131">
        <v>0</v>
      </c>
      <c r="H60" s="132">
        <v>915</v>
      </c>
      <c r="I60" s="133">
        <v>5954</v>
      </c>
      <c r="J60" s="134">
        <v>6869</v>
      </c>
      <c r="K60" s="67"/>
    </row>
    <row r="63" spans="1:10" s="33" customFormat="1" ht="13.5" customHeight="1">
      <c r="A63" s="498" t="s">
        <v>404</v>
      </c>
      <c r="B63" s="498"/>
      <c r="C63" s="498"/>
      <c r="D63" s="498"/>
      <c r="E63" s="498"/>
      <c r="F63" s="498"/>
      <c r="G63" s="498"/>
      <c r="H63" s="498"/>
      <c r="I63" s="498"/>
      <c r="J63" s="498"/>
    </row>
    <row r="64" spans="1:10" s="33" customFormat="1" ht="3.75" customHeight="1" thickBot="1">
      <c r="A64" s="36"/>
      <c r="B64" s="62"/>
      <c r="C64" s="62"/>
      <c r="D64" s="62"/>
      <c r="E64" s="62"/>
      <c r="F64" s="62"/>
      <c r="G64" s="62"/>
      <c r="H64" s="62"/>
      <c r="I64" s="62"/>
      <c r="J64" s="46"/>
    </row>
    <row r="65" spans="1:10" ht="12">
      <c r="A65" s="481"/>
      <c r="B65" s="482"/>
      <c r="C65" s="483"/>
      <c r="D65" s="483"/>
      <c r="E65" s="483"/>
      <c r="F65" s="483"/>
      <c r="G65" s="483"/>
      <c r="H65" s="484" t="s">
        <v>405</v>
      </c>
      <c r="I65" s="485" t="s">
        <v>406</v>
      </c>
      <c r="J65" s="483" t="s">
        <v>9</v>
      </c>
    </row>
    <row r="66" spans="1:10" ht="12">
      <c r="A66" s="36" t="s">
        <v>407</v>
      </c>
      <c r="B66" s="44"/>
      <c r="C66" s="46"/>
      <c r="D66" s="46"/>
      <c r="E66" s="46"/>
      <c r="F66" s="46"/>
      <c r="G66" s="46"/>
      <c r="H66" s="120"/>
      <c r="I66" s="121"/>
      <c r="J66" s="46"/>
    </row>
    <row r="67" spans="1:10" ht="12">
      <c r="A67" s="36" t="s">
        <v>408</v>
      </c>
      <c r="B67" s="44"/>
      <c r="C67" s="46"/>
      <c r="D67" s="46"/>
      <c r="E67" s="46"/>
      <c r="F67" s="46"/>
      <c r="G67" s="46"/>
      <c r="H67" s="120"/>
      <c r="I67" s="121"/>
      <c r="J67" s="46"/>
    </row>
    <row r="68" spans="1:21" s="33" customFormat="1" ht="11.25">
      <c r="A68" s="338" t="s">
        <v>409</v>
      </c>
      <c r="B68" s="486"/>
      <c r="C68" s="487"/>
      <c r="D68" s="487"/>
      <c r="E68" s="488"/>
      <c r="F68" s="488"/>
      <c r="G68" s="488"/>
      <c r="H68" s="117">
        <v>42335</v>
      </c>
      <c r="I68" s="118">
        <v>59869</v>
      </c>
      <c r="J68" s="62">
        <v>102204</v>
      </c>
      <c r="K68" s="39"/>
      <c r="L68" s="39"/>
      <c r="M68" s="39"/>
      <c r="N68" s="39"/>
      <c r="O68" s="39"/>
      <c r="P68" s="39"/>
      <c r="Q68" s="39"/>
      <c r="R68" s="39"/>
      <c r="S68" s="39"/>
      <c r="T68" s="39"/>
      <c r="U68" s="39"/>
    </row>
    <row r="69" spans="1:21" s="33" customFormat="1" ht="12">
      <c r="A69" s="489" t="s">
        <v>410</v>
      </c>
      <c r="B69" s="490"/>
      <c r="C69" s="491"/>
      <c r="D69" s="491"/>
      <c r="E69" s="492"/>
      <c r="F69" s="492"/>
      <c r="G69" s="492"/>
      <c r="H69" s="117">
        <v>17633</v>
      </c>
      <c r="I69" s="118">
        <v>11954</v>
      </c>
      <c r="J69" s="62">
        <v>29587</v>
      </c>
      <c r="K69" s="39"/>
      <c r="L69" s="39"/>
      <c r="M69" s="39"/>
      <c r="N69" s="39"/>
      <c r="O69" s="39"/>
      <c r="P69" s="39"/>
      <c r="Q69" s="39"/>
      <c r="R69" s="39"/>
      <c r="S69" s="39"/>
      <c r="T69" s="39"/>
      <c r="U69" s="39"/>
    </row>
    <row r="70" spans="1:21" s="33" customFormat="1" ht="5.25" customHeight="1">
      <c r="A70" s="489"/>
      <c r="E70" s="493"/>
      <c r="F70" s="493"/>
      <c r="G70" s="493"/>
      <c r="H70" s="117"/>
      <c r="I70" s="118"/>
      <c r="J70" s="62">
        <f>SUM(H70:I70)</f>
        <v>0</v>
      </c>
      <c r="K70" s="39"/>
      <c r="L70" s="39"/>
      <c r="M70" s="39"/>
      <c r="N70" s="39"/>
      <c r="O70" s="39"/>
      <c r="P70" s="39"/>
      <c r="Q70" s="39"/>
      <c r="R70" s="39"/>
      <c r="S70" s="39"/>
      <c r="T70" s="39"/>
      <c r="U70" s="39"/>
    </row>
    <row r="71" spans="1:10" ht="12">
      <c r="A71" s="494" t="s">
        <v>411</v>
      </c>
      <c r="B71" s="39"/>
      <c r="C71" s="39"/>
      <c r="D71" s="39"/>
      <c r="E71" s="62"/>
      <c r="F71" s="62"/>
      <c r="G71" s="62"/>
      <c r="H71" s="117"/>
      <c r="I71" s="118"/>
      <c r="J71" s="62"/>
    </row>
    <row r="72" spans="1:10" ht="11.25">
      <c r="A72" s="338" t="s">
        <v>410</v>
      </c>
      <c r="B72" s="487"/>
      <c r="C72" s="487"/>
      <c r="D72" s="487"/>
      <c r="E72" s="488"/>
      <c r="F72" s="488"/>
      <c r="G72" s="488"/>
      <c r="H72" s="117">
        <v>37720</v>
      </c>
      <c r="I72" s="118">
        <v>46421</v>
      </c>
      <c r="J72" s="62">
        <v>84141</v>
      </c>
    </row>
    <row r="73" spans="1:10" ht="7.5" customHeight="1">
      <c r="A73" s="33"/>
      <c r="B73" s="288"/>
      <c r="C73" s="289"/>
      <c r="D73" s="289"/>
      <c r="E73" s="289"/>
      <c r="F73" s="289"/>
      <c r="G73" s="289"/>
      <c r="H73" s="495"/>
      <c r="I73" s="496"/>
      <c r="J73" s="62"/>
    </row>
    <row r="74" spans="1:10" ht="12">
      <c r="A74" s="123" t="s">
        <v>412</v>
      </c>
      <c r="B74" s="125"/>
      <c r="C74" s="128"/>
      <c r="D74" s="128"/>
      <c r="E74" s="128"/>
      <c r="F74" s="128"/>
      <c r="G74" s="128"/>
      <c r="H74" s="126">
        <f>SUM(H68:H72)</f>
        <v>97688</v>
      </c>
      <c r="I74" s="127">
        <f>SUM(I68:I72)</f>
        <v>118244</v>
      </c>
      <c r="J74" s="128">
        <f>SUM(J68:J72)</f>
        <v>215932</v>
      </c>
    </row>
    <row r="75" spans="2:10" ht="12">
      <c r="B75" s="46"/>
      <c r="C75" s="46"/>
      <c r="D75" s="46"/>
      <c r="E75" s="46"/>
      <c r="F75" s="46"/>
      <c r="G75" s="46"/>
      <c r="H75" s="497"/>
      <c r="I75" s="497"/>
      <c r="J75" s="497"/>
    </row>
    <row r="76" spans="1:10" ht="12">
      <c r="A76" s="33" t="s">
        <v>421</v>
      </c>
      <c r="B76" s="46"/>
      <c r="C76" s="46"/>
      <c r="D76" s="46"/>
      <c r="E76" s="46"/>
      <c r="F76" s="46"/>
      <c r="G76" s="46"/>
      <c r="H76" s="296"/>
      <c r="I76" s="296"/>
      <c r="J76" s="296"/>
    </row>
    <row r="77" ht="11.25">
      <c r="A77" s="39" t="s">
        <v>413</v>
      </c>
    </row>
    <row r="78" ht="12">
      <c r="A78" s="37" t="s">
        <v>414</v>
      </c>
    </row>
  </sheetData>
  <sheetProtection/>
  <mergeCells count="3">
    <mergeCell ref="A2:J2"/>
    <mergeCell ref="A58:J58"/>
    <mergeCell ref="A63:J63"/>
  </mergeCells>
  <printOptions horizontalCentered="1"/>
  <pageMargins left="0.3937007874015748" right="0.3937007874015748" top="0.3937007874015748" bottom="0" header="0.5118110236220472" footer="0.5118110236220472"/>
  <pageSetup horizontalDpi="600" verticalDpi="600" orientation="portrait" paperSize="9" scale="75"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Y21"/>
  <sheetViews>
    <sheetView zoomScalePageLayoutView="0" workbookViewId="0" topLeftCell="A1">
      <selection activeCell="Y25" sqref="Y25"/>
    </sheetView>
  </sheetViews>
  <sheetFormatPr defaultColWidth="9.140625" defaultRowHeight="12.75"/>
  <cols>
    <col min="1" max="1" width="20.28125" style="1" bestFit="1" customWidth="1"/>
    <col min="2" max="3" width="7.8515625" style="2" customWidth="1"/>
    <col min="4" max="4" width="7.8515625" style="1" customWidth="1"/>
    <col min="5" max="6" width="7.8515625" style="2" customWidth="1"/>
    <col min="7" max="7" width="7.8515625" style="1" customWidth="1"/>
    <col min="8" max="9" width="7.8515625" style="2" customWidth="1"/>
    <col min="10" max="10" width="7.8515625" style="1" customWidth="1"/>
    <col min="11" max="12" width="7.8515625" style="2" customWidth="1"/>
    <col min="13" max="13" width="7.8515625" style="1" customWidth="1"/>
    <col min="14" max="15" width="7.8515625" style="2" customWidth="1"/>
    <col min="16" max="16" width="7.8515625" style="1" customWidth="1"/>
    <col min="17" max="18" width="7.8515625" style="2" customWidth="1"/>
    <col min="19" max="19" width="7.8515625" style="1" customWidth="1"/>
    <col min="20" max="21" width="7.8515625" style="2" customWidth="1"/>
    <col min="22" max="22" width="7.8515625" style="1" customWidth="1"/>
    <col min="23" max="24" width="7.8515625" style="2" customWidth="1"/>
    <col min="25" max="25" width="9.421875" style="1" customWidth="1"/>
    <col min="26" max="36" width="7.7109375" style="2" customWidth="1"/>
    <col min="37" max="16384" width="9.140625" style="2" customWidth="1"/>
  </cols>
  <sheetData>
    <row r="1" ht="12">
      <c r="A1" s="36" t="s">
        <v>190</v>
      </c>
    </row>
    <row r="2" spans="1:22" ht="12">
      <c r="A2" s="502" t="s">
        <v>47</v>
      </c>
      <c r="B2" s="502"/>
      <c r="C2" s="502"/>
      <c r="D2" s="502"/>
      <c r="E2" s="502"/>
      <c r="F2" s="502"/>
      <c r="G2" s="502"/>
      <c r="H2" s="502"/>
      <c r="I2" s="502"/>
      <c r="J2" s="502"/>
      <c r="K2" s="502"/>
      <c r="L2" s="502"/>
      <c r="M2" s="502"/>
      <c r="N2" s="502"/>
      <c r="O2" s="502"/>
      <c r="P2" s="502"/>
      <c r="Q2" s="502"/>
      <c r="R2" s="502"/>
      <c r="S2" s="502"/>
      <c r="T2" s="502"/>
      <c r="U2" s="502"/>
      <c r="V2" s="502"/>
    </row>
    <row r="3" ht="12" thickBot="1"/>
    <row r="4" spans="1:25" ht="11.25">
      <c r="A4" s="135"/>
      <c r="B4" s="504" t="s">
        <v>48</v>
      </c>
      <c r="C4" s="503"/>
      <c r="D4" s="506"/>
      <c r="E4" s="503" t="s">
        <v>49</v>
      </c>
      <c r="F4" s="503"/>
      <c r="G4" s="506"/>
      <c r="H4" s="503" t="s">
        <v>50</v>
      </c>
      <c r="I4" s="503"/>
      <c r="J4" s="503"/>
      <c r="K4" s="504" t="s">
        <v>51</v>
      </c>
      <c r="L4" s="503"/>
      <c r="M4" s="503"/>
      <c r="N4" s="504" t="s">
        <v>52</v>
      </c>
      <c r="O4" s="503"/>
      <c r="P4" s="505"/>
      <c r="Q4" s="503" t="s">
        <v>53</v>
      </c>
      <c r="R4" s="503"/>
      <c r="S4" s="503"/>
      <c r="T4" s="504" t="s">
        <v>54</v>
      </c>
      <c r="U4" s="503"/>
      <c r="V4" s="505"/>
      <c r="W4" s="504" t="s">
        <v>9</v>
      </c>
      <c r="X4" s="503"/>
      <c r="Y4" s="503"/>
    </row>
    <row r="5" spans="2:23" s="1" customFormat="1" ht="11.25">
      <c r="B5" s="136"/>
      <c r="E5" s="136"/>
      <c r="H5" s="499" t="s">
        <v>55</v>
      </c>
      <c r="I5" s="500"/>
      <c r="J5" s="501"/>
      <c r="K5" s="136"/>
      <c r="N5" s="136"/>
      <c r="P5" s="137"/>
      <c r="T5" s="136"/>
      <c r="W5" s="136"/>
    </row>
    <row r="6" spans="1:25" s="142" customFormat="1" ht="11.25">
      <c r="A6" s="138"/>
      <c r="B6" s="139" t="s">
        <v>56</v>
      </c>
      <c r="C6" s="140" t="s">
        <v>57</v>
      </c>
      <c r="D6" s="140" t="s">
        <v>58</v>
      </c>
      <c r="E6" s="139" t="s">
        <v>56</v>
      </c>
      <c r="F6" s="140" t="s">
        <v>57</v>
      </c>
      <c r="G6" s="140" t="s">
        <v>58</v>
      </c>
      <c r="H6" s="139" t="s">
        <v>56</v>
      </c>
      <c r="I6" s="140" t="s">
        <v>57</v>
      </c>
      <c r="J6" s="140" t="s">
        <v>58</v>
      </c>
      <c r="K6" s="139" t="s">
        <v>56</v>
      </c>
      <c r="L6" s="140" t="s">
        <v>57</v>
      </c>
      <c r="M6" s="140" t="s">
        <v>58</v>
      </c>
      <c r="N6" s="139" t="s">
        <v>56</v>
      </c>
      <c r="O6" s="140" t="s">
        <v>57</v>
      </c>
      <c r="P6" s="141" t="s">
        <v>58</v>
      </c>
      <c r="Q6" s="140" t="s">
        <v>56</v>
      </c>
      <c r="R6" s="140" t="s">
        <v>57</v>
      </c>
      <c r="S6" s="140" t="s">
        <v>58</v>
      </c>
      <c r="T6" s="139" t="s">
        <v>56</v>
      </c>
      <c r="U6" s="140" t="s">
        <v>57</v>
      </c>
      <c r="V6" s="140" t="s">
        <v>58</v>
      </c>
      <c r="W6" s="139" t="s">
        <v>56</v>
      </c>
      <c r="X6" s="140" t="s">
        <v>57</v>
      </c>
      <c r="Y6" s="140" t="s">
        <v>58</v>
      </c>
    </row>
    <row r="7" spans="1:25" s="146" customFormat="1" ht="11.25">
      <c r="A7" s="1"/>
      <c r="B7" s="143"/>
      <c r="C7" s="144"/>
      <c r="D7" s="144"/>
      <c r="E7" s="143"/>
      <c r="F7" s="144"/>
      <c r="G7" s="144"/>
      <c r="H7" s="143"/>
      <c r="I7" s="144"/>
      <c r="J7" s="144"/>
      <c r="K7" s="143"/>
      <c r="L7" s="144"/>
      <c r="M7" s="144"/>
      <c r="N7" s="143"/>
      <c r="O7" s="144"/>
      <c r="P7" s="145"/>
      <c r="Q7" s="144"/>
      <c r="R7" s="144"/>
      <c r="S7" s="144"/>
      <c r="T7" s="143"/>
      <c r="U7" s="144"/>
      <c r="V7" s="144"/>
      <c r="W7" s="143"/>
      <c r="X7" s="144"/>
      <c r="Y7" s="144"/>
    </row>
    <row r="8" spans="1:23" s="146" customFormat="1" ht="12">
      <c r="A8" s="147" t="s">
        <v>18</v>
      </c>
      <c r="B8" s="148"/>
      <c r="E8" s="148"/>
      <c r="H8" s="148"/>
      <c r="K8" s="148"/>
      <c r="N8" s="148"/>
      <c r="P8" s="149"/>
      <c r="T8" s="148"/>
      <c r="W8" s="148"/>
    </row>
    <row r="9" spans="1:25" ht="11.25">
      <c r="A9" s="1" t="s">
        <v>19</v>
      </c>
      <c r="B9" s="150">
        <v>38375</v>
      </c>
      <c r="C9" s="151">
        <v>36719</v>
      </c>
      <c r="D9" s="152">
        <v>75094</v>
      </c>
      <c r="E9" s="150">
        <v>21241</v>
      </c>
      <c r="F9" s="151">
        <v>20362</v>
      </c>
      <c r="G9" s="152">
        <v>41603</v>
      </c>
      <c r="H9" s="150">
        <v>6154</v>
      </c>
      <c r="I9" s="151">
        <v>5902</v>
      </c>
      <c r="J9" s="152">
        <v>12056</v>
      </c>
      <c r="K9" s="150">
        <v>22377</v>
      </c>
      <c r="L9" s="151">
        <v>21236</v>
      </c>
      <c r="M9" s="152">
        <v>43613</v>
      </c>
      <c r="N9" s="150">
        <v>30848</v>
      </c>
      <c r="O9" s="151">
        <v>29511</v>
      </c>
      <c r="P9" s="153">
        <v>60359</v>
      </c>
      <c r="Q9" s="151">
        <v>22</v>
      </c>
      <c r="R9" s="151">
        <v>22</v>
      </c>
      <c r="S9" s="152">
        <v>44</v>
      </c>
      <c r="T9" s="150">
        <v>16927</v>
      </c>
      <c r="U9" s="151">
        <v>16257</v>
      </c>
      <c r="V9" s="152">
        <v>33184</v>
      </c>
      <c r="W9" s="150">
        <f aca="true" t="shared" si="0" ref="W9:Y11">SUM(T9,Q9,N9,K9,H9,E9,B9)</f>
        <v>135944</v>
      </c>
      <c r="X9" s="151">
        <f t="shared" si="0"/>
        <v>130009</v>
      </c>
      <c r="Y9" s="151">
        <f t="shared" si="0"/>
        <v>265953</v>
      </c>
    </row>
    <row r="10" spans="1:25" ht="11.25">
      <c r="A10" s="1" t="s">
        <v>20</v>
      </c>
      <c r="B10" s="150">
        <v>406</v>
      </c>
      <c r="C10" s="154">
        <v>167</v>
      </c>
      <c r="D10" s="152">
        <v>573</v>
      </c>
      <c r="E10" s="150">
        <v>110</v>
      </c>
      <c r="F10" s="154">
        <v>45</v>
      </c>
      <c r="G10" s="152">
        <v>155</v>
      </c>
      <c r="H10" s="150">
        <v>75</v>
      </c>
      <c r="I10" s="154">
        <v>49</v>
      </c>
      <c r="J10" s="152">
        <v>124</v>
      </c>
      <c r="K10" s="150">
        <v>261</v>
      </c>
      <c r="L10" s="154">
        <v>119</v>
      </c>
      <c r="M10" s="152">
        <v>380</v>
      </c>
      <c r="N10" s="150">
        <v>288</v>
      </c>
      <c r="O10" s="151">
        <v>143</v>
      </c>
      <c r="P10" s="153">
        <v>431</v>
      </c>
      <c r="Q10" s="151">
        <v>0</v>
      </c>
      <c r="R10" s="154">
        <v>0</v>
      </c>
      <c r="S10" s="152">
        <v>0</v>
      </c>
      <c r="T10" s="150">
        <v>241</v>
      </c>
      <c r="U10" s="154">
        <v>119</v>
      </c>
      <c r="V10" s="152">
        <v>360</v>
      </c>
      <c r="W10" s="150">
        <f t="shared" si="0"/>
        <v>1381</v>
      </c>
      <c r="X10" s="154">
        <f t="shared" si="0"/>
        <v>642</v>
      </c>
      <c r="Y10" s="151">
        <f t="shared" si="0"/>
        <v>2023</v>
      </c>
    </row>
    <row r="11" spans="1:25" s="159" customFormat="1" ht="12">
      <c r="A11" s="155" t="s">
        <v>9</v>
      </c>
      <c r="B11" s="156">
        <f>SUM(B9:B10)</f>
        <v>38781</v>
      </c>
      <c r="C11" s="157">
        <f aca="true" t="shared" si="1" ref="C11:V11">SUM(C9:C10)</f>
        <v>36886</v>
      </c>
      <c r="D11" s="157">
        <f t="shared" si="1"/>
        <v>75667</v>
      </c>
      <c r="E11" s="156">
        <f t="shared" si="1"/>
        <v>21351</v>
      </c>
      <c r="F11" s="157">
        <f t="shared" si="1"/>
        <v>20407</v>
      </c>
      <c r="G11" s="157">
        <f t="shared" si="1"/>
        <v>41758</v>
      </c>
      <c r="H11" s="156">
        <f t="shared" si="1"/>
        <v>6229</v>
      </c>
      <c r="I11" s="157">
        <f t="shared" si="1"/>
        <v>5951</v>
      </c>
      <c r="J11" s="157">
        <f t="shared" si="1"/>
        <v>12180</v>
      </c>
      <c r="K11" s="156">
        <f t="shared" si="1"/>
        <v>22638</v>
      </c>
      <c r="L11" s="157">
        <f t="shared" si="1"/>
        <v>21355</v>
      </c>
      <c r="M11" s="157">
        <f t="shared" si="1"/>
        <v>43993</v>
      </c>
      <c r="N11" s="156">
        <f t="shared" si="1"/>
        <v>31136</v>
      </c>
      <c r="O11" s="157">
        <f t="shared" si="1"/>
        <v>29654</v>
      </c>
      <c r="P11" s="158">
        <f t="shared" si="1"/>
        <v>60790</v>
      </c>
      <c r="Q11" s="157">
        <f t="shared" si="1"/>
        <v>22</v>
      </c>
      <c r="R11" s="157">
        <f t="shared" si="1"/>
        <v>22</v>
      </c>
      <c r="S11" s="157">
        <f t="shared" si="1"/>
        <v>44</v>
      </c>
      <c r="T11" s="156">
        <f t="shared" si="1"/>
        <v>17168</v>
      </c>
      <c r="U11" s="157">
        <f t="shared" si="1"/>
        <v>16376</v>
      </c>
      <c r="V11" s="157">
        <f t="shared" si="1"/>
        <v>33544</v>
      </c>
      <c r="W11" s="156">
        <f t="shared" si="0"/>
        <v>137325</v>
      </c>
      <c r="X11" s="157">
        <f t="shared" si="0"/>
        <v>130651</v>
      </c>
      <c r="Y11" s="157">
        <f t="shared" si="0"/>
        <v>267976</v>
      </c>
    </row>
    <row r="12" spans="1:25" s="1" customFormat="1" ht="12">
      <c r="A12" s="160" t="s">
        <v>22</v>
      </c>
      <c r="B12" s="150"/>
      <c r="C12" s="151"/>
      <c r="D12" s="152"/>
      <c r="E12" s="150"/>
      <c r="F12" s="151"/>
      <c r="G12" s="152"/>
      <c r="H12" s="150"/>
      <c r="I12" s="151"/>
      <c r="J12" s="152"/>
      <c r="K12" s="150"/>
      <c r="L12" s="151"/>
      <c r="M12" s="152"/>
      <c r="N12" s="150"/>
      <c r="O12" s="151"/>
      <c r="P12" s="153"/>
      <c r="Q12" s="151"/>
      <c r="R12" s="151"/>
      <c r="S12" s="152"/>
      <c r="T12" s="150"/>
      <c r="U12" s="151"/>
      <c r="V12" s="152"/>
      <c r="W12" s="150"/>
      <c r="X12" s="151"/>
      <c r="Y12" s="151"/>
    </row>
    <row r="13" spans="1:25" ht="11.25">
      <c r="A13" s="161" t="s">
        <v>19</v>
      </c>
      <c r="B13" s="150">
        <v>55074</v>
      </c>
      <c r="C13" s="151">
        <v>54391</v>
      </c>
      <c r="D13" s="152">
        <v>109465</v>
      </c>
      <c r="E13" s="150">
        <v>31641</v>
      </c>
      <c r="F13" s="151">
        <v>31327</v>
      </c>
      <c r="G13" s="152">
        <v>62968</v>
      </c>
      <c r="H13" s="150">
        <v>7559</v>
      </c>
      <c r="I13" s="151">
        <v>7810</v>
      </c>
      <c r="J13" s="152">
        <v>15369</v>
      </c>
      <c r="K13" s="150">
        <v>32979</v>
      </c>
      <c r="L13" s="151">
        <v>32651</v>
      </c>
      <c r="M13" s="152">
        <v>65630</v>
      </c>
      <c r="N13" s="150">
        <v>44842</v>
      </c>
      <c r="O13" s="151">
        <v>44557</v>
      </c>
      <c r="P13" s="153">
        <v>89399</v>
      </c>
      <c r="Q13" s="151">
        <v>29</v>
      </c>
      <c r="R13" s="151">
        <v>30</v>
      </c>
      <c r="S13" s="152">
        <v>59</v>
      </c>
      <c r="T13" s="150">
        <v>25018</v>
      </c>
      <c r="U13" s="151">
        <v>24443</v>
      </c>
      <c r="V13" s="152">
        <v>49461</v>
      </c>
      <c r="W13" s="150">
        <f aca="true" t="shared" si="2" ref="W13:Y15">SUM(T13,Q13,N13,K13,H13,E13,B13)</f>
        <v>197142</v>
      </c>
      <c r="X13" s="151">
        <f t="shared" si="2"/>
        <v>195209</v>
      </c>
      <c r="Y13" s="151">
        <f t="shared" si="2"/>
        <v>392351</v>
      </c>
    </row>
    <row r="14" spans="1:25" ht="11.25">
      <c r="A14" s="161" t="s">
        <v>20</v>
      </c>
      <c r="B14" s="150">
        <v>5046</v>
      </c>
      <c r="C14" s="154">
        <v>2899</v>
      </c>
      <c r="D14" s="152">
        <v>7945</v>
      </c>
      <c r="E14" s="150">
        <v>2225</v>
      </c>
      <c r="F14" s="154">
        <v>1361</v>
      </c>
      <c r="G14" s="152">
        <v>3586</v>
      </c>
      <c r="H14" s="150">
        <v>402</v>
      </c>
      <c r="I14" s="154">
        <v>229</v>
      </c>
      <c r="J14" s="152">
        <v>631</v>
      </c>
      <c r="K14" s="150">
        <v>3363</v>
      </c>
      <c r="L14" s="154">
        <v>2085</v>
      </c>
      <c r="M14" s="152">
        <v>5448</v>
      </c>
      <c r="N14" s="150">
        <v>3984</v>
      </c>
      <c r="O14" s="151">
        <v>2333</v>
      </c>
      <c r="P14" s="153">
        <v>6317</v>
      </c>
      <c r="Q14" s="151">
        <v>0</v>
      </c>
      <c r="R14" s="154">
        <v>0</v>
      </c>
      <c r="S14" s="152">
        <v>0</v>
      </c>
      <c r="T14" s="150">
        <v>2981</v>
      </c>
      <c r="U14" s="154">
        <v>1573</v>
      </c>
      <c r="V14" s="152">
        <v>4554</v>
      </c>
      <c r="W14" s="150">
        <f t="shared" si="2"/>
        <v>18001</v>
      </c>
      <c r="X14" s="154">
        <f t="shared" si="2"/>
        <v>10480</v>
      </c>
      <c r="Y14" s="151">
        <f t="shared" si="2"/>
        <v>28481</v>
      </c>
    </row>
    <row r="15" spans="1:25" s="162" customFormat="1" ht="12">
      <c r="A15" s="155" t="s">
        <v>9</v>
      </c>
      <c r="B15" s="156">
        <f aca="true" t="shared" si="3" ref="B15:V15">SUM(B13:B14)</f>
        <v>60120</v>
      </c>
      <c r="C15" s="157">
        <f t="shared" si="3"/>
        <v>57290</v>
      </c>
      <c r="D15" s="157">
        <f t="shared" si="3"/>
        <v>117410</v>
      </c>
      <c r="E15" s="156">
        <f t="shared" si="3"/>
        <v>33866</v>
      </c>
      <c r="F15" s="157">
        <f t="shared" si="3"/>
        <v>32688</v>
      </c>
      <c r="G15" s="157">
        <f t="shared" si="3"/>
        <v>66554</v>
      </c>
      <c r="H15" s="156">
        <f t="shared" si="3"/>
        <v>7961</v>
      </c>
      <c r="I15" s="157">
        <f t="shared" si="3"/>
        <v>8039</v>
      </c>
      <c r="J15" s="157">
        <f t="shared" si="3"/>
        <v>16000</v>
      </c>
      <c r="K15" s="156">
        <f t="shared" si="3"/>
        <v>36342</v>
      </c>
      <c r="L15" s="157">
        <f t="shared" si="3"/>
        <v>34736</v>
      </c>
      <c r="M15" s="157">
        <f t="shared" si="3"/>
        <v>71078</v>
      </c>
      <c r="N15" s="156">
        <f t="shared" si="3"/>
        <v>48826</v>
      </c>
      <c r="O15" s="157">
        <f t="shared" si="3"/>
        <v>46890</v>
      </c>
      <c r="P15" s="158">
        <f t="shared" si="3"/>
        <v>95716</v>
      </c>
      <c r="Q15" s="157">
        <f t="shared" si="3"/>
        <v>29</v>
      </c>
      <c r="R15" s="157">
        <f t="shared" si="3"/>
        <v>30</v>
      </c>
      <c r="S15" s="157">
        <f t="shared" si="3"/>
        <v>59</v>
      </c>
      <c r="T15" s="156">
        <f t="shared" si="3"/>
        <v>27999</v>
      </c>
      <c r="U15" s="157">
        <f t="shared" si="3"/>
        <v>26016</v>
      </c>
      <c r="V15" s="157">
        <f t="shared" si="3"/>
        <v>54015</v>
      </c>
      <c r="W15" s="156">
        <f t="shared" si="2"/>
        <v>215143</v>
      </c>
      <c r="X15" s="157">
        <f t="shared" si="2"/>
        <v>205689</v>
      </c>
      <c r="Y15" s="157">
        <f t="shared" si="2"/>
        <v>420832</v>
      </c>
    </row>
    <row r="16" spans="1:25" s="146" customFormat="1" ht="12">
      <c r="A16" s="160" t="s">
        <v>59</v>
      </c>
      <c r="B16" s="163"/>
      <c r="C16" s="152"/>
      <c r="D16" s="151"/>
      <c r="E16" s="163"/>
      <c r="F16" s="152"/>
      <c r="G16" s="151"/>
      <c r="H16" s="163"/>
      <c r="I16" s="152"/>
      <c r="J16" s="151"/>
      <c r="K16" s="163"/>
      <c r="L16" s="152"/>
      <c r="M16" s="151"/>
      <c r="N16" s="163"/>
      <c r="O16" s="152"/>
      <c r="P16" s="164"/>
      <c r="Q16" s="151"/>
      <c r="R16" s="151"/>
      <c r="S16" s="151"/>
      <c r="T16" s="163"/>
      <c r="U16" s="152"/>
      <c r="V16" s="151"/>
      <c r="W16" s="150"/>
      <c r="X16" s="151"/>
      <c r="Y16" s="151"/>
    </row>
    <row r="17" spans="1:25" ht="11.25">
      <c r="A17" s="1" t="s">
        <v>19</v>
      </c>
      <c r="B17" s="163">
        <v>58876</v>
      </c>
      <c r="C17" s="152">
        <v>58198</v>
      </c>
      <c r="D17" s="151">
        <v>117074</v>
      </c>
      <c r="E17" s="163">
        <v>30439</v>
      </c>
      <c r="F17" s="152">
        <v>29085</v>
      </c>
      <c r="G17" s="151">
        <v>59524</v>
      </c>
      <c r="H17" s="163">
        <v>6378</v>
      </c>
      <c r="I17" s="152">
        <v>6884</v>
      </c>
      <c r="J17" s="151">
        <v>13262</v>
      </c>
      <c r="K17" s="163">
        <v>39092</v>
      </c>
      <c r="L17" s="152">
        <v>37580</v>
      </c>
      <c r="M17" s="151">
        <v>76672</v>
      </c>
      <c r="N17" s="163">
        <v>47877</v>
      </c>
      <c r="O17" s="152">
        <v>46824</v>
      </c>
      <c r="P17" s="164">
        <v>94701</v>
      </c>
      <c r="Q17" s="151">
        <v>0</v>
      </c>
      <c r="R17" s="151">
        <v>0</v>
      </c>
      <c r="S17" s="151">
        <v>0</v>
      </c>
      <c r="T17" s="163">
        <v>30037</v>
      </c>
      <c r="U17" s="152">
        <v>27547</v>
      </c>
      <c r="V17" s="151">
        <v>57584</v>
      </c>
      <c r="W17" s="150">
        <v>212699</v>
      </c>
      <c r="X17" s="151">
        <v>206118</v>
      </c>
      <c r="Y17" s="151">
        <v>418817</v>
      </c>
    </row>
    <row r="18" spans="1:25" ht="11.25">
      <c r="A18" s="1" t="s">
        <v>20</v>
      </c>
      <c r="B18" s="163">
        <v>3557</v>
      </c>
      <c r="C18" s="165">
        <v>2081</v>
      </c>
      <c r="D18" s="151">
        <v>5638</v>
      </c>
      <c r="E18" s="163">
        <v>1075</v>
      </c>
      <c r="F18" s="165">
        <v>674</v>
      </c>
      <c r="G18" s="151">
        <v>1749</v>
      </c>
      <c r="H18" s="163">
        <v>423</v>
      </c>
      <c r="I18" s="165">
        <v>244</v>
      </c>
      <c r="J18" s="151">
        <v>667</v>
      </c>
      <c r="K18" s="163">
        <v>2533</v>
      </c>
      <c r="L18" s="165">
        <v>1452</v>
      </c>
      <c r="M18" s="151">
        <v>3985</v>
      </c>
      <c r="N18" s="163">
        <v>2924</v>
      </c>
      <c r="O18" s="152">
        <v>1743</v>
      </c>
      <c r="P18" s="164">
        <v>4667</v>
      </c>
      <c r="Q18" s="151">
        <v>0</v>
      </c>
      <c r="R18" s="151">
        <v>0</v>
      </c>
      <c r="S18" s="151">
        <v>0</v>
      </c>
      <c r="T18" s="163">
        <v>2376</v>
      </c>
      <c r="U18" s="165">
        <v>1095</v>
      </c>
      <c r="V18" s="151">
        <v>3471</v>
      </c>
      <c r="W18" s="150">
        <f aca="true" t="shared" si="4" ref="W18:Y19">SUM(T18,Q18,N18,K18,H18,E18,B18)</f>
        <v>12888</v>
      </c>
      <c r="X18" s="154">
        <f t="shared" si="4"/>
        <v>7289</v>
      </c>
      <c r="Y18" s="151">
        <f t="shared" si="4"/>
        <v>20177</v>
      </c>
    </row>
    <row r="19" spans="1:25" s="159" customFormat="1" ht="12">
      <c r="A19" s="155" t="s">
        <v>9</v>
      </c>
      <c r="B19" s="156">
        <f aca="true" t="shared" si="5" ref="B19:V19">SUM(B17:B18)</f>
        <v>62433</v>
      </c>
      <c r="C19" s="157">
        <f t="shared" si="5"/>
        <v>60279</v>
      </c>
      <c r="D19" s="157">
        <f t="shared" si="5"/>
        <v>122712</v>
      </c>
      <c r="E19" s="156">
        <f t="shared" si="5"/>
        <v>31514</v>
      </c>
      <c r="F19" s="157">
        <f t="shared" si="5"/>
        <v>29759</v>
      </c>
      <c r="G19" s="157">
        <f t="shared" si="5"/>
        <v>61273</v>
      </c>
      <c r="H19" s="156">
        <f t="shared" si="5"/>
        <v>6801</v>
      </c>
      <c r="I19" s="157">
        <f t="shared" si="5"/>
        <v>7128</v>
      </c>
      <c r="J19" s="157">
        <f t="shared" si="5"/>
        <v>13929</v>
      </c>
      <c r="K19" s="156">
        <f t="shared" si="5"/>
        <v>41625</v>
      </c>
      <c r="L19" s="157">
        <f t="shared" si="5"/>
        <v>39032</v>
      </c>
      <c r="M19" s="157">
        <f t="shared" si="5"/>
        <v>80657</v>
      </c>
      <c r="N19" s="156">
        <f t="shared" si="5"/>
        <v>50801</v>
      </c>
      <c r="O19" s="157">
        <f t="shared" si="5"/>
        <v>48567</v>
      </c>
      <c r="P19" s="158">
        <f t="shared" si="5"/>
        <v>99368</v>
      </c>
      <c r="Q19" s="157">
        <f t="shared" si="5"/>
        <v>0</v>
      </c>
      <c r="R19" s="157">
        <f t="shared" si="5"/>
        <v>0</v>
      </c>
      <c r="S19" s="157">
        <f t="shared" si="5"/>
        <v>0</v>
      </c>
      <c r="T19" s="156">
        <f t="shared" si="5"/>
        <v>32413</v>
      </c>
      <c r="U19" s="157">
        <f t="shared" si="5"/>
        <v>28642</v>
      </c>
      <c r="V19" s="157">
        <f t="shared" si="5"/>
        <v>61055</v>
      </c>
      <c r="W19" s="156">
        <f t="shared" si="4"/>
        <v>225587</v>
      </c>
      <c r="X19" s="157">
        <f t="shared" si="4"/>
        <v>213407</v>
      </c>
      <c r="Y19" s="157">
        <f t="shared" si="4"/>
        <v>438994</v>
      </c>
    </row>
    <row r="21" ht="11.25">
      <c r="A21" s="264"/>
    </row>
  </sheetData>
  <sheetProtection/>
  <mergeCells count="10">
    <mergeCell ref="H5:J5"/>
    <mergeCell ref="A2:V2"/>
    <mergeCell ref="Q4:S4"/>
    <mergeCell ref="N4:P4"/>
    <mergeCell ref="T4:V4"/>
    <mergeCell ref="W4:Y4"/>
    <mergeCell ref="B4:D4"/>
    <mergeCell ref="E4:G4"/>
    <mergeCell ref="H4:J4"/>
    <mergeCell ref="K4:M4"/>
  </mergeCells>
  <printOptions/>
  <pageMargins left="0" right="0" top="0.7874015748031497" bottom="0.5905511811023623" header="0.5118110236220472" footer="0.5118110236220472"/>
  <pageSetup fitToWidth="2" horizontalDpi="600" verticalDpi="600" orientation="portrait" paperSize="9" scale="85"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47"/>
  <sheetViews>
    <sheetView zoomScalePageLayoutView="0" workbookViewId="0" topLeftCell="A1">
      <selection activeCell="V49" sqref="V49"/>
    </sheetView>
  </sheetViews>
  <sheetFormatPr defaultColWidth="12.140625" defaultRowHeight="12.75"/>
  <cols>
    <col min="1" max="1" width="31.7109375" style="39" customWidth="1"/>
    <col min="2" max="11" width="7.7109375" style="39" customWidth="1"/>
    <col min="12" max="12" width="8.57421875" style="39" customWidth="1"/>
    <col min="13" max="22" width="7.7109375" style="39" customWidth="1"/>
    <col min="23" max="42" width="10.140625" style="39" customWidth="1"/>
    <col min="43" max="16384" width="12.140625" style="39" customWidth="1"/>
  </cols>
  <sheetData>
    <row r="1" spans="1:17" ht="12">
      <c r="A1" s="36" t="s">
        <v>190</v>
      </c>
      <c r="B1" s="39" t="s">
        <v>111</v>
      </c>
      <c r="Q1" s="33"/>
    </row>
    <row r="2" spans="1:17" ht="12">
      <c r="A2" s="507" t="s">
        <v>422</v>
      </c>
      <c r="B2" s="507"/>
      <c r="C2" s="507"/>
      <c r="D2" s="507"/>
      <c r="E2" s="507"/>
      <c r="F2" s="507"/>
      <c r="G2" s="507"/>
      <c r="H2" s="507"/>
      <c r="I2" s="507"/>
      <c r="J2" s="507"/>
      <c r="K2" s="507"/>
      <c r="L2" s="507"/>
      <c r="M2" s="507"/>
      <c r="N2" s="507"/>
      <c r="O2" s="507"/>
      <c r="P2" s="507"/>
      <c r="Q2" s="507"/>
    </row>
    <row r="3" ht="12" thickBot="1">
      <c r="Q3" s="33"/>
    </row>
    <row r="4" spans="1:17" ht="11.25">
      <c r="A4" s="297"/>
      <c r="B4" s="48" t="s">
        <v>117</v>
      </c>
      <c r="C4" s="49"/>
      <c r="D4" s="49"/>
      <c r="E4" s="49"/>
      <c r="F4" s="48" t="s">
        <v>119</v>
      </c>
      <c r="G4" s="49"/>
      <c r="H4" s="49"/>
      <c r="I4" s="49"/>
      <c r="J4" s="48" t="s">
        <v>3</v>
      </c>
      <c r="K4" s="49"/>
      <c r="L4" s="49"/>
      <c r="M4" s="49"/>
      <c r="N4" s="48" t="s">
        <v>4</v>
      </c>
      <c r="O4" s="49"/>
      <c r="P4" s="49"/>
      <c r="Q4" s="49"/>
    </row>
    <row r="5" spans="1:17" ht="11.25">
      <c r="A5" s="51"/>
      <c r="B5" s="50" t="s">
        <v>56</v>
      </c>
      <c r="C5" s="51" t="s">
        <v>57</v>
      </c>
      <c r="D5" s="51" t="s">
        <v>58</v>
      </c>
      <c r="E5" s="51" t="s">
        <v>118</v>
      </c>
      <c r="F5" s="50" t="s">
        <v>56</v>
      </c>
      <c r="G5" s="51" t="s">
        <v>57</v>
      </c>
      <c r="H5" s="51" t="s">
        <v>58</v>
      </c>
      <c r="I5" s="51" t="s">
        <v>118</v>
      </c>
      <c r="J5" s="50" t="s">
        <v>56</v>
      </c>
      <c r="K5" s="51" t="s">
        <v>57</v>
      </c>
      <c r="L5" s="51" t="s">
        <v>58</v>
      </c>
      <c r="M5" s="51" t="s">
        <v>118</v>
      </c>
      <c r="N5" s="50" t="s">
        <v>56</v>
      </c>
      <c r="O5" s="51" t="s">
        <v>57</v>
      </c>
      <c r="P5" s="51" t="s">
        <v>58</v>
      </c>
      <c r="Q5" s="51" t="s">
        <v>118</v>
      </c>
    </row>
    <row r="6" spans="1:17" ht="11.25">
      <c r="A6" s="40"/>
      <c r="B6" s="53"/>
      <c r="C6" s="54"/>
      <c r="D6" s="54"/>
      <c r="E6" s="54"/>
      <c r="F6" s="53"/>
      <c r="G6" s="54"/>
      <c r="H6" s="54"/>
      <c r="I6" s="54"/>
      <c r="J6" s="53"/>
      <c r="K6" s="54"/>
      <c r="L6" s="54"/>
      <c r="M6" s="54"/>
      <c r="N6" s="53"/>
      <c r="O6" s="54"/>
      <c r="P6" s="54"/>
      <c r="Q6" s="54"/>
    </row>
    <row r="7" spans="1:17" ht="11.25">
      <c r="A7" s="40" t="s">
        <v>64</v>
      </c>
      <c r="B7" s="41">
        <v>19967</v>
      </c>
      <c r="C7" s="42">
        <v>18819</v>
      </c>
      <c r="D7" s="42">
        <v>38786</v>
      </c>
      <c r="E7" s="43">
        <f>D7/L29*100</f>
        <v>14.583779840798938</v>
      </c>
      <c r="F7" s="41">
        <v>84019</v>
      </c>
      <c r="G7" s="42">
        <v>80931</v>
      </c>
      <c r="H7" s="42">
        <v>164950</v>
      </c>
      <c r="I7" s="43">
        <f>H7/L29*100</f>
        <v>62.02223701180284</v>
      </c>
      <c r="J7" s="41">
        <v>62</v>
      </c>
      <c r="K7" s="42">
        <v>66</v>
      </c>
      <c r="L7" s="42">
        <v>128</v>
      </c>
      <c r="M7" s="43">
        <f>L7/L29*100</f>
        <v>0.04812880471361482</v>
      </c>
      <c r="N7" s="41">
        <v>31896</v>
      </c>
      <c r="O7" s="42">
        <v>30193</v>
      </c>
      <c r="P7" s="42">
        <v>62089</v>
      </c>
      <c r="Q7" s="38">
        <f>P7/L29*100</f>
        <v>23.34585434268461</v>
      </c>
    </row>
    <row r="8" spans="1:17" ht="11.25">
      <c r="A8" s="40" t="s">
        <v>65</v>
      </c>
      <c r="B8" s="41">
        <v>28189</v>
      </c>
      <c r="C8" s="42">
        <v>27871</v>
      </c>
      <c r="D8" s="42">
        <v>56060</v>
      </c>
      <c r="E8" s="43">
        <f>D8/L30*100</f>
        <v>14.288226613415029</v>
      </c>
      <c r="F8" s="41">
        <v>122781</v>
      </c>
      <c r="G8" s="42">
        <v>122627</v>
      </c>
      <c r="H8" s="42">
        <v>245408</v>
      </c>
      <c r="I8" s="43">
        <f>H8/L30*100</f>
        <v>62.5480755751865</v>
      </c>
      <c r="J8" s="41">
        <v>109</v>
      </c>
      <c r="K8" s="42">
        <v>109</v>
      </c>
      <c r="L8" s="42">
        <v>218</v>
      </c>
      <c r="M8" s="43">
        <f>L8/L30*100</f>
        <v>0.055562493787450526</v>
      </c>
      <c r="N8" s="41">
        <v>46063</v>
      </c>
      <c r="O8" s="42">
        <v>44602</v>
      </c>
      <c r="P8" s="42">
        <v>90665</v>
      </c>
      <c r="Q8" s="38">
        <f>P8/L30*100</f>
        <v>23.108135317611016</v>
      </c>
    </row>
    <row r="9" spans="1:17" ht="12">
      <c r="A9" s="5" t="s">
        <v>120</v>
      </c>
      <c r="B9" s="6">
        <f>SUM(B7:B8)</f>
        <v>48156</v>
      </c>
      <c r="C9" s="7">
        <f>SUM(C7:C8)</f>
        <v>46690</v>
      </c>
      <c r="D9" s="7">
        <f>SUM(B9:C9)</f>
        <v>94846</v>
      </c>
      <c r="E9" s="8">
        <f>D9/L31*100</f>
        <v>14.407629301963834</v>
      </c>
      <c r="F9" s="6">
        <f>SUM(F7:F8)</f>
        <v>206800</v>
      </c>
      <c r="G9" s="7">
        <f>SUM(G7:G8)</f>
        <v>203558</v>
      </c>
      <c r="H9" s="7">
        <f>SUM(F9:G9)</f>
        <v>410358</v>
      </c>
      <c r="I9" s="311">
        <f>H9/L31*100</f>
        <v>62.33563824615983</v>
      </c>
      <c r="J9" s="7">
        <f>SUM(J7:J8)</f>
        <v>171</v>
      </c>
      <c r="K9" s="7">
        <f>SUM(K7:K8)</f>
        <v>175</v>
      </c>
      <c r="L9" s="7">
        <f>SUM(J9:K9)</f>
        <v>346</v>
      </c>
      <c r="M9" s="8">
        <f>L9/L31*100</f>
        <v>0.052559303908224775</v>
      </c>
      <c r="N9" s="6">
        <f>SUM(N7:N8)</f>
        <v>77959</v>
      </c>
      <c r="O9" s="7">
        <f>SUM(O7:O8)</f>
        <v>74795</v>
      </c>
      <c r="P9" s="7">
        <f>SUM(N9:O9)</f>
        <v>152754</v>
      </c>
      <c r="Q9" s="8">
        <f>P9/L31*100</f>
        <v>23.204173147968113</v>
      </c>
    </row>
    <row r="10" spans="1:17" ht="12">
      <c r="A10" s="5"/>
      <c r="B10" s="9"/>
      <c r="C10" s="10"/>
      <c r="D10" s="10"/>
      <c r="E10" s="11"/>
      <c r="F10" s="9"/>
      <c r="G10" s="10"/>
      <c r="H10" s="10"/>
      <c r="I10" s="312"/>
      <c r="J10" s="10"/>
      <c r="K10" s="10"/>
      <c r="L10" s="10"/>
      <c r="M10" s="11"/>
      <c r="N10" s="9"/>
      <c r="O10" s="10"/>
      <c r="P10" s="10"/>
      <c r="Q10" s="11"/>
    </row>
    <row r="11" spans="1:17" ht="12">
      <c r="A11" s="5" t="s">
        <v>153</v>
      </c>
      <c r="B11" s="9">
        <v>37434</v>
      </c>
      <c r="C11" s="12">
        <v>36164</v>
      </c>
      <c r="D11" s="12">
        <v>73598</v>
      </c>
      <c r="E11" s="11">
        <f>D11/L33*100</f>
        <v>17.572830138222663</v>
      </c>
      <c r="F11" s="9">
        <v>155171</v>
      </c>
      <c r="G11" s="12">
        <v>158153</v>
      </c>
      <c r="H11" s="12">
        <v>313324</v>
      </c>
      <c r="I11" s="312">
        <f>H11/L33*100</f>
        <v>74.81167192353702</v>
      </c>
      <c r="J11" s="309">
        <v>9036</v>
      </c>
      <c r="K11" s="309">
        <v>4424</v>
      </c>
      <c r="L11" s="309">
        <v>13460</v>
      </c>
      <c r="M11" s="13">
        <f>L11/L33*100</f>
        <v>3.213814147945284</v>
      </c>
      <c r="N11" s="9">
        <v>10866</v>
      </c>
      <c r="O11" s="12">
        <v>7309</v>
      </c>
      <c r="P11" s="12">
        <v>18175</v>
      </c>
      <c r="Q11" s="11">
        <f>P11/L33*100</f>
        <v>4.33960417079536</v>
      </c>
    </row>
    <row r="12" spans="1:17" ht="12">
      <c r="A12" s="5"/>
      <c r="B12" s="6"/>
      <c r="C12" s="7"/>
      <c r="D12" s="7"/>
      <c r="E12" s="8"/>
      <c r="F12" s="6"/>
      <c r="G12" s="7"/>
      <c r="H12" s="7"/>
      <c r="I12" s="311"/>
      <c r="J12" s="7"/>
      <c r="K12" s="7"/>
      <c r="L12" s="7"/>
      <c r="M12" s="8"/>
      <c r="N12" s="6"/>
      <c r="O12" s="7"/>
      <c r="P12" s="7"/>
      <c r="Q12" s="8"/>
    </row>
    <row r="13" spans="1:17" ht="12">
      <c r="A13" s="14" t="s">
        <v>121</v>
      </c>
      <c r="B13" s="9">
        <f>SUM(B11,B9)</f>
        <v>85590</v>
      </c>
      <c r="C13" s="10">
        <f>SUM(C11,C9)</f>
        <v>82854</v>
      </c>
      <c r="D13" s="10">
        <f>SUM(B13:C13)</f>
        <v>168444</v>
      </c>
      <c r="E13" s="11">
        <f>D13/L35*100</f>
        <v>15.638354465282916</v>
      </c>
      <c r="F13" s="9">
        <f>SUM(F11,F9)</f>
        <v>361971</v>
      </c>
      <c r="G13" s="10">
        <f>SUM(G11,G9)</f>
        <v>361711</v>
      </c>
      <c r="H13" s="10">
        <f>SUM(F13:G13)</f>
        <v>723682</v>
      </c>
      <c r="I13" s="312">
        <f>H13/L35*100</f>
        <v>67.18669490242972</v>
      </c>
      <c r="J13" s="10">
        <f>SUM(J11,J9)</f>
        <v>9207</v>
      </c>
      <c r="K13" s="10">
        <f>SUM(K11,K9)</f>
        <v>4599</v>
      </c>
      <c r="L13" s="10">
        <f>SUM(J13:K13)</f>
        <v>13806</v>
      </c>
      <c r="M13" s="11">
        <f>L13/L35*100</f>
        <v>1.2817501469194268</v>
      </c>
      <c r="N13" s="9">
        <f>SUM(N11,N9)</f>
        <v>88825</v>
      </c>
      <c r="O13" s="10">
        <f>SUM(O11,O9)</f>
        <v>82104</v>
      </c>
      <c r="P13" s="10">
        <f>SUM(N13:O13)</f>
        <v>170929</v>
      </c>
      <c r="Q13" s="11">
        <f>P13/L35*100</f>
        <v>15.869062064522</v>
      </c>
    </row>
    <row r="14" spans="1:17" s="33" customFormat="1" ht="12">
      <c r="A14" s="14"/>
      <c r="B14" s="9"/>
      <c r="C14" s="10"/>
      <c r="D14" s="10"/>
      <c r="E14" s="11"/>
      <c r="F14" s="9"/>
      <c r="G14" s="10"/>
      <c r="H14" s="10"/>
      <c r="I14" s="312"/>
      <c r="J14" s="10"/>
      <c r="K14" s="10"/>
      <c r="L14" s="10"/>
      <c r="M14" s="11"/>
      <c r="N14" s="9"/>
      <c r="O14" s="10"/>
      <c r="P14" s="10"/>
      <c r="Q14" s="11"/>
    </row>
    <row r="15" spans="1:17" ht="12.75">
      <c r="A15" s="40" t="s">
        <v>66</v>
      </c>
      <c r="B15" s="41">
        <v>471</v>
      </c>
      <c r="C15" s="42">
        <v>192</v>
      </c>
      <c r="D15" s="42">
        <v>663</v>
      </c>
      <c r="E15" s="43">
        <f>D15/L37*100</f>
        <v>32.773109243697476</v>
      </c>
      <c r="F15" s="41">
        <v>778</v>
      </c>
      <c r="G15" s="42">
        <v>400</v>
      </c>
      <c r="H15" s="42">
        <v>1178</v>
      </c>
      <c r="I15" s="313">
        <f>H15/L37*100</f>
        <v>58.23035096391498</v>
      </c>
      <c r="J15" s="307">
        <v>0</v>
      </c>
      <c r="K15" s="307">
        <v>0</v>
      </c>
      <c r="L15" s="308">
        <v>0</v>
      </c>
      <c r="M15" s="67">
        <f>L15/L37*100</f>
        <v>0</v>
      </c>
      <c r="N15" s="41">
        <v>109</v>
      </c>
      <c r="O15" s="42">
        <v>36</v>
      </c>
      <c r="P15" s="42">
        <v>145</v>
      </c>
      <c r="Q15" s="38">
        <f>P15/L37*100</f>
        <v>7.167572911517548</v>
      </c>
    </row>
    <row r="16" spans="1:17" ht="12.75">
      <c r="A16" s="40" t="s">
        <v>67</v>
      </c>
      <c r="B16" s="41">
        <v>4307</v>
      </c>
      <c r="C16" s="42">
        <v>2486</v>
      </c>
      <c r="D16" s="42">
        <v>6793</v>
      </c>
      <c r="E16" s="43">
        <f>D16/L38*100</f>
        <v>23.850988378217057</v>
      </c>
      <c r="F16" s="41">
        <v>10756</v>
      </c>
      <c r="G16" s="42">
        <v>6260</v>
      </c>
      <c r="H16" s="42">
        <v>17016</v>
      </c>
      <c r="I16" s="313">
        <f>H16/L38*100</f>
        <v>59.74509322004143</v>
      </c>
      <c r="J16">
        <v>417</v>
      </c>
      <c r="K16">
        <v>260</v>
      </c>
      <c r="L16" s="306">
        <v>677</v>
      </c>
      <c r="M16" s="43">
        <f>L16/L38*100</f>
        <v>2.377023278677013</v>
      </c>
      <c r="N16" s="41">
        <v>2431</v>
      </c>
      <c r="O16" s="42">
        <v>1438</v>
      </c>
      <c r="P16" s="42">
        <v>3869</v>
      </c>
      <c r="Q16" s="38">
        <f>P16/L38*100</f>
        <v>13.58449492644219</v>
      </c>
    </row>
    <row r="17" spans="1:17" ht="12">
      <c r="A17" s="15" t="s">
        <v>122</v>
      </c>
      <c r="B17" s="6">
        <f>SUM(B15:B16)</f>
        <v>4778</v>
      </c>
      <c r="C17" s="7">
        <f>SUM(C15:C16)</f>
        <v>2678</v>
      </c>
      <c r="D17" s="7">
        <f>SUM(B17:C17)</f>
        <v>7456</v>
      </c>
      <c r="E17" s="8">
        <f>D17/L39*100</f>
        <v>24.442696039863623</v>
      </c>
      <c r="F17" s="6">
        <f>SUM(F15:F16)</f>
        <v>11534</v>
      </c>
      <c r="G17" s="7">
        <f>SUM(G15:G16)</f>
        <v>6660</v>
      </c>
      <c r="H17" s="7">
        <f>SUM(F17:G17)</f>
        <v>18194</v>
      </c>
      <c r="I17" s="311">
        <f>H17/L39*100</f>
        <v>59.64463676894833</v>
      </c>
      <c r="J17" s="7">
        <f>SUM(J15:J16)</f>
        <v>417</v>
      </c>
      <c r="K17" s="7">
        <f>SUM(K15:K16)</f>
        <v>260</v>
      </c>
      <c r="L17" s="7">
        <f>SUM(J17:K17)</f>
        <v>677</v>
      </c>
      <c r="M17" s="8">
        <f>L17/L39*100</f>
        <v>2.2193810647783896</v>
      </c>
      <c r="N17" s="6">
        <f>SUM(N15:N16)</f>
        <v>2540</v>
      </c>
      <c r="O17" s="7">
        <f>SUM(O15:O16)</f>
        <v>1474</v>
      </c>
      <c r="P17" s="7">
        <f>SUM(N17:O17)</f>
        <v>4014</v>
      </c>
      <c r="Q17" s="8">
        <f>P17/L39*100</f>
        <v>13.15892997639654</v>
      </c>
    </row>
    <row r="18" spans="1:17" ht="12">
      <c r="A18" s="5"/>
      <c r="B18" s="9"/>
      <c r="C18" s="10"/>
      <c r="D18" s="10"/>
      <c r="E18" s="11"/>
      <c r="F18" s="9"/>
      <c r="G18" s="10"/>
      <c r="H18" s="10"/>
      <c r="I18" s="312"/>
      <c r="J18" s="10"/>
      <c r="K18" s="10"/>
      <c r="L18" s="10"/>
      <c r="M18" s="11"/>
      <c r="N18" s="9"/>
      <c r="O18" s="10"/>
      <c r="P18" s="10"/>
      <c r="Q18" s="11"/>
    </row>
    <row r="19" spans="1:17" ht="12">
      <c r="A19" s="5" t="s">
        <v>62</v>
      </c>
      <c r="B19" s="9">
        <v>3251</v>
      </c>
      <c r="C19" s="10">
        <v>1839</v>
      </c>
      <c r="D19" s="10">
        <v>5090</v>
      </c>
      <c r="E19" s="310">
        <f>D19/L41*100</f>
        <v>25.226743321603806</v>
      </c>
      <c r="F19" s="309">
        <v>7924</v>
      </c>
      <c r="G19" s="309">
        <v>4622</v>
      </c>
      <c r="H19" s="309">
        <v>12546</v>
      </c>
      <c r="I19" s="11">
        <f>H19/L41*100</f>
        <v>62.17970957030282</v>
      </c>
      <c r="J19" s="9">
        <v>236</v>
      </c>
      <c r="K19" s="10">
        <v>61</v>
      </c>
      <c r="L19" s="10">
        <v>297</v>
      </c>
      <c r="M19" s="11">
        <f>L19/L41*100</f>
        <v>1.4719730386083163</v>
      </c>
      <c r="N19" s="9">
        <v>1165</v>
      </c>
      <c r="O19" s="10">
        <v>645</v>
      </c>
      <c r="P19" s="10">
        <v>1810</v>
      </c>
      <c r="Q19" s="11">
        <f>P19/L41*100</f>
        <v>8.970610100609605</v>
      </c>
    </row>
    <row r="20" spans="1:17" ht="12">
      <c r="A20" s="5"/>
      <c r="B20" s="6"/>
      <c r="C20" s="7"/>
      <c r="D20" s="7"/>
      <c r="E20" s="8"/>
      <c r="F20" s="6"/>
      <c r="G20" s="7"/>
      <c r="H20" s="7"/>
      <c r="I20" s="8"/>
      <c r="J20" s="6"/>
      <c r="K20" s="7"/>
      <c r="L20" s="7"/>
      <c r="M20" s="8"/>
      <c r="N20" s="6"/>
      <c r="O20" s="7"/>
      <c r="P20" s="7"/>
      <c r="Q20" s="8"/>
    </row>
    <row r="21" spans="1:17" ht="12">
      <c r="A21" s="14" t="s">
        <v>123</v>
      </c>
      <c r="B21" s="23">
        <f>SUM(B19,B17)</f>
        <v>8029</v>
      </c>
      <c r="C21" s="24">
        <f>SUM(C19,C17)</f>
        <v>4517</v>
      </c>
      <c r="D21" s="24">
        <f>SUM(B21:C21)</f>
        <v>12546</v>
      </c>
      <c r="E21" s="25">
        <f>D21/L43*100</f>
        <v>24.754839091572777</v>
      </c>
      <c r="F21" s="23">
        <f>SUM(F19,F17)</f>
        <v>19458</v>
      </c>
      <c r="G21" s="24">
        <f>SUM(G19,G17)</f>
        <v>11282</v>
      </c>
      <c r="H21" s="24">
        <f>SUM(F21:G21)</f>
        <v>30740</v>
      </c>
      <c r="I21" s="25">
        <f>H21/L43*100</f>
        <v>60.6538939642075</v>
      </c>
      <c r="J21" s="23">
        <f>SUM(J19,J17)</f>
        <v>653</v>
      </c>
      <c r="K21" s="24">
        <f>SUM(K19,K17)</f>
        <v>321</v>
      </c>
      <c r="L21" s="24">
        <f>SUM(J21:K21)</f>
        <v>974</v>
      </c>
      <c r="M21" s="25">
        <f>L21/L43*100</f>
        <v>1.9218247469465872</v>
      </c>
      <c r="N21" s="23">
        <f>SUM(N19,N17)</f>
        <v>3705</v>
      </c>
      <c r="O21" s="24">
        <f>SUM(O19,O17)</f>
        <v>2119</v>
      </c>
      <c r="P21" s="24">
        <f>SUM(N21:O21)</f>
        <v>5824</v>
      </c>
      <c r="Q21" s="25">
        <f>P21/L43*100</f>
        <v>11.491485961208342</v>
      </c>
    </row>
    <row r="22" spans="2:17" ht="11.25">
      <c r="B22" s="32"/>
      <c r="F22" s="32"/>
      <c r="J22" s="32"/>
      <c r="N22" s="32"/>
      <c r="P22" s="33"/>
      <c r="Q22" s="33"/>
    </row>
    <row r="23" spans="1:17" ht="12">
      <c r="A23" s="35" t="s">
        <v>46</v>
      </c>
      <c r="B23" s="44">
        <f>SUM(B21,B13)</f>
        <v>93619</v>
      </c>
      <c r="C23" s="45">
        <f>SUM(C21,C13)</f>
        <v>87371</v>
      </c>
      <c r="D23" s="45">
        <f>SUM(B23:C23)</f>
        <v>180990</v>
      </c>
      <c r="E23" s="13">
        <f>D23/L45*100</f>
        <v>16.048029707342245</v>
      </c>
      <c r="F23" s="44">
        <f>SUM(F21,F13)</f>
        <v>381429</v>
      </c>
      <c r="G23" s="45">
        <f>SUM(G21,G13)</f>
        <v>372993</v>
      </c>
      <c r="H23" s="45">
        <f>SUM(F23:G23)</f>
        <v>754422</v>
      </c>
      <c r="I23" s="13">
        <f>H23/L45*100</f>
        <v>66.89312485702278</v>
      </c>
      <c r="J23" s="44">
        <f>SUM(J21,J13)</f>
        <v>9860</v>
      </c>
      <c r="K23" s="45">
        <f>SUM(K21,K13)</f>
        <v>4920</v>
      </c>
      <c r="L23" s="45">
        <f>SUM(J23:K23)</f>
        <v>14780</v>
      </c>
      <c r="M23" s="13">
        <f>L23/L45*100</f>
        <v>1.3105137249268932</v>
      </c>
      <c r="N23" s="44">
        <f>SUM(N21,N13)</f>
        <v>92530</v>
      </c>
      <c r="O23" s="45">
        <f>SUM(O21,O13)</f>
        <v>84223</v>
      </c>
      <c r="P23" s="46">
        <f>SUM(N23:O23)</f>
        <v>176753</v>
      </c>
      <c r="Q23" s="11">
        <f>P23/L45*100</f>
        <v>15.672343194993447</v>
      </c>
    </row>
    <row r="24" spans="1:17" ht="12">
      <c r="A24" s="35"/>
      <c r="B24" s="46"/>
      <c r="C24" s="45"/>
      <c r="D24" s="45"/>
      <c r="E24" s="37"/>
      <c r="F24" s="46"/>
      <c r="G24" s="45"/>
      <c r="H24" s="45"/>
      <c r="I24" s="37"/>
      <c r="J24" s="46"/>
      <c r="K24" s="45"/>
      <c r="L24" s="45"/>
      <c r="M24" s="37"/>
      <c r="N24" s="46"/>
      <c r="O24" s="45"/>
      <c r="P24" s="46"/>
      <c r="Q24" s="11"/>
    </row>
    <row r="25" spans="16:17" ht="12" thickBot="1">
      <c r="P25" s="33"/>
      <c r="Q25" s="33"/>
    </row>
    <row r="26" spans="1:13" ht="11.25" customHeight="1">
      <c r="A26" s="47"/>
      <c r="B26" s="48" t="s">
        <v>60</v>
      </c>
      <c r="C26" s="49"/>
      <c r="D26" s="49"/>
      <c r="E26" s="49"/>
      <c r="F26" s="48" t="s">
        <v>61</v>
      </c>
      <c r="G26" s="49"/>
      <c r="H26" s="49"/>
      <c r="I26" s="49"/>
      <c r="J26" s="48" t="s">
        <v>9</v>
      </c>
      <c r="K26" s="49"/>
      <c r="L26" s="49"/>
      <c r="M26" s="49"/>
    </row>
    <row r="27" spans="1:17" ht="11.25" customHeight="1">
      <c r="A27" s="34"/>
      <c r="B27" s="50" t="s">
        <v>56</v>
      </c>
      <c r="C27" s="51" t="s">
        <v>57</v>
      </c>
      <c r="D27" s="51" t="s">
        <v>58</v>
      </c>
      <c r="E27" s="51" t="s">
        <v>118</v>
      </c>
      <c r="F27" s="50" t="s">
        <v>56</v>
      </c>
      <c r="G27" s="51" t="s">
        <v>57</v>
      </c>
      <c r="H27" s="51" t="s">
        <v>58</v>
      </c>
      <c r="I27" s="51" t="s">
        <v>118</v>
      </c>
      <c r="J27" s="50" t="s">
        <v>56</v>
      </c>
      <c r="K27" s="51" t="s">
        <v>57</v>
      </c>
      <c r="L27" s="51" t="s">
        <v>58</v>
      </c>
      <c r="M27" s="51" t="s">
        <v>118</v>
      </c>
      <c r="N27" s="52"/>
      <c r="O27" s="52"/>
      <c r="P27" s="52"/>
      <c r="Q27" s="52"/>
    </row>
    <row r="28" spans="1:13" ht="11.25" customHeight="1">
      <c r="A28" s="40"/>
      <c r="B28" s="53"/>
      <c r="C28" s="54"/>
      <c r="D28" s="54"/>
      <c r="E28" s="54"/>
      <c r="F28" s="53"/>
      <c r="G28" s="54"/>
      <c r="H28" s="54"/>
      <c r="I28" s="54"/>
      <c r="J28" s="53"/>
      <c r="K28" s="54"/>
      <c r="L28" s="54"/>
      <c r="M28" s="54"/>
    </row>
    <row r="29" spans="1:17" ht="11.25" customHeight="1">
      <c r="A29" s="40" t="s">
        <v>64</v>
      </c>
      <c r="B29" s="55">
        <v>0</v>
      </c>
      <c r="C29" s="56">
        <v>0</v>
      </c>
      <c r="D29" s="56">
        <f>SUM(B29:C29)</f>
        <v>0</v>
      </c>
      <c r="E29" s="57">
        <f>D29/L29*100</f>
        <v>0</v>
      </c>
      <c r="F29" s="55">
        <v>0</v>
      </c>
      <c r="G29" s="56">
        <v>0</v>
      </c>
      <c r="H29" s="56">
        <f>SUM(F29:G29)</f>
        <v>0</v>
      </c>
      <c r="I29" s="57">
        <f>H29/L29*100</f>
        <v>0</v>
      </c>
      <c r="J29" s="41">
        <f>SUM(F29,B29,B7,F7,J7,N7)</f>
        <v>135944</v>
      </c>
      <c r="K29" s="58">
        <f>SUM(G29,C29,C7,G7,K7,O7)</f>
        <v>130009</v>
      </c>
      <c r="L29" s="42">
        <f>SUM(J29:K29)</f>
        <v>265953</v>
      </c>
      <c r="M29" s="59">
        <f>I29+E29+E7+I7+M7+Q7</f>
        <v>100</v>
      </c>
      <c r="O29" s="40"/>
      <c r="P29" s="40"/>
      <c r="Q29" s="40"/>
    </row>
    <row r="30" spans="1:17" ht="11.25" customHeight="1">
      <c r="A30" s="40" t="s">
        <v>65</v>
      </c>
      <c r="B30" s="55">
        <v>0</v>
      </c>
      <c r="C30" s="56">
        <v>0</v>
      </c>
      <c r="D30" s="56">
        <f>SUM(B30:C30)</f>
        <v>0</v>
      </c>
      <c r="E30" s="57">
        <f>D30/L30*100</f>
        <v>0</v>
      </c>
      <c r="F30" s="55">
        <v>0</v>
      </c>
      <c r="G30" s="56">
        <v>0</v>
      </c>
      <c r="H30" s="56">
        <f>SUM(F30:G30)</f>
        <v>0</v>
      </c>
      <c r="I30" s="57">
        <f>H30/L30*100</f>
        <v>0</v>
      </c>
      <c r="J30" s="41">
        <f>SUM(F30,B30,B8,F8,J8,N8)</f>
        <v>197142</v>
      </c>
      <c r="K30" s="42">
        <f>SUM(G30,C30,C8,G8,K8,O8)</f>
        <v>195209</v>
      </c>
      <c r="L30" s="42">
        <f>SUM(J30:K30)</f>
        <v>392351</v>
      </c>
      <c r="M30" s="59">
        <f>I30+E30+E8+I8+M8+Q8</f>
        <v>100</v>
      </c>
      <c r="O30" s="40"/>
      <c r="P30" s="40"/>
      <c r="Q30" s="40"/>
    </row>
    <row r="31" spans="1:17" ht="11.25" customHeight="1">
      <c r="A31" s="5" t="s">
        <v>120</v>
      </c>
      <c r="B31" s="16">
        <f>SUM(B29:B30)</f>
        <v>0</v>
      </c>
      <c r="C31" s="17">
        <f>SUM(C29:C30)</f>
        <v>0</v>
      </c>
      <c r="D31" s="17">
        <f>SUM(B31:C31)</f>
        <v>0</v>
      </c>
      <c r="E31" s="18">
        <f>D31/L31*100</f>
        <v>0</v>
      </c>
      <c r="F31" s="16">
        <f>SUM(F29:F30)</f>
        <v>0</v>
      </c>
      <c r="G31" s="17">
        <f>SUM(G29:G30)</f>
        <v>0</v>
      </c>
      <c r="H31" s="17">
        <f>SUM(F31:G31)</f>
        <v>0</v>
      </c>
      <c r="I31" s="18">
        <f>H31/L31*100</f>
        <v>0</v>
      </c>
      <c r="J31" s="6">
        <f>SUM(J29:J30)</f>
        <v>333086</v>
      </c>
      <c r="K31" s="7">
        <f>SUM(K29:K30)</f>
        <v>325218</v>
      </c>
      <c r="L31" s="7">
        <f>SUM(J31:K31)</f>
        <v>658304</v>
      </c>
      <c r="M31" s="29">
        <f>I31+E31+E9+I9+M9+Q9</f>
        <v>100</v>
      </c>
      <c r="O31" s="40"/>
      <c r="P31" s="40"/>
      <c r="Q31" s="40"/>
    </row>
    <row r="32" spans="1:17" ht="11.25" customHeight="1">
      <c r="A32" s="5"/>
      <c r="B32" s="19"/>
      <c r="C32" s="20"/>
      <c r="D32" s="20"/>
      <c r="E32" s="15"/>
      <c r="F32" s="19"/>
      <c r="G32" s="20"/>
      <c r="H32" s="20"/>
      <c r="I32" s="15"/>
      <c r="J32" s="9"/>
      <c r="K32" s="10"/>
      <c r="L32" s="10"/>
      <c r="M32" s="30"/>
      <c r="O32" s="40"/>
      <c r="P32" s="40"/>
      <c r="Q32" s="40"/>
    </row>
    <row r="33" spans="1:13" ht="11.25" customHeight="1">
      <c r="A33" s="5" t="s">
        <v>153</v>
      </c>
      <c r="B33" s="9">
        <v>192</v>
      </c>
      <c r="C33" s="12">
        <v>68</v>
      </c>
      <c r="D33" s="12">
        <v>260</v>
      </c>
      <c r="E33" s="13">
        <f>D33/L33*100</f>
        <v>0.06207961949968602</v>
      </c>
      <c r="F33" s="19">
        <v>0</v>
      </c>
      <c r="G33" s="21">
        <v>0</v>
      </c>
      <c r="H33" s="21">
        <f>SUM(F33:G33)</f>
        <v>0</v>
      </c>
      <c r="I33" s="20">
        <f>H33/L33*100</f>
        <v>0</v>
      </c>
      <c r="J33" s="9">
        <f>SUM(F33,B33,B11,F11,J11,N11)</f>
        <v>212699</v>
      </c>
      <c r="K33" s="12">
        <f>SUM(G33,C33,C11,G11,K11,O11)</f>
        <v>206118</v>
      </c>
      <c r="L33" s="12">
        <f>SUM(J33:K33)</f>
        <v>418817</v>
      </c>
      <c r="M33" s="30">
        <f>I33+E33+E11+I11+M11+Q11</f>
        <v>100.00000000000001</v>
      </c>
    </row>
    <row r="34" spans="1:17" ht="11.25" customHeight="1">
      <c r="A34" s="5"/>
      <c r="B34" s="6"/>
      <c r="C34" s="7"/>
      <c r="D34" s="7"/>
      <c r="E34" s="8"/>
      <c r="F34" s="16"/>
      <c r="G34" s="17"/>
      <c r="H34" s="17"/>
      <c r="I34" s="26"/>
      <c r="J34" s="7"/>
      <c r="K34" s="7"/>
      <c r="L34" s="7"/>
      <c r="M34" s="29"/>
      <c r="O34" s="40"/>
      <c r="P34" s="40"/>
      <c r="Q34" s="40"/>
    </row>
    <row r="35" spans="1:17" ht="11.25" customHeight="1">
      <c r="A35" s="14" t="s">
        <v>121</v>
      </c>
      <c r="B35" s="9">
        <f>SUM(B33,B31)</f>
        <v>192</v>
      </c>
      <c r="C35" s="10">
        <f>SUM(C33,C31)</f>
        <v>68</v>
      </c>
      <c r="D35" s="10">
        <f>SUM(B35:C35)</f>
        <v>260</v>
      </c>
      <c r="E35" s="11">
        <f>D35/L35*100</f>
        <v>0.024138420845940242</v>
      </c>
      <c r="F35" s="9">
        <f>SUM(F33,F31)</f>
        <v>0</v>
      </c>
      <c r="G35" s="10">
        <f>SUM(G33,G31)</f>
        <v>0</v>
      </c>
      <c r="H35" s="10">
        <f>SUM(F35:G35)</f>
        <v>0</v>
      </c>
      <c r="I35" s="20">
        <f>H35/L35*100</f>
        <v>0</v>
      </c>
      <c r="J35" s="9">
        <f>SUM(J33,J31)</f>
        <v>545785</v>
      </c>
      <c r="K35" s="10">
        <f>SUM(K33,K31)</f>
        <v>531336</v>
      </c>
      <c r="L35" s="10">
        <f>SUM(J35:K35)</f>
        <v>1077121</v>
      </c>
      <c r="M35" s="30">
        <f>I35+E35+E13+I13+M13+Q13</f>
        <v>100</v>
      </c>
      <c r="O35" s="40"/>
      <c r="P35" s="40"/>
      <c r="Q35" s="40"/>
    </row>
    <row r="36" spans="1:13" s="33" customFormat="1" ht="11.25" customHeight="1">
      <c r="A36" s="14"/>
      <c r="B36" s="9"/>
      <c r="C36" s="10"/>
      <c r="D36" s="10"/>
      <c r="E36" s="11"/>
      <c r="F36" s="9"/>
      <c r="G36" s="10"/>
      <c r="H36" s="10"/>
      <c r="I36" s="11"/>
      <c r="J36" s="9"/>
      <c r="K36" s="10"/>
      <c r="L36" s="10"/>
      <c r="M36" s="30"/>
    </row>
    <row r="37" spans="1:13" ht="11.25" customHeight="1">
      <c r="A37" s="40" t="s">
        <v>66</v>
      </c>
      <c r="B37" s="55">
        <v>23</v>
      </c>
      <c r="C37" s="56">
        <v>14</v>
      </c>
      <c r="D37" s="56">
        <v>37</v>
      </c>
      <c r="E37" s="60">
        <f>D37/L37*100</f>
        <v>1.828966880869995</v>
      </c>
      <c r="F37" s="55">
        <v>0</v>
      </c>
      <c r="G37" s="56">
        <v>0</v>
      </c>
      <c r="H37" s="56">
        <f>SUM(F37:G37)</f>
        <v>0</v>
      </c>
      <c r="I37" s="57">
        <f>H37/L37*100</f>
        <v>0</v>
      </c>
      <c r="J37" s="41">
        <f>SUM(F37,B37,B15,F15,J15,N15)</f>
        <v>1381</v>
      </c>
      <c r="K37" s="42">
        <f>SUM(G37,C37,C15,G15,K15,O15)</f>
        <v>642</v>
      </c>
      <c r="L37" s="42">
        <f>SUM(J37:K37)</f>
        <v>2023</v>
      </c>
      <c r="M37" s="59">
        <f>I37+E37+E15+I15+M15+Q15</f>
        <v>100.00000000000001</v>
      </c>
    </row>
    <row r="38" spans="1:13" ht="11.25" customHeight="1">
      <c r="A38" s="40" t="s">
        <v>67</v>
      </c>
      <c r="B38" s="55">
        <v>90</v>
      </c>
      <c r="C38" s="56">
        <v>36</v>
      </c>
      <c r="D38" s="56">
        <v>126</v>
      </c>
      <c r="E38" s="60">
        <f>D38/L38*100</f>
        <v>0.44240019662230956</v>
      </c>
      <c r="F38" s="55">
        <v>0</v>
      </c>
      <c r="G38" s="56">
        <v>0</v>
      </c>
      <c r="H38" s="56">
        <f>SUM(F38:G38)</f>
        <v>0</v>
      </c>
      <c r="I38" s="57">
        <f>H38/L38*100</f>
        <v>0</v>
      </c>
      <c r="J38" s="41">
        <f>SUM(F38,B38,B16,F16,J16,N16)</f>
        <v>18001</v>
      </c>
      <c r="K38" s="42">
        <f>SUM(G38,C38,C16,G16,K16,O16)</f>
        <v>10480</v>
      </c>
      <c r="L38" s="42">
        <f>SUM(J38:K38)</f>
        <v>28481</v>
      </c>
      <c r="M38" s="59">
        <f>I38+E38+E16+I16+M16+Q16</f>
        <v>100</v>
      </c>
    </row>
    <row r="39" spans="1:13" ht="11.25" customHeight="1">
      <c r="A39" s="5" t="s">
        <v>122</v>
      </c>
      <c r="B39" s="16">
        <f>SUM(B37:B38)</f>
        <v>113</v>
      </c>
      <c r="C39" s="17">
        <f>SUM(C37:C38)</f>
        <v>50</v>
      </c>
      <c r="D39" s="17">
        <f>SUM(B39:C39)</f>
        <v>163</v>
      </c>
      <c r="E39" s="22">
        <f>D39/L39*100</f>
        <v>0.534356150013113</v>
      </c>
      <c r="F39" s="16">
        <f>SUM(F37:F38)</f>
        <v>0</v>
      </c>
      <c r="G39" s="17">
        <f>SUM(G37:G38)</f>
        <v>0</v>
      </c>
      <c r="H39" s="17">
        <f>SUM(F39:G39)</f>
        <v>0</v>
      </c>
      <c r="I39" s="18">
        <f>H39/L39*100</f>
        <v>0</v>
      </c>
      <c r="J39" s="6">
        <f>SUM(J37:J38)</f>
        <v>19382</v>
      </c>
      <c r="K39" s="7">
        <f>SUM(K37:K38)</f>
        <v>11122</v>
      </c>
      <c r="L39" s="7">
        <f>SUM(J39:K39)</f>
        <v>30504</v>
      </c>
      <c r="M39" s="29">
        <f>I39+E39+E17+I17+M17+Q17</f>
        <v>100</v>
      </c>
    </row>
    <row r="40" spans="1:13" ht="11.25" customHeight="1">
      <c r="A40" s="5"/>
      <c r="B40" s="19"/>
      <c r="C40" s="20"/>
      <c r="D40" s="20"/>
      <c r="E40" s="15"/>
      <c r="F40" s="19"/>
      <c r="G40" s="20"/>
      <c r="H40" s="20"/>
      <c r="I40" s="15"/>
      <c r="J40" s="9"/>
      <c r="K40" s="10"/>
      <c r="L40" s="10"/>
      <c r="M40" s="30"/>
    </row>
    <row r="41" spans="1:13" ht="11.25" customHeight="1">
      <c r="A41" s="5" t="s">
        <v>62</v>
      </c>
      <c r="B41" s="9">
        <v>141</v>
      </c>
      <c r="C41" s="12">
        <v>46</v>
      </c>
      <c r="D41" s="12">
        <v>187</v>
      </c>
      <c r="E41" s="13">
        <f>D41/L41*100</f>
        <v>0.9267978391237547</v>
      </c>
      <c r="F41" s="19">
        <v>171</v>
      </c>
      <c r="G41" s="21">
        <v>76</v>
      </c>
      <c r="H41" s="21">
        <v>247</v>
      </c>
      <c r="I41" s="61">
        <f>H41/L41*100</f>
        <v>1.2241661297516975</v>
      </c>
      <c r="J41" s="9">
        <f>SUM(F41,B41,B19,F19,J19,N19)</f>
        <v>12888</v>
      </c>
      <c r="K41" s="12">
        <f>SUM(G41,C41,C19,G19,K19,O19)</f>
        <v>7289</v>
      </c>
      <c r="L41" s="12">
        <f>SUM(J41:K41)</f>
        <v>20177</v>
      </c>
      <c r="M41" s="30">
        <f>I41+E41+E19+I19+M19+Q19</f>
        <v>99.99999999999999</v>
      </c>
    </row>
    <row r="42" spans="1:13" ht="11.25" customHeight="1">
      <c r="A42" s="5"/>
      <c r="B42" s="6"/>
      <c r="C42" s="7"/>
      <c r="D42" s="7"/>
      <c r="E42" s="8"/>
      <c r="F42" s="16"/>
      <c r="G42" s="17"/>
      <c r="H42" s="17"/>
      <c r="I42" s="28"/>
      <c r="J42" s="7"/>
      <c r="K42" s="7"/>
      <c r="L42" s="7"/>
      <c r="M42" s="29"/>
    </row>
    <row r="43" spans="1:13" ht="11.25" customHeight="1">
      <c r="A43" s="14" t="s">
        <v>123</v>
      </c>
      <c r="B43" s="23">
        <f>SUM(B41,B39)</f>
        <v>254</v>
      </c>
      <c r="C43" s="24">
        <f>SUM(C41,C39)</f>
        <v>96</v>
      </c>
      <c r="D43" s="24">
        <f>SUM(B43:C43)</f>
        <v>350</v>
      </c>
      <c r="E43" s="25">
        <f>D43/L43*100</f>
        <v>0.6905941082456937</v>
      </c>
      <c r="F43" s="23">
        <f>SUM(F41,F39)</f>
        <v>171</v>
      </c>
      <c r="G43" s="24">
        <f>SUM(G41,G39)</f>
        <v>76</v>
      </c>
      <c r="H43" s="24">
        <f>SUM(F43:G43)</f>
        <v>247</v>
      </c>
      <c r="I43" s="27">
        <f>H43/L43*100</f>
        <v>0.48736212781910376</v>
      </c>
      <c r="J43" s="24">
        <f>SUM(J41,J39)</f>
        <v>32270</v>
      </c>
      <c r="K43" s="24">
        <f>SUM(K41,K39)</f>
        <v>18411</v>
      </c>
      <c r="L43" s="24">
        <f>SUM(J43:K43)</f>
        <v>50681</v>
      </c>
      <c r="M43" s="31">
        <f>I43+E43+E21+I21+M21+Q21</f>
        <v>100</v>
      </c>
    </row>
    <row r="44" spans="2:13" ht="11.25" customHeight="1">
      <c r="B44" s="32"/>
      <c r="F44" s="32"/>
      <c r="J44" s="32"/>
      <c r="M44" s="59"/>
    </row>
    <row r="45" spans="1:13" ht="11.25" customHeight="1">
      <c r="A45" s="35" t="s">
        <v>46</v>
      </c>
      <c r="B45" s="44">
        <f>SUM(B43,B35)</f>
        <v>446</v>
      </c>
      <c r="C45" s="45">
        <f>SUM(C43,C35)</f>
        <v>164</v>
      </c>
      <c r="D45" s="45">
        <f>SUM(B45:C45)</f>
        <v>610</v>
      </c>
      <c r="E45" s="11">
        <f>D45/L45*100</f>
        <v>0.054087508268295316</v>
      </c>
      <c r="F45" s="44">
        <f>SUM(F43,F35)</f>
        <v>171</v>
      </c>
      <c r="G45" s="45">
        <f>SUM(G43,G35)</f>
        <v>76</v>
      </c>
      <c r="H45" s="45">
        <f>SUM(F45:G45)</f>
        <v>247</v>
      </c>
      <c r="I45" s="13">
        <f>H45/L45*100</f>
        <v>0.021901007446342532</v>
      </c>
      <c r="J45" s="44">
        <f>SUM(J43,J35)</f>
        <v>578055</v>
      </c>
      <c r="K45" s="45">
        <f>SUM(K43,K35)</f>
        <v>549747</v>
      </c>
      <c r="L45" s="45">
        <f>SUM(J45:K45)</f>
        <v>1127802</v>
      </c>
      <c r="M45" s="30">
        <f>I45+E45+E23+I23+M23+Q23</f>
        <v>100</v>
      </c>
    </row>
    <row r="47" ht="11.25">
      <c r="A47" s="264"/>
    </row>
  </sheetData>
  <sheetProtection/>
  <mergeCells count="1">
    <mergeCell ref="A2:Q2"/>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89"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62"/>
  <sheetViews>
    <sheetView zoomScalePageLayoutView="0" workbookViewId="0" topLeftCell="A1">
      <selection activeCell="L43" sqref="L43"/>
    </sheetView>
  </sheetViews>
  <sheetFormatPr defaultColWidth="9.140625" defaultRowHeight="12.75"/>
  <cols>
    <col min="1" max="1" width="29.140625" style="1" bestFit="1" customWidth="1"/>
    <col min="2" max="2" width="8.8515625" style="2" customWidth="1"/>
    <col min="3" max="3" width="9.57421875" style="2" customWidth="1"/>
    <col min="4" max="4" width="8.8515625" style="2" customWidth="1"/>
    <col min="5" max="5" width="10.00390625" style="2" customWidth="1"/>
    <col min="6" max="6" width="11.57421875" style="2" customWidth="1"/>
    <col min="7" max="7" width="9.28125" style="39" customWidth="1"/>
    <col min="8" max="8" width="9.7109375" style="1" customWidth="1"/>
    <col min="9" max="10" width="9.140625" style="2" customWidth="1"/>
    <col min="11" max="16384" width="9.140625" style="2" customWidth="1"/>
  </cols>
  <sheetData>
    <row r="1" ht="12">
      <c r="A1" s="36" t="s">
        <v>190</v>
      </c>
    </row>
    <row r="2" spans="1:8" ht="12">
      <c r="A2" s="502" t="s">
        <v>68</v>
      </c>
      <c r="B2" s="502"/>
      <c r="C2" s="502"/>
      <c r="D2" s="502"/>
      <c r="E2" s="502"/>
      <c r="F2" s="502"/>
      <c r="G2" s="502"/>
      <c r="H2" s="502"/>
    </row>
    <row r="3" spans="1:8" ht="12">
      <c r="A3" s="502" t="s">
        <v>69</v>
      </c>
      <c r="B3" s="502"/>
      <c r="C3" s="502"/>
      <c r="D3" s="502"/>
      <c r="E3" s="502"/>
      <c r="F3" s="502"/>
      <c r="G3" s="502"/>
      <c r="H3" s="502"/>
    </row>
    <row r="4" ht="12" thickBot="1"/>
    <row r="5" spans="1:8" ht="11.25">
      <c r="A5" s="166"/>
      <c r="B5" s="509" t="s">
        <v>18</v>
      </c>
      <c r="C5" s="510"/>
      <c r="D5" s="509" t="s">
        <v>22</v>
      </c>
      <c r="E5" s="510"/>
      <c r="F5" s="509" t="s">
        <v>59</v>
      </c>
      <c r="G5" s="510"/>
      <c r="H5" s="167"/>
    </row>
    <row r="6" spans="2:8" s="1" customFormat="1" ht="11.25">
      <c r="B6" s="168" t="s">
        <v>70</v>
      </c>
      <c r="C6" s="168" t="s">
        <v>71</v>
      </c>
      <c r="D6" s="168" t="s">
        <v>70</v>
      </c>
      <c r="E6" s="168" t="s">
        <v>71</v>
      </c>
      <c r="F6" s="168" t="s">
        <v>70</v>
      </c>
      <c r="G6" s="169" t="s">
        <v>71</v>
      </c>
      <c r="H6" s="170" t="s">
        <v>9</v>
      </c>
    </row>
    <row r="7" spans="2:8" s="1" customFormat="1" ht="11.25">
      <c r="B7" s="171" t="s">
        <v>72</v>
      </c>
      <c r="C7" s="171" t="s">
        <v>73</v>
      </c>
      <c r="D7" s="171" t="s">
        <v>74</v>
      </c>
      <c r="E7" s="171" t="s">
        <v>73</v>
      </c>
      <c r="F7" s="171" t="s">
        <v>75</v>
      </c>
      <c r="G7" s="172" t="s">
        <v>73</v>
      </c>
      <c r="H7" s="170" t="s">
        <v>76</v>
      </c>
    </row>
    <row r="8" spans="2:8" s="1" customFormat="1" ht="11.25">
      <c r="B8" s="171" t="s">
        <v>13</v>
      </c>
      <c r="C8" s="171" t="s">
        <v>72</v>
      </c>
      <c r="D8" s="171" t="s">
        <v>13</v>
      </c>
      <c r="E8" s="171" t="s">
        <v>74</v>
      </c>
      <c r="F8" s="171" t="s">
        <v>13</v>
      </c>
      <c r="G8" s="172" t="s">
        <v>77</v>
      </c>
      <c r="H8" s="170" t="s">
        <v>75</v>
      </c>
    </row>
    <row r="9" spans="2:8" s="1" customFormat="1" ht="11.25">
      <c r="B9" s="171"/>
      <c r="C9" s="171" t="s">
        <v>13</v>
      </c>
      <c r="D9" s="171"/>
      <c r="E9" s="171" t="s">
        <v>13</v>
      </c>
      <c r="F9" s="171"/>
      <c r="G9" s="172" t="s">
        <v>13</v>
      </c>
      <c r="H9" s="170" t="s">
        <v>13</v>
      </c>
    </row>
    <row r="10" spans="1:8" s="147" customFormat="1" ht="12">
      <c r="A10" s="173" t="s">
        <v>78</v>
      </c>
      <c r="B10" s="174"/>
      <c r="C10" s="174"/>
      <c r="D10" s="174"/>
      <c r="E10" s="174"/>
      <c r="F10" s="175"/>
      <c r="G10" s="176"/>
      <c r="H10" s="177"/>
    </row>
    <row r="11" spans="1:8" ht="11.25">
      <c r="A11" s="1" t="s">
        <v>79</v>
      </c>
      <c r="B11" s="178">
        <v>44345</v>
      </c>
      <c r="C11" s="178">
        <v>384</v>
      </c>
      <c r="D11" s="178">
        <v>63869</v>
      </c>
      <c r="E11" s="178">
        <v>4659</v>
      </c>
      <c r="F11" s="179">
        <v>63605</v>
      </c>
      <c r="G11" s="179">
        <v>3418</v>
      </c>
      <c r="H11" s="150">
        <f>SUM(B11:G11)</f>
        <v>180280</v>
      </c>
    </row>
    <row r="12" spans="1:8" ht="11.25">
      <c r="A12" s="1" t="s">
        <v>125</v>
      </c>
      <c r="B12" s="178">
        <v>13677</v>
      </c>
      <c r="C12" s="178">
        <v>69</v>
      </c>
      <c r="D12" s="178">
        <v>20199</v>
      </c>
      <c r="E12" s="178">
        <v>1509</v>
      </c>
      <c r="F12" s="179">
        <v>23919</v>
      </c>
      <c r="G12" s="179">
        <v>965</v>
      </c>
      <c r="H12" s="150">
        <f>SUM(B12:G12)</f>
        <v>60338</v>
      </c>
    </row>
    <row r="13" spans="1:8" ht="11.25">
      <c r="A13" s="1" t="s">
        <v>80</v>
      </c>
      <c r="B13" s="178">
        <v>17072</v>
      </c>
      <c r="C13" s="178">
        <v>120</v>
      </c>
      <c r="D13" s="178">
        <v>25397</v>
      </c>
      <c r="E13" s="178">
        <v>1777</v>
      </c>
      <c r="F13" s="179">
        <v>29550</v>
      </c>
      <c r="G13" s="179">
        <v>1255</v>
      </c>
      <c r="H13" s="150">
        <f>SUM(B13:G13)</f>
        <v>75171</v>
      </c>
    </row>
    <row r="14" spans="1:8" s="159" customFormat="1" ht="12">
      <c r="A14" s="159" t="s">
        <v>9</v>
      </c>
      <c r="B14" s="180">
        <v>75094</v>
      </c>
      <c r="C14" s="180">
        <v>573</v>
      </c>
      <c r="D14" s="180">
        <v>109465</v>
      </c>
      <c r="E14" s="180">
        <v>7945</v>
      </c>
      <c r="F14" s="285">
        <v>117074</v>
      </c>
      <c r="G14" s="180">
        <v>5638</v>
      </c>
      <c r="H14" s="156">
        <f>SUM(B14:G14)</f>
        <v>315789</v>
      </c>
    </row>
    <row r="15" spans="2:8" s="1" customFormat="1" ht="11.25">
      <c r="B15" s="178"/>
      <c r="C15" s="178"/>
      <c r="D15" s="178"/>
      <c r="E15" s="178"/>
      <c r="F15" s="178"/>
      <c r="G15" s="179"/>
      <c r="H15" s="150"/>
    </row>
    <row r="16" spans="1:8" s="147" customFormat="1" ht="12">
      <c r="A16" s="147" t="s">
        <v>81</v>
      </c>
      <c r="B16" s="181"/>
      <c r="C16" s="181"/>
      <c r="D16" s="181"/>
      <c r="E16" s="181"/>
      <c r="F16" s="181"/>
      <c r="G16" s="182"/>
      <c r="H16" s="183"/>
    </row>
    <row r="17" spans="1:8" ht="11.25">
      <c r="A17" s="1" t="s">
        <v>82</v>
      </c>
      <c r="B17" s="178">
        <v>22463</v>
      </c>
      <c r="C17" s="178">
        <v>29</v>
      </c>
      <c r="D17" s="178">
        <v>33818</v>
      </c>
      <c r="E17" s="178">
        <v>1598</v>
      </c>
      <c r="F17" s="178">
        <v>27557</v>
      </c>
      <c r="G17" s="179">
        <v>867</v>
      </c>
      <c r="H17" s="150">
        <f>SUM(B17:G17)</f>
        <v>86332</v>
      </c>
    </row>
    <row r="18" spans="1:8" ht="11.25">
      <c r="A18" s="1" t="s">
        <v>83</v>
      </c>
      <c r="B18" s="178">
        <v>19140</v>
      </c>
      <c r="C18" s="178">
        <v>126</v>
      </c>
      <c r="D18" s="178">
        <v>29150</v>
      </c>
      <c r="E18" s="178">
        <v>1988</v>
      </c>
      <c r="F18" s="178">
        <v>31967</v>
      </c>
      <c r="G18" s="179">
        <v>882</v>
      </c>
      <c r="H18" s="150">
        <f>SUM(B18:G18)</f>
        <v>83253</v>
      </c>
    </row>
    <row r="19" spans="1:8" s="159" customFormat="1" ht="12">
      <c r="A19" s="159" t="s">
        <v>9</v>
      </c>
      <c r="B19" s="180">
        <v>41603</v>
      </c>
      <c r="C19" s="180">
        <v>155</v>
      </c>
      <c r="D19" s="180">
        <v>62968</v>
      </c>
      <c r="E19" s="180">
        <v>3586</v>
      </c>
      <c r="F19" s="180">
        <v>59524</v>
      </c>
      <c r="G19" s="180">
        <v>1749</v>
      </c>
      <c r="H19" s="156">
        <f>SUM(H17:H18)</f>
        <v>169585</v>
      </c>
    </row>
    <row r="20" spans="2:8" s="1" customFormat="1" ht="11.25">
      <c r="B20" s="178"/>
      <c r="C20" s="178"/>
      <c r="D20" s="178"/>
      <c r="E20" s="178"/>
      <c r="F20" s="178"/>
      <c r="G20" s="179"/>
      <c r="H20" s="150"/>
    </row>
    <row r="21" spans="1:8" s="147" customFormat="1" ht="12">
      <c r="A21" s="147" t="s">
        <v>84</v>
      </c>
      <c r="B21" s="184">
        <v>12056</v>
      </c>
      <c r="C21" s="184">
        <v>124</v>
      </c>
      <c r="D21" s="184">
        <v>15369</v>
      </c>
      <c r="E21" s="184">
        <v>631</v>
      </c>
      <c r="F21" s="185">
        <v>13262</v>
      </c>
      <c r="G21" s="186">
        <v>667</v>
      </c>
      <c r="H21" s="185">
        <f>SUM(B21:G21)</f>
        <v>42109</v>
      </c>
    </row>
    <row r="22" spans="2:8" s="1" customFormat="1" ht="11.25">
      <c r="B22" s="187"/>
      <c r="C22" s="187"/>
      <c r="D22" s="187"/>
      <c r="E22" s="187"/>
      <c r="F22" s="187"/>
      <c r="G22" s="179"/>
      <c r="H22" s="150"/>
    </row>
    <row r="23" spans="1:8" s="147" customFormat="1" ht="12">
      <c r="A23" s="147" t="s">
        <v>85</v>
      </c>
      <c r="B23" s="181"/>
      <c r="C23" s="181"/>
      <c r="D23" s="181"/>
      <c r="E23" s="181"/>
      <c r="F23" s="181"/>
      <c r="G23" s="182"/>
      <c r="H23" s="183"/>
    </row>
    <row r="24" spans="1:8" ht="11.25">
      <c r="A24" s="1" t="s">
        <v>86</v>
      </c>
      <c r="B24" s="178">
        <v>9676</v>
      </c>
      <c r="C24" s="178">
        <v>98</v>
      </c>
      <c r="D24" s="178">
        <v>14938</v>
      </c>
      <c r="E24" s="178">
        <v>1358</v>
      </c>
      <c r="F24" s="178">
        <v>23224</v>
      </c>
      <c r="G24" s="179">
        <v>1168</v>
      </c>
      <c r="H24" s="150">
        <f aca="true" t="shared" si="0" ref="H24:H31">SUM(B24:G24)</f>
        <v>50462</v>
      </c>
    </row>
    <row r="25" spans="1:8" ht="11.25">
      <c r="A25" s="1" t="s">
        <v>87</v>
      </c>
      <c r="B25" s="178">
        <v>2069</v>
      </c>
      <c r="C25" s="178">
        <v>6</v>
      </c>
      <c r="D25" s="178">
        <v>2760</v>
      </c>
      <c r="E25" s="178">
        <v>172</v>
      </c>
      <c r="F25" s="178">
        <v>3054</v>
      </c>
      <c r="G25" s="179">
        <v>77</v>
      </c>
      <c r="H25" s="150">
        <f t="shared" si="0"/>
        <v>8138</v>
      </c>
    </row>
    <row r="26" spans="1:8" ht="11.25">
      <c r="A26" s="1" t="s">
        <v>88</v>
      </c>
      <c r="B26" s="178">
        <v>4267</v>
      </c>
      <c r="C26" s="178">
        <v>50</v>
      </c>
      <c r="D26" s="178">
        <v>6213</v>
      </c>
      <c r="E26" s="178">
        <v>484</v>
      </c>
      <c r="F26" s="178">
        <v>6089</v>
      </c>
      <c r="G26" s="179">
        <v>305</v>
      </c>
      <c r="H26" s="150">
        <f t="shared" si="0"/>
        <v>17408</v>
      </c>
    </row>
    <row r="27" spans="1:8" ht="11.25">
      <c r="A27" s="1" t="s">
        <v>89</v>
      </c>
      <c r="B27" s="178">
        <v>11520</v>
      </c>
      <c r="C27" s="178">
        <v>100</v>
      </c>
      <c r="D27" s="178">
        <v>17481</v>
      </c>
      <c r="E27" s="178">
        <v>1544</v>
      </c>
      <c r="F27" s="178">
        <v>20816</v>
      </c>
      <c r="G27" s="179">
        <v>975</v>
      </c>
      <c r="H27" s="150">
        <f t="shared" si="0"/>
        <v>52436</v>
      </c>
    </row>
    <row r="28" spans="1:8" ht="11.25">
      <c r="A28" s="1" t="s">
        <v>90</v>
      </c>
      <c r="B28" s="178">
        <v>4911</v>
      </c>
      <c r="C28" s="178">
        <v>32</v>
      </c>
      <c r="D28" s="178">
        <v>7407</v>
      </c>
      <c r="E28" s="178">
        <v>518</v>
      </c>
      <c r="F28" s="178">
        <v>6830</v>
      </c>
      <c r="G28" s="179">
        <v>331</v>
      </c>
      <c r="H28" s="150">
        <f t="shared" si="0"/>
        <v>20029</v>
      </c>
    </row>
    <row r="29" spans="1:8" ht="11.25">
      <c r="A29" s="1" t="s">
        <v>91</v>
      </c>
      <c r="B29" s="178">
        <v>6056</v>
      </c>
      <c r="C29" s="178">
        <v>73</v>
      </c>
      <c r="D29" s="178">
        <v>8624</v>
      </c>
      <c r="E29" s="178">
        <v>889</v>
      </c>
      <c r="F29" s="178">
        <v>9243</v>
      </c>
      <c r="G29" s="179">
        <v>835</v>
      </c>
      <c r="H29" s="150">
        <f t="shared" si="0"/>
        <v>25720</v>
      </c>
    </row>
    <row r="30" spans="1:8" ht="11.25">
      <c r="A30" s="1" t="s">
        <v>92</v>
      </c>
      <c r="B30" s="178">
        <v>3502</v>
      </c>
      <c r="C30" s="178"/>
      <c r="D30" s="178">
        <v>5483</v>
      </c>
      <c r="E30" s="178">
        <v>88</v>
      </c>
      <c r="F30" s="178">
        <v>3882</v>
      </c>
      <c r="G30" s="179">
        <v>82</v>
      </c>
      <c r="H30" s="150">
        <f t="shared" si="0"/>
        <v>13037</v>
      </c>
    </row>
    <row r="31" spans="1:8" ht="11.25">
      <c r="A31" s="1" t="s">
        <v>93</v>
      </c>
      <c r="B31" s="178">
        <v>1612</v>
      </c>
      <c r="C31" s="178">
        <v>21</v>
      </c>
      <c r="D31" s="178">
        <v>2724</v>
      </c>
      <c r="E31" s="178">
        <v>395</v>
      </c>
      <c r="F31" s="178">
        <v>3534</v>
      </c>
      <c r="G31" s="179">
        <v>212</v>
      </c>
      <c r="H31" s="150">
        <f t="shared" si="0"/>
        <v>8498</v>
      </c>
    </row>
    <row r="32" spans="1:8" s="159" customFormat="1" ht="12">
      <c r="A32" s="159" t="s">
        <v>9</v>
      </c>
      <c r="B32" s="180">
        <v>43613</v>
      </c>
      <c r="C32" s="180">
        <v>380</v>
      </c>
      <c r="D32" s="180">
        <v>65630</v>
      </c>
      <c r="E32" s="180">
        <v>5448</v>
      </c>
      <c r="F32" s="180">
        <f>SUM(F24:F31)</f>
        <v>76672</v>
      </c>
      <c r="G32" s="180">
        <v>3985</v>
      </c>
      <c r="H32" s="156">
        <f>SUM(H24:H31)</f>
        <v>195728</v>
      </c>
    </row>
    <row r="33" spans="2:8" s="1" customFormat="1" ht="11.25">
      <c r="B33" s="178"/>
      <c r="C33" s="178"/>
      <c r="D33" s="178"/>
      <c r="E33" s="178"/>
      <c r="F33" s="178"/>
      <c r="G33" s="179"/>
      <c r="H33" s="150"/>
    </row>
    <row r="34" spans="1:8" s="147" customFormat="1" ht="12">
      <c r="A34" s="147" t="s">
        <v>94</v>
      </c>
      <c r="B34" s="181"/>
      <c r="C34" s="181"/>
      <c r="D34" s="181"/>
      <c r="E34" s="181"/>
      <c r="F34" s="181"/>
      <c r="G34" s="182"/>
      <c r="H34" s="183"/>
    </row>
    <row r="35" spans="1:8" ht="11.25">
      <c r="A35" s="1" t="s">
        <v>95</v>
      </c>
      <c r="B35" s="178">
        <v>11052</v>
      </c>
      <c r="C35" s="178">
        <v>52</v>
      </c>
      <c r="D35" s="178">
        <v>16662</v>
      </c>
      <c r="E35" s="178">
        <v>1039</v>
      </c>
      <c r="F35" s="178">
        <v>20485</v>
      </c>
      <c r="G35" s="179">
        <v>819</v>
      </c>
      <c r="H35" s="150">
        <f aca="true" t="shared" si="1" ref="H35:H41">SUM(B35:G35)</f>
        <v>50109</v>
      </c>
    </row>
    <row r="36" spans="1:8" ht="11.25">
      <c r="A36" s="1" t="s">
        <v>96</v>
      </c>
      <c r="B36" s="178">
        <v>7533</v>
      </c>
      <c r="C36" s="178">
        <v>47</v>
      </c>
      <c r="D36" s="178">
        <v>11467</v>
      </c>
      <c r="E36" s="178">
        <v>801</v>
      </c>
      <c r="F36" s="178">
        <v>10783</v>
      </c>
      <c r="G36" s="179">
        <v>377</v>
      </c>
      <c r="H36" s="150">
        <f t="shared" si="1"/>
        <v>31008</v>
      </c>
    </row>
    <row r="37" spans="1:8" ht="11.25">
      <c r="A37" s="1" t="s">
        <v>97</v>
      </c>
      <c r="B37" s="178">
        <v>3189</v>
      </c>
      <c r="C37" s="178"/>
      <c r="D37" s="178">
        <v>4683</v>
      </c>
      <c r="E37" s="178">
        <v>277</v>
      </c>
      <c r="F37" s="178">
        <v>6383</v>
      </c>
      <c r="G37" s="179">
        <v>0</v>
      </c>
      <c r="H37" s="150">
        <f t="shared" si="1"/>
        <v>14532</v>
      </c>
    </row>
    <row r="38" spans="1:8" ht="11.25">
      <c r="A38" s="1" t="s">
        <v>98</v>
      </c>
      <c r="B38" s="178">
        <v>22780</v>
      </c>
      <c r="C38" s="178">
        <v>230</v>
      </c>
      <c r="D38" s="178">
        <v>33492</v>
      </c>
      <c r="E38" s="178">
        <v>2495</v>
      </c>
      <c r="F38" s="178">
        <v>32931</v>
      </c>
      <c r="G38" s="179">
        <v>2234</v>
      </c>
      <c r="H38" s="150">
        <f t="shared" si="1"/>
        <v>94162</v>
      </c>
    </row>
    <row r="39" spans="1:8" ht="11.25">
      <c r="A39" s="1" t="s">
        <v>99</v>
      </c>
      <c r="B39" s="178">
        <v>5086</v>
      </c>
      <c r="C39" s="178">
        <v>29</v>
      </c>
      <c r="D39" s="178">
        <v>7407</v>
      </c>
      <c r="E39" s="178">
        <v>502</v>
      </c>
      <c r="F39" s="178">
        <v>7034</v>
      </c>
      <c r="G39" s="179">
        <v>249</v>
      </c>
      <c r="H39" s="150">
        <f t="shared" si="1"/>
        <v>20307</v>
      </c>
    </row>
    <row r="40" spans="1:8" ht="11.25">
      <c r="A40" s="1" t="s">
        <v>100</v>
      </c>
      <c r="B40" s="178">
        <v>10719</v>
      </c>
      <c r="C40" s="178">
        <v>73</v>
      </c>
      <c r="D40" s="178">
        <v>15688</v>
      </c>
      <c r="E40" s="178">
        <v>1203</v>
      </c>
      <c r="F40" s="178">
        <v>17085</v>
      </c>
      <c r="G40" s="179">
        <v>988</v>
      </c>
      <c r="H40" s="150">
        <f t="shared" si="1"/>
        <v>45756</v>
      </c>
    </row>
    <row r="41" spans="1:8" s="159" customFormat="1" ht="12">
      <c r="A41" s="159" t="s">
        <v>9</v>
      </c>
      <c r="B41" s="180">
        <v>60359</v>
      </c>
      <c r="C41" s="180">
        <v>431</v>
      </c>
      <c r="D41" s="180">
        <v>89399</v>
      </c>
      <c r="E41" s="180">
        <v>6317</v>
      </c>
      <c r="F41" s="180">
        <v>94701</v>
      </c>
      <c r="G41" s="180">
        <v>4667</v>
      </c>
      <c r="H41" s="156">
        <f t="shared" si="1"/>
        <v>255874</v>
      </c>
    </row>
    <row r="42" spans="2:8" s="1" customFormat="1" ht="11.25">
      <c r="B42" s="178"/>
      <c r="C42" s="178"/>
      <c r="D42" s="178"/>
      <c r="E42" s="178"/>
      <c r="F42" s="178"/>
      <c r="G42" s="179"/>
      <c r="H42" s="150"/>
    </row>
    <row r="43" spans="1:8" s="147" customFormat="1" ht="12">
      <c r="A43" s="147" t="s">
        <v>101</v>
      </c>
      <c r="B43" s="178"/>
      <c r="C43" s="178"/>
      <c r="D43" s="178"/>
      <c r="E43" s="178"/>
      <c r="F43" s="178"/>
      <c r="G43" s="179"/>
      <c r="H43" s="150"/>
    </row>
    <row r="44" spans="1:8" ht="11.25">
      <c r="A44" s="1" t="s">
        <v>102</v>
      </c>
      <c r="B44" s="178">
        <v>44</v>
      </c>
      <c r="C44" s="178">
        <v>0</v>
      </c>
      <c r="D44" s="178">
        <v>59</v>
      </c>
      <c r="E44" s="178">
        <v>0</v>
      </c>
      <c r="F44" s="178">
        <v>0</v>
      </c>
      <c r="G44" s="179">
        <v>0</v>
      </c>
      <c r="H44" s="150">
        <f>SUM(B44:G44)</f>
        <v>103</v>
      </c>
    </row>
    <row r="45" spans="1:8" s="159" customFormat="1" ht="12">
      <c r="A45" s="159" t="s">
        <v>9</v>
      </c>
      <c r="B45" s="188">
        <f>SUM(B44)</f>
        <v>44</v>
      </c>
      <c r="C45" s="188">
        <f aca="true" t="shared" si="2" ref="C45:H45">SUM(C44)</f>
        <v>0</v>
      </c>
      <c r="D45" s="188">
        <f t="shared" si="2"/>
        <v>59</v>
      </c>
      <c r="E45" s="188">
        <f t="shared" si="2"/>
        <v>0</v>
      </c>
      <c r="F45" s="188">
        <f t="shared" si="2"/>
        <v>0</v>
      </c>
      <c r="G45" s="188">
        <f t="shared" si="2"/>
        <v>0</v>
      </c>
      <c r="H45" s="189">
        <f t="shared" si="2"/>
        <v>103</v>
      </c>
    </row>
    <row r="46" spans="2:8" s="1" customFormat="1" ht="11.25">
      <c r="B46" s="178"/>
      <c r="C46" s="178"/>
      <c r="D46" s="178"/>
      <c r="E46" s="178"/>
      <c r="F46" s="178"/>
      <c r="G46" s="179"/>
      <c r="H46" s="150"/>
    </row>
    <row r="47" spans="1:8" s="147" customFormat="1" ht="12">
      <c r="A47" s="147" t="s">
        <v>103</v>
      </c>
      <c r="B47" s="181"/>
      <c r="C47" s="181"/>
      <c r="D47" s="181"/>
      <c r="E47" s="181"/>
      <c r="F47" s="181"/>
      <c r="G47" s="182"/>
      <c r="H47" s="183"/>
    </row>
    <row r="48" spans="1:8" ht="11.25">
      <c r="A48" s="1" t="s">
        <v>104</v>
      </c>
      <c r="B48" s="178">
        <v>16324</v>
      </c>
      <c r="C48" s="178">
        <v>244</v>
      </c>
      <c r="D48" s="178">
        <v>24053</v>
      </c>
      <c r="E48" s="178">
        <v>2399</v>
      </c>
      <c r="F48" s="178">
        <v>29877</v>
      </c>
      <c r="G48" s="179">
        <v>1498</v>
      </c>
      <c r="H48" s="150">
        <f>SUM(B48:G48)</f>
        <v>74395</v>
      </c>
    </row>
    <row r="49" spans="1:8" ht="11.25">
      <c r="A49" s="1" t="s">
        <v>105</v>
      </c>
      <c r="B49" s="178">
        <v>9224</v>
      </c>
      <c r="C49" s="178">
        <v>77</v>
      </c>
      <c r="D49" s="178">
        <v>13931</v>
      </c>
      <c r="E49" s="178">
        <v>1244</v>
      </c>
      <c r="F49" s="178">
        <v>16832</v>
      </c>
      <c r="G49" s="179">
        <v>1499</v>
      </c>
      <c r="H49" s="150">
        <f>SUM(B49:G49)</f>
        <v>42807</v>
      </c>
    </row>
    <row r="50" spans="1:8" ht="11.25">
      <c r="A50" s="1" t="s">
        <v>106</v>
      </c>
      <c r="B50" s="178">
        <v>7636</v>
      </c>
      <c r="C50" s="178">
        <v>39</v>
      </c>
      <c r="D50" s="178">
        <v>11477</v>
      </c>
      <c r="E50" s="178">
        <v>911</v>
      </c>
      <c r="F50" s="178">
        <v>10875</v>
      </c>
      <c r="G50" s="179">
        <v>474</v>
      </c>
      <c r="H50" s="150">
        <f>SUM(B50:G50)</f>
        <v>31412</v>
      </c>
    </row>
    <row r="51" spans="1:8" s="159" customFormat="1" ht="12">
      <c r="A51" s="159" t="s">
        <v>9</v>
      </c>
      <c r="B51" s="180">
        <v>33184</v>
      </c>
      <c r="C51" s="180">
        <v>360</v>
      </c>
      <c r="D51" s="180">
        <v>49461</v>
      </c>
      <c r="E51" s="180">
        <v>4554</v>
      </c>
      <c r="F51" s="180">
        <v>57584</v>
      </c>
      <c r="G51" s="180">
        <v>3471</v>
      </c>
      <c r="H51" s="156">
        <f>SUM(H48:H50)</f>
        <v>148614</v>
      </c>
    </row>
    <row r="52" spans="2:8" s="1" customFormat="1" ht="11.25">
      <c r="B52" s="178"/>
      <c r="C52" s="178"/>
      <c r="D52" s="178"/>
      <c r="E52" s="178"/>
      <c r="F52" s="178"/>
      <c r="G52" s="179"/>
      <c r="H52" s="150"/>
    </row>
    <row r="53" spans="1:8" s="147" customFormat="1" ht="12">
      <c r="A53" s="190" t="s">
        <v>46</v>
      </c>
      <c r="B53" s="188">
        <f>SUM(B51,B45,B41,B32,B21,B19,B14)</f>
        <v>265953</v>
      </c>
      <c r="C53" s="188">
        <f aca="true" t="shared" si="3" ref="C53:H53">SUM(C51,C45,C41,C32,C21,C19,C14)</f>
        <v>2023</v>
      </c>
      <c r="D53" s="188">
        <f t="shared" si="3"/>
        <v>392351</v>
      </c>
      <c r="E53" s="188">
        <f t="shared" si="3"/>
        <v>28481</v>
      </c>
      <c r="F53" s="188">
        <f t="shared" si="3"/>
        <v>418817</v>
      </c>
      <c r="G53" s="188">
        <f t="shared" si="3"/>
        <v>20177</v>
      </c>
      <c r="H53" s="189">
        <f t="shared" si="3"/>
        <v>1127802</v>
      </c>
    </row>
    <row r="54" spans="7:11" ht="12">
      <c r="G54" s="67"/>
      <c r="I54" s="159"/>
      <c r="J54" s="159"/>
      <c r="K54" s="159"/>
    </row>
    <row r="55" spans="1:11" ht="11.25">
      <c r="A55" s="508"/>
      <c r="B55" s="508"/>
      <c r="C55" s="508"/>
      <c r="D55" s="508"/>
      <c r="E55" s="508"/>
      <c r="F55" s="508"/>
      <c r="G55" s="508"/>
      <c r="H55" s="508"/>
      <c r="I55" s="1"/>
      <c r="J55" s="1"/>
      <c r="K55" s="1"/>
    </row>
    <row r="56" spans="9:11" ht="12">
      <c r="I56" s="147"/>
      <c r="J56" s="147"/>
      <c r="K56" s="147"/>
    </row>
    <row r="60" spans="9:11" ht="12">
      <c r="I60" s="159"/>
      <c r="J60" s="159"/>
      <c r="K60" s="159"/>
    </row>
    <row r="61" spans="9:11" ht="11.25">
      <c r="I61" s="1"/>
      <c r="J61" s="1"/>
      <c r="K61" s="1"/>
    </row>
    <row r="62" spans="9:11" ht="12">
      <c r="I62" s="147"/>
      <c r="J62" s="147"/>
      <c r="K62" s="147"/>
    </row>
  </sheetData>
  <sheetProtection/>
  <mergeCells count="6">
    <mergeCell ref="A2:H2"/>
    <mergeCell ref="A3:H3"/>
    <mergeCell ref="A55:H55"/>
    <mergeCell ref="B5:C5"/>
    <mergeCell ref="D5:E5"/>
    <mergeCell ref="F5:G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72"/>
  <sheetViews>
    <sheetView zoomScalePageLayoutView="0" workbookViewId="0" topLeftCell="A1">
      <selection activeCell="AA44" sqref="AA44"/>
    </sheetView>
  </sheetViews>
  <sheetFormatPr defaultColWidth="9.140625" defaultRowHeight="12.75"/>
  <cols>
    <col min="1" max="1" width="14.140625" style="1" customWidth="1"/>
    <col min="2" max="3" width="7.140625" style="2" customWidth="1"/>
    <col min="4" max="4" width="7.7109375" style="2" customWidth="1"/>
    <col min="5" max="7" width="7.140625" style="2" customWidth="1"/>
    <col min="8" max="8" width="8.7109375" style="2" customWidth="1"/>
    <col min="9" max="12" width="7.140625" style="2" customWidth="1"/>
    <col min="13" max="13" width="7.7109375" style="2" customWidth="1"/>
    <col min="14" max="16" width="7.140625" style="2" customWidth="1"/>
    <col min="17" max="17" width="7.140625" style="39" customWidth="1"/>
    <col min="18" max="18" width="8.7109375" style="39" customWidth="1"/>
    <col min="19" max="19" width="8.00390625" style="39" customWidth="1"/>
    <col min="20" max="22" width="8.7109375" style="2" customWidth="1"/>
    <col min="23" max="16384" width="9.140625" style="2" customWidth="1"/>
  </cols>
  <sheetData>
    <row r="1" ht="12">
      <c r="A1" s="36" t="s">
        <v>190</v>
      </c>
    </row>
    <row r="2" spans="1:22" ht="12">
      <c r="A2" s="502" t="s">
        <v>126</v>
      </c>
      <c r="B2" s="502"/>
      <c r="C2" s="502"/>
      <c r="D2" s="502"/>
      <c r="E2" s="502"/>
      <c r="F2" s="502"/>
      <c r="G2" s="502"/>
      <c r="H2" s="502"/>
      <c r="I2" s="502"/>
      <c r="J2" s="502"/>
      <c r="K2" s="502"/>
      <c r="L2" s="502"/>
      <c r="M2" s="502"/>
      <c r="N2" s="502"/>
      <c r="O2" s="502"/>
      <c r="P2" s="502"/>
      <c r="Q2" s="502"/>
      <c r="R2" s="502"/>
      <c r="S2" s="502"/>
      <c r="T2" s="502"/>
      <c r="U2" s="502"/>
      <c r="V2" s="502"/>
    </row>
    <row r="3" spans="1:22" ht="12">
      <c r="A3" s="502" t="s">
        <v>127</v>
      </c>
      <c r="B3" s="502"/>
      <c r="C3" s="502"/>
      <c r="D3" s="502"/>
      <c r="E3" s="502"/>
      <c r="F3" s="502"/>
      <c r="G3" s="502"/>
      <c r="H3" s="502"/>
      <c r="I3" s="502"/>
      <c r="J3" s="502"/>
      <c r="K3" s="502"/>
      <c r="L3" s="502"/>
      <c r="M3" s="502"/>
      <c r="N3" s="502"/>
      <c r="O3" s="502"/>
      <c r="P3" s="502"/>
      <c r="Q3" s="502"/>
      <c r="R3" s="502"/>
      <c r="S3" s="502"/>
      <c r="T3" s="502"/>
      <c r="U3" s="502"/>
      <c r="V3" s="502"/>
    </row>
    <row r="4" ht="12" thickBot="1"/>
    <row r="5" spans="1:22" ht="11.25">
      <c r="A5" s="191"/>
      <c r="B5" s="192" t="s">
        <v>18</v>
      </c>
      <c r="C5" s="193"/>
      <c r="D5" s="193"/>
      <c r="E5" s="194"/>
      <c r="F5" s="193"/>
      <c r="G5" s="193"/>
      <c r="H5" s="192" t="s">
        <v>22</v>
      </c>
      <c r="I5" s="193"/>
      <c r="J5" s="193"/>
      <c r="K5" s="194"/>
      <c r="L5" s="193"/>
      <c r="M5" s="193"/>
      <c r="N5" s="192" t="s">
        <v>59</v>
      </c>
      <c r="O5" s="193"/>
      <c r="P5" s="193"/>
      <c r="Q5" s="194"/>
      <c r="R5" s="193"/>
      <c r="S5" s="193"/>
      <c r="T5" s="192" t="s">
        <v>9</v>
      </c>
      <c r="U5" s="193"/>
      <c r="V5" s="193"/>
    </row>
    <row r="6" spans="1:22" ht="11.25">
      <c r="A6" s="195"/>
      <c r="B6" s="196" t="s">
        <v>107</v>
      </c>
      <c r="C6" s="197"/>
      <c r="D6" s="197"/>
      <c r="E6" s="196" t="s">
        <v>108</v>
      </c>
      <c r="F6" s="197"/>
      <c r="G6" s="198"/>
      <c r="H6" s="196" t="s">
        <v>107</v>
      </c>
      <c r="I6" s="197"/>
      <c r="J6" s="197"/>
      <c r="K6" s="196" t="s">
        <v>108</v>
      </c>
      <c r="L6" s="197"/>
      <c r="M6" s="198"/>
      <c r="N6" s="196" t="s">
        <v>107</v>
      </c>
      <c r="O6" s="197"/>
      <c r="P6" s="197"/>
      <c r="Q6" s="511" t="s">
        <v>108</v>
      </c>
      <c r="R6" s="512"/>
      <c r="S6" s="513"/>
      <c r="T6" s="199"/>
      <c r="U6" s="200"/>
      <c r="V6" s="200"/>
    </row>
    <row r="7" spans="1:22" ht="11.25">
      <c r="A7" s="201" t="s">
        <v>109</v>
      </c>
      <c r="B7" s="202" t="s">
        <v>56</v>
      </c>
      <c r="C7" s="203" t="s">
        <v>57</v>
      </c>
      <c r="D7" s="203" t="s">
        <v>58</v>
      </c>
      <c r="E7" s="202" t="s">
        <v>56</v>
      </c>
      <c r="F7" s="203" t="s">
        <v>57</v>
      </c>
      <c r="G7" s="203" t="s">
        <v>58</v>
      </c>
      <c r="H7" s="202" t="s">
        <v>56</v>
      </c>
      <c r="I7" s="203" t="s">
        <v>57</v>
      </c>
      <c r="J7" s="203" t="s">
        <v>58</v>
      </c>
      <c r="K7" s="202" t="s">
        <v>56</v>
      </c>
      <c r="L7" s="203" t="s">
        <v>57</v>
      </c>
      <c r="M7" s="203" t="s">
        <v>58</v>
      </c>
      <c r="N7" s="202" t="s">
        <v>56</v>
      </c>
      <c r="O7" s="203" t="s">
        <v>57</v>
      </c>
      <c r="P7" s="203" t="s">
        <v>58</v>
      </c>
      <c r="Q7" s="204" t="s">
        <v>56</v>
      </c>
      <c r="R7" s="205" t="s">
        <v>57</v>
      </c>
      <c r="S7" s="205" t="s">
        <v>58</v>
      </c>
      <c r="T7" s="206" t="s">
        <v>56</v>
      </c>
      <c r="U7" s="207" t="s">
        <v>57</v>
      </c>
      <c r="V7" s="207" t="s">
        <v>58</v>
      </c>
    </row>
    <row r="8" spans="1:22" ht="6.75" customHeight="1">
      <c r="A8" s="207"/>
      <c r="B8" s="206"/>
      <c r="C8" s="207"/>
      <c r="D8" s="207"/>
      <c r="E8" s="206"/>
      <c r="F8" s="207"/>
      <c r="G8" s="207"/>
      <c r="H8" s="206"/>
      <c r="I8" s="207"/>
      <c r="J8" s="207"/>
      <c r="K8" s="206"/>
      <c r="L8" s="207"/>
      <c r="M8" s="207"/>
      <c r="N8" s="206"/>
      <c r="O8" s="207"/>
      <c r="P8" s="207"/>
      <c r="Q8" s="208"/>
      <c r="R8" s="209"/>
      <c r="S8" s="209"/>
      <c r="T8" s="206"/>
      <c r="U8" s="207"/>
      <c r="V8" s="207"/>
    </row>
    <row r="9" spans="1:22" ht="11.25" customHeight="1">
      <c r="A9" s="210">
        <v>2010</v>
      </c>
      <c r="B9" s="211">
        <v>21605</v>
      </c>
      <c r="C9" s="58">
        <v>20735</v>
      </c>
      <c r="D9" s="58">
        <v>42340</v>
      </c>
      <c r="E9" s="212">
        <v>58</v>
      </c>
      <c r="F9" s="195">
        <v>39</v>
      </c>
      <c r="G9" s="213">
        <v>97</v>
      </c>
      <c r="H9" s="212"/>
      <c r="I9" s="195"/>
      <c r="J9" s="195"/>
      <c r="K9" s="3"/>
      <c r="L9" s="195"/>
      <c r="M9" s="195"/>
      <c r="N9" s="3"/>
      <c r="O9" s="195"/>
      <c r="P9" s="195"/>
      <c r="Q9" s="41"/>
      <c r="R9" s="58"/>
      <c r="S9" s="58"/>
      <c r="T9" s="3">
        <f>SUM(Q9,N9,K9,H9,E9,B9)</f>
        <v>21663</v>
      </c>
      <c r="U9" s="195">
        <f>SUM(R9,O9,L9,I9,F9,C9)</f>
        <v>20774</v>
      </c>
      <c r="V9" s="195">
        <f>SUM(T9:U9)</f>
        <v>42437</v>
      </c>
    </row>
    <row r="10" spans="1:22" ht="11.25">
      <c r="A10" s="210">
        <f>A9-1</f>
        <v>2009</v>
      </c>
      <c r="B10" s="212">
        <v>37677</v>
      </c>
      <c r="C10" s="195">
        <v>35984</v>
      </c>
      <c r="D10" s="195">
        <v>73661</v>
      </c>
      <c r="E10" s="212">
        <v>201</v>
      </c>
      <c r="F10" s="195">
        <v>105</v>
      </c>
      <c r="G10" s="213">
        <v>306</v>
      </c>
      <c r="H10" s="212"/>
      <c r="I10" s="195"/>
      <c r="J10" s="195"/>
      <c r="K10" s="3"/>
      <c r="L10" s="195"/>
      <c r="M10" s="195"/>
      <c r="N10" s="3"/>
      <c r="O10" s="195"/>
      <c r="P10" s="195"/>
      <c r="Q10" s="41"/>
      <c r="R10" s="58"/>
      <c r="S10" s="58"/>
      <c r="T10" s="3">
        <f>SUM(Q10,N10,K10,H10,E10,B10)</f>
        <v>37878</v>
      </c>
      <c r="U10" s="195">
        <f>SUM(R10,O10,L10,I10,F10,C10)</f>
        <v>36089</v>
      </c>
      <c r="V10" s="195">
        <f>SUM(T10:U10)</f>
        <v>73967</v>
      </c>
    </row>
    <row r="11" spans="1:22" ht="11.25">
      <c r="A11" s="210">
        <f aca="true" t="shared" si="0" ref="A11:A46">A10-1</f>
        <v>2008</v>
      </c>
      <c r="B11" s="212">
        <v>38074</v>
      </c>
      <c r="C11" s="195">
        <v>36530</v>
      </c>
      <c r="D11" s="195">
        <v>74604</v>
      </c>
      <c r="E11" s="212">
        <v>358</v>
      </c>
      <c r="F11" s="195">
        <v>156</v>
      </c>
      <c r="G11" s="213">
        <v>514</v>
      </c>
      <c r="H11" s="212"/>
      <c r="I11" s="4"/>
      <c r="J11" s="4"/>
      <c r="K11" s="3"/>
      <c r="L11" s="4"/>
      <c r="M11" s="4"/>
      <c r="N11" s="3"/>
      <c r="O11" s="4"/>
      <c r="P11" s="4"/>
      <c r="Q11" s="41"/>
      <c r="R11" s="42"/>
      <c r="S11" s="42"/>
      <c r="T11" s="3">
        <f aca="true" t="shared" si="1" ref="T11:T46">SUM(Q11,N11,K11,H11,E11,B11)</f>
        <v>38432</v>
      </c>
      <c r="U11" s="195">
        <f aca="true" t="shared" si="2" ref="U11:U46">SUM(R11,O11,L11,I11,F11,C11)</f>
        <v>36686</v>
      </c>
      <c r="V11" s="195">
        <f aca="true" t="shared" si="3" ref="V11:V46">SUM(T11:U11)</f>
        <v>75118</v>
      </c>
    </row>
    <row r="12" spans="1:22" ht="11.25">
      <c r="A12" s="210">
        <f t="shared" si="0"/>
        <v>2007</v>
      </c>
      <c r="B12" s="212">
        <v>36402</v>
      </c>
      <c r="C12" s="4">
        <v>35311</v>
      </c>
      <c r="D12" s="195">
        <v>71713</v>
      </c>
      <c r="E12" s="212">
        <v>447</v>
      </c>
      <c r="F12" s="4">
        <v>197</v>
      </c>
      <c r="G12" s="195">
        <v>644</v>
      </c>
      <c r="H12" s="212">
        <v>240</v>
      </c>
      <c r="I12" s="4">
        <v>323</v>
      </c>
      <c r="J12" s="4">
        <v>563</v>
      </c>
      <c r="K12" s="3">
        <v>10</v>
      </c>
      <c r="L12" s="4">
        <v>3</v>
      </c>
      <c r="M12" s="4">
        <v>13</v>
      </c>
      <c r="N12" s="3"/>
      <c r="O12" s="4"/>
      <c r="P12" s="4"/>
      <c r="Q12" s="41"/>
      <c r="R12" s="42"/>
      <c r="S12" s="42"/>
      <c r="T12" s="3">
        <f t="shared" si="1"/>
        <v>37099</v>
      </c>
      <c r="U12" s="195">
        <f t="shared" si="2"/>
        <v>35834</v>
      </c>
      <c r="V12" s="195">
        <f t="shared" si="3"/>
        <v>72933</v>
      </c>
    </row>
    <row r="13" spans="1:22" ht="11.25">
      <c r="A13" s="210">
        <f t="shared" si="0"/>
        <v>2006</v>
      </c>
      <c r="B13" s="215">
        <v>2185</v>
      </c>
      <c r="C13" s="216">
        <v>1446</v>
      </c>
      <c r="D13" s="216">
        <v>3631</v>
      </c>
      <c r="E13" s="215">
        <v>257</v>
      </c>
      <c r="F13" s="216">
        <v>116</v>
      </c>
      <c r="G13" s="216">
        <v>373</v>
      </c>
      <c r="H13" s="215">
        <v>33142</v>
      </c>
      <c r="I13" s="216">
        <v>33068</v>
      </c>
      <c r="J13" s="216">
        <v>66210</v>
      </c>
      <c r="K13" s="272">
        <v>1058</v>
      </c>
      <c r="L13" s="216">
        <v>552</v>
      </c>
      <c r="M13" s="273">
        <v>1610</v>
      </c>
      <c r="N13" s="3"/>
      <c r="O13" s="4"/>
      <c r="P13" s="4"/>
      <c r="Q13" s="41"/>
      <c r="R13" s="42"/>
      <c r="S13" s="42"/>
      <c r="T13" s="3">
        <f t="shared" si="1"/>
        <v>36642</v>
      </c>
      <c r="U13" s="195">
        <f t="shared" si="2"/>
        <v>35182</v>
      </c>
      <c r="V13" s="195">
        <f t="shared" si="3"/>
        <v>71824</v>
      </c>
    </row>
    <row r="14" spans="1:22" ht="11.25">
      <c r="A14" s="210">
        <f t="shared" si="0"/>
        <v>2005</v>
      </c>
      <c r="B14" s="212">
        <v>1</v>
      </c>
      <c r="C14" s="195">
        <v>3</v>
      </c>
      <c r="D14" s="195">
        <v>4</v>
      </c>
      <c r="E14" s="212">
        <v>60</v>
      </c>
      <c r="F14" s="195">
        <v>29</v>
      </c>
      <c r="G14" s="213">
        <v>89</v>
      </c>
      <c r="H14" s="212">
        <v>34164</v>
      </c>
      <c r="I14" s="195">
        <v>33178</v>
      </c>
      <c r="J14" s="195">
        <v>67342</v>
      </c>
      <c r="K14" s="3">
        <v>1724</v>
      </c>
      <c r="L14" s="195">
        <v>893</v>
      </c>
      <c r="M14" s="219">
        <v>2617</v>
      </c>
      <c r="N14" s="41"/>
      <c r="O14" s="42"/>
      <c r="P14" s="42"/>
      <c r="Q14" s="41"/>
      <c r="R14" s="42"/>
      <c r="S14" s="42"/>
      <c r="T14" s="3">
        <f t="shared" si="1"/>
        <v>35949</v>
      </c>
      <c r="U14" s="195">
        <f t="shared" si="2"/>
        <v>34103</v>
      </c>
      <c r="V14" s="195">
        <f t="shared" si="3"/>
        <v>70052</v>
      </c>
    </row>
    <row r="15" spans="1:22" ht="11.25">
      <c r="A15" s="210">
        <f t="shared" si="0"/>
        <v>2004</v>
      </c>
      <c r="B15" s="212"/>
      <c r="C15" s="4"/>
      <c r="D15" s="195"/>
      <c r="E15" s="212"/>
      <c r="F15" s="4"/>
      <c r="G15" s="195"/>
      <c r="H15" s="212">
        <v>32747</v>
      </c>
      <c r="I15" s="195">
        <v>32343</v>
      </c>
      <c r="J15" s="219">
        <v>65090</v>
      </c>
      <c r="K15" s="3">
        <v>2403</v>
      </c>
      <c r="L15" s="195">
        <v>1330</v>
      </c>
      <c r="M15" s="219">
        <v>3733</v>
      </c>
      <c r="N15" s="3"/>
      <c r="O15" s="4"/>
      <c r="P15" s="4"/>
      <c r="Q15" s="41"/>
      <c r="R15" s="42"/>
      <c r="S15" s="42"/>
      <c r="T15" s="3">
        <f t="shared" si="1"/>
        <v>35150</v>
      </c>
      <c r="U15" s="195">
        <f t="shared" si="2"/>
        <v>33673</v>
      </c>
      <c r="V15" s="195">
        <f t="shared" si="3"/>
        <v>68823</v>
      </c>
    </row>
    <row r="16" spans="1:22" ht="11.25">
      <c r="A16" s="210">
        <f t="shared" si="0"/>
        <v>2003</v>
      </c>
      <c r="B16" s="3"/>
      <c r="C16" s="4"/>
      <c r="D16" s="4"/>
      <c r="E16" s="3"/>
      <c r="F16" s="4"/>
      <c r="G16" s="195"/>
      <c r="H16" s="3">
        <v>31097</v>
      </c>
      <c r="I16" s="4">
        <v>30912</v>
      </c>
      <c r="J16" s="4">
        <v>62009</v>
      </c>
      <c r="K16" s="3">
        <v>2821</v>
      </c>
      <c r="L16" s="4">
        <v>1650</v>
      </c>
      <c r="M16" s="4">
        <v>4471</v>
      </c>
      <c r="N16" s="3">
        <v>0</v>
      </c>
      <c r="O16" s="4">
        <v>1</v>
      </c>
      <c r="P16" s="4">
        <v>1</v>
      </c>
      <c r="Q16" s="41"/>
      <c r="R16" s="42"/>
      <c r="S16" s="42"/>
      <c r="T16" s="3">
        <f t="shared" si="1"/>
        <v>33918</v>
      </c>
      <c r="U16" s="195">
        <f t="shared" si="2"/>
        <v>32563</v>
      </c>
      <c r="V16" s="195">
        <f t="shared" si="3"/>
        <v>66481</v>
      </c>
    </row>
    <row r="17" spans="1:22" ht="11.25">
      <c r="A17" s="210">
        <f t="shared" si="0"/>
        <v>2002</v>
      </c>
      <c r="B17" s="3"/>
      <c r="C17" s="4"/>
      <c r="D17" s="4"/>
      <c r="E17" s="3"/>
      <c r="F17" s="4"/>
      <c r="G17" s="4"/>
      <c r="H17" s="3">
        <v>30504</v>
      </c>
      <c r="I17" s="4">
        <v>30355</v>
      </c>
      <c r="J17" s="4">
        <v>60859</v>
      </c>
      <c r="K17" s="3">
        <v>3258</v>
      </c>
      <c r="L17" s="4">
        <v>1890</v>
      </c>
      <c r="M17" s="4">
        <v>5148</v>
      </c>
      <c r="N17" s="3">
        <v>8</v>
      </c>
      <c r="O17" s="4">
        <v>2</v>
      </c>
      <c r="P17" s="4">
        <v>10</v>
      </c>
      <c r="Q17" s="41"/>
      <c r="R17" s="42"/>
      <c r="S17" s="42"/>
      <c r="T17" s="3">
        <f t="shared" si="1"/>
        <v>33770</v>
      </c>
      <c r="U17" s="195">
        <f t="shared" si="2"/>
        <v>32247</v>
      </c>
      <c r="V17" s="195">
        <f t="shared" si="3"/>
        <v>66017</v>
      </c>
    </row>
    <row r="18" spans="1:22" ht="11.25">
      <c r="A18" s="210">
        <f t="shared" si="0"/>
        <v>2001</v>
      </c>
      <c r="B18" s="3"/>
      <c r="C18" s="4"/>
      <c r="D18" s="4"/>
      <c r="E18" s="3"/>
      <c r="F18" s="4"/>
      <c r="G18" s="4"/>
      <c r="H18" s="3">
        <v>29852</v>
      </c>
      <c r="I18" s="4">
        <v>30033</v>
      </c>
      <c r="J18" s="4">
        <v>59885</v>
      </c>
      <c r="K18" s="3">
        <v>3377</v>
      </c>
      <c r="L18" s="4">
        <v>2100</v>
      </c>
      <c r="M18" s="4">
        <v>5477</v>
      </c>
      <c r="N18" s="3">
        <v>528</v>
      </c>
      <c r="O18" s="4">
        <v>422</v>
      </c>
      <c r="P18" s="4">
        <v>950</v>
      </c>
      <c r="Q18" s="41">
        <v>4</v>
      </c>
      <c r="R18" s="42">
        <v>2</v>
      </c>
      <c r="S18" s="42">
        <v>6</v>
      </c>
      <c r="T18" s="3">
        <f t="shared" si="1"/>
        <v>33761</v>
      </c>
      <c r="U18" s="195">
        <f t="shared" si="2"/>
        <v>32557</v>
      </c>
      <c r="V18" s="195">
        <f t="shared" si="3"/>
        <v>66318</v>
      </c>
    </row>
    <row r="19" spans="1:22" ht="11.25">
      <c r="A19" s="210">
        <f t="shared" si="0"/>
        <v>2000</v>
      </c>
      <c r="B19" s="3"/>
      <c r="C19" s="4"/>
      <c r="D19" s="4"/>
      <c r="E19" s="3"/>
      <c r="F19" s="4"/>
      <c r="G19" s="4"/>
      <c r="H19" s="218">
        <v>4995</v>
      </c>
      <c r="I19" s="217">
        <v>4610</v>
      </c>
      <c r="J19" s="217">
        <v>9605</v>
      </c>
      <c r="K19" s="218">
        <v>3045</v>
      </c>
      <c r="L19" s="217">
        <v>1866</v>
      </c>
      <c r="M19" s="217">
        <v>4911</v>
      </c>
      <c r="N19" s="218">
        <v>26341</v>
      </c>
      <c r="O19" s="217">
        <v>26592</v>
      </c>
      <c r="P19" s="217">
        <v>52933</v>
      </c>
      <c r="Q19" s="286">
        <v>237</v>
      </c>
      <c r="R19" s="221">
        <v>64</v>
      </c>
      <c r="S19" s="222">
        <v>301</v>
      </c>
      <c r="T19" s="3">
        <f t="shared" si="1"/>
        <v>34618</v>
      </c>
      <c r="U19" s="195">
        <f t="shared" si="2"/>
        <v>33132</v>
      </c>
      <c r="V19" s="195">
        <f t="shared" si="3"/>
        <v>67750</v>
      </c>
    </row>
    <row r="20" spans="1:22" ht="11.25">
      <c r="A20" s="210">
        <f t="shared" si="0"/>
        <v>1999</v>
      </c>
      <c r="B20" s="3"/>
      <c r="C20" s="4"/>
      <c r="D20" s="4"/>
      <c r="E20" s="3"/>
      <c r="F20" s="195"/>
      <c r="G20" s="219"/>
      <c r="H20" s="3">
        <v>393</v>
      </c>
      <c r="I20" s="195">
        <v>379</v>
      </c>
      <c r="J20" s="195">
        <v>772</v>
      </c>
      <c r="K20" s="3">
        <v>253</v>
      </c>
      <c r="L20" s="195">
        <v>161</v>
      </c>
      <c r="M20" s="219">
        <v>414</v>
      </c>
      <c r="N20" s="3">
        <v>31875</v>
      </c>
      <c r="O20" s="195">
        <v>31636</v>
      </c>
      <c r="P20" s="195">
        <v>63511</v>
      </c>
      <c r="Q20" s="41">
        <v>1790</v>
      </c>
      <c r="R20" s="58">
        <v>979</v>
      </c>
      <c r="S20" s="220">
        <v>2769</v>
      </c>
      <c r="T20" s="3">
        <f t="shared" si="1"/>
        <v>34311</v>
      </c>
      <c r="U20" s="195">
        <f t="shared" si="2"/>
        <v>33155</v>
      </c>
      <c r="V20" s="195">
        <f t="shared" si="3"/>
        <v>67466</v>
      </c>
    </row>
    <row r="21" spans="1:22" ht="11.25">
      <c r="A21" s="210">
        <f t="shared" si="0"/>
        <v>1998</v>
      </c>
      <c r="B21" s="3"/>
      <c r="C21" s="4"/>
      <c r="D21" s="4"/>
      <c r="E21" s="3"/>
      <c r="F21" s="195"/>
      <c r="G21" s="219"/>
      <c r="H21" s="3">
        <v>8</v>
      </c>
      <c r="I21" s="195">
        <v>8</v>
      </c>
      <c r="J21" s="195">
        <v>16</v>
      </c>
      <c r="K21" s="3">
        <v>52</v>
      </c>
      <c r="L21" s="4">
        <v>35</v>
      </c>
      <c r="M21" s="4">
        <v>87</v>
      </c>
      <c r="N21" s="3">
        <v>32828</v>
      </c>
      <c r="O21" s="195">
        <v>32120</v>
      </c>
      <c r="P21" s="219">
        <v>64948</v>
      </c>
      <c r="Q21" s="41">
        <v>2047</v>
      </c>
      <c r="R21" s="58">
        <v>1079</v>
      </c>
      <c r="S21" s="220">
        <v>3126</v>
      </c>
      <c r="T21" s="3">
        <f t="shared" si="1"/>
        <v>34935</v>
      </c>
      <c r="U21" s="195">
        <f t="shared" si="2"/>
        <v>33242</v>
      </c>
      <c r="V21" s="195">
        <f t="shared" si="3"/>
        <v>68177</v>
      </c>
    </row>
    <row r="22" spans="1:22" ht="11.25">
      <c r="A22" s="210">
        <f t="shared" si="0"/>
        <v>1997</v>
      </c>
      <c r="B22" s="3"/>
      <c r="C22" s="4"/>
      <c r="D22" s="4"/>
      <c r="E22" s="3"/>
      <c r="F22" s="4"/>
      <c r="G22" s="4"/>
      <c r="H22" s="3"/>
      <c r="I22" s="195"/>
      <c r="J22" s="4"/>
      <c r="K22" s="3"/>
      <c r="L22" s="4"/>
      <c r="M22" s="4"/>
      <c r="N22" s="3">
        <v>32968</v>
      </c>
      <c r="O22" s="4">
        <v>32735</v>
      </c>
      <c r="P22" s="195">
        <v>65703</v>
      </c>
      <c r="Q22" s="41">
        <v>2091</v>
      </c>
      <c r="R22" s="42">
        <v>1124</v>
      </c>
      <c r="S22" s="220">
        <v>3215</v>
      </c>
      <c r="T22" s="3">
        <f t="shared" si="1"/>
        <v>35059</v>
      </c>
      <c r="U22" s="195">
        <f t="shared" si="2"/>
        <v>33859</v>
      </c>
      <c r="V22" s="195">
        <f t="shared" si="3"/>
        <v>68918</v>
      </c>
    </row>
    <row r="23" spans="1:22" ht="11.25">
      <c r="A23" s="210">
        <f t="shared" si="0"/>
        <v>1996</v>
      </c>
      <c r="B23" s="3"/>
      <c r="C23" s="4"/>
      <c r="D23" s="4"/>
      <c r="E23" s="3"/>
      <c r="F23" s="4"/>
      <c r="G23" s="4"/>
      <c r="H23" s="3"/>
      <c r="I23" s="4"/>
      <c r="J23" s="4"/>
      <c r="K23" s="3"/>
      <c r="L23" s="4"/>
      <c r="M23" s="4"/>
      <c r="N23" s="3">
        <v>32088</v>
      </c>
      <c r="O23" s="4">
        <v>32188</v>
      </c>
      <c r="P23" s="195">
        <v>64276</v>
      </c>
      <c r="Q23" s="41">
        <v>2015</v>
      </c>
      <c r="R23" s="42">
        <v>1061</v>
      </c>
      <c r="S23" s="220">
        <v>3076</v>
      </c>
      <c r="T23" s="3">
        <f t="shared" si="1"/>
        <v>34103</v>
      </c>
      <c r="U23" s="195">
        <f t="shared" si="2"/>
        <v>33249</v>
      </c>
      <c r="V23" s="195">
        <f t="shared" si="3"/>
        <v>67352</v>
      </c>
    </row>
    <row r="24" spans="1:22" ht="11.25">
      <c r="A24" s="210">
        <f t="shared" si="0"/>
        <v>1995</v>
      </c>
      <c r="B24" s="3"/>
      <c r="C24" s="4"/>
      <c r="D24" s="4"/>
      <c r="E24" s="3"/>
      <c r="F24" s="4"/>
      <c r="G24" s="4"/>
      <c r="H24" s="223"/>
      <c r="I24" s="154"/>
      <c r="J24" s="154"/>
      <c r="K24" s="3"/>
      <c r="L24" s="4"/>
      <c r="M24" s="4"/>
      <c r="N24" s="3">
        <v>30884</v>
      </c>
      <c r="O24" s="4">
        <v>31223</v>
      </c>
      <c r="P24" s="195">
        <v>62107</v>
      </c>
      <c r="Q24" s="41">
        <v>1819</v>
      </c>
      <c r="R24" s="42">
        <v>1029</v>
      </c>
      <c r="S24" s="220">
        <v>2848</v>
      </c>
      <c r="T24" s="3">
        <f>SUM(Q24,N24,K24,H26,E24,B24)</f>
        <v>32703</v>
      </c>
      <c r="U24" s="195">
        <f>SUM(R24,O24,L24,I24,F24,C24)</f>
        <v>32252</v>
      </c>
      <c r="V24" s="195">
        <f t="shared" si="3"/>
        <v>64955</v>
      </c>
    </row>
    <row r="25" spans="1:22" ht="11.25">
      <c r="A25" s="210">
        <f t="shared" si="0"/>
        <v>1994</v>
      </c>
      <c r="B25" s="3"/>
      <c r="C25" s="4"/>
      <c r="D25" s="4"/>
      <c r="E25" s="3"/>
      <c r="F25" s="4"/>
      <c r="G25" s="4"/>
      <c r="H25" s="3"/>
      <c r="I25" s="4"/>
      <c r="J25" s="4"/>
      <c r="K25" s="212"/>
      <c r="L25" s="4"/>
      <c r="M25" s="213"/>
      <c r="N25" s="215">
        <v>15232</v>
      </c>
      <c r="O25" s="216">
        <v>11837</v>
      </c>
      <c r="P25" s="216">
        <v>27069</v>
      </c>
      <c r="Q25" s="287">
        <v>1208</v>
      </c>
      <c r="R25" s="274">
        <v>731</v>
      </c>
      <c r="S25" s="275">
        <v>1939</v>
      </c>
      <c r="T25" s="3">
        <f t="shared" si="1"/>
        <v>16440</v>
      </c>
      <c r="U25" s="195">
        <f t="shared" si="2"/>
        <v>12568</v>
      </c>
      <c r="V25" s="195">
        <f t="shared" si="3"/>
        <v>29008</v>
      </c>
    </row>
    <row r="26" spans="1:22" ht="11.25">
      <c r="A26" s="210">
        <f t="shared" si="0"/>
        <v>1993</v>
      </c>
      <c r="B26" s="3"/>
      <c r="C26" s="4"/>
      <c r="D26" s="4"/>
      <c r="E26" s="3"/>
      <c r="F26" s="4"/>
      <c r="G26" s="4"/>
      <c r="H26" s="3"/>
      <c r="I26" s="4"/>
      <c r="J26" s="4"/>
      <c r="K26" s="3"/>
      <c r="L26" s="195"/>
      <c r="M26" s="219"/>
      <c r="N26" s="3">
        <v>6845</v>
      </c>
      <c r="O26" s="195">
        <v>5062</v>
      </c>
      <c r="P26" s="195">
        <v>11907</v>
      </c>
      <c r="Q26" s="41">
        <v>717</v>
      </c>
      <c r="R26" s="58">
        <v>482</v>
      </c>
      <c r="S26" s="220">
        <v>1199</v>
      </c>
      <c r="T26" s="3">
        <f>SUM(Q26,N26,K26,H26,E26,B26)</f>
        <v>7562</v>
      </c>
      <c r="U26" s="195">
        <f>SUM(R26,O26,L26,I26,F26,C26)</f>
        <v>5544</v>
      </c>
      <c r="V26" s="195">
        <f>SUM(T26:U26)</f>
        <v>13106</v>
      </c>
    </row>
    <row r="27" spans="1:22" ht="11.25">
      <c r="A27" s="210">
        <f t="shared" si="0"/>
        <v>1992</v>
      </c>
      <c r="B27" s="3"/>
      <c r="C27" s="4"/>
      <c r="D27" s="4"/>
      <c r="E27" s="3"/>
      <c r="F27" s="4"/>
      <c r="G27" s="4"/>
      <c r="H27" s="3"/>
      <c r="I27" s="195"/>
      <c r="J27" s="219"/>
      <c r="K27" s="3"/>
      <c r="L27" s="195"/>
      <c r="M27" s="219"/>
      <c r="N27" s="3">
        <v>2176</v>
      </c>
      <c r="O27" s="195">
        <v>1585</v>
      </c>
      <c r="P27" s="195">
        <v>3761</v>
      </c>
      <c r="Q27" s="41">
        <v>434</v>
      </c>
      <c r="R27" s="58">
        <v>328</v>
      </c>
      <c r="S27" s="220">
        <v>762</v>
      </c>
      <c r="T27" s="3">
        <f t="shared" si="1"/>
        <v>2610</v>
      </c>
      <c r="U27" s="195">
        <f t="shared" si="2"/>
        <v>1913</v>
      </c>
      <c r="V27" s="195">
        <f t="shared" si="3"/>
        <v>4523</v>
      </c>
    </row>
    <row r="28" spans="1:22" ht="11.25">
      <c r="A28" s="210">
        <f t="shared" si="0"/>
        <v>1991</v>
      </c>
      <c r="B28" s="3"/>
      <c r="C28" s="4"/>
      <c r="D28" s="4"/>
      <c r="E28" s="3"/>
      <c r="F28" s="4"/>
      <c r="G28" s="4"/>
      <c r="H28" s="3"/>
      <c r="I28" s="195"/>
      <c r="J28" s="195"/>
      <c r="K28" s="3"/>
      <c r="L28" s="195"/>
      <c r="M28" s="195"/>
      <c r="N28" s="3">
        <v>653</v>
      </c>
      <c r="O28" s="195">
        <v>460</v>
      </c>
      <c r="P28" s="195">
        <v>1113</v>
      </c>
      <c r="Q28" s="41">
        <v>249</v>
      </c>
      <c r="R28" s="58">
        <v>167</v>
      </c>
      <c r="S28" s="58">
        <v>416</v>
      </c>
      <c r="T28" s="3">
        <f t="shared" si="1"/>
        <v>902</v>
      </c>
      <c r="U28" s="195">
        <f t="shared" si="2"/>
        <v>627</v>
      </c>
      <c r="V28" s="195">
        <f t="shared" si="3"/>
        <v>1529</v>
      </c>
    </row>
    <row r="29" spans="1:22" ht="11.25">
      <c r="A29" s="210">
        <f t="shared" si="0"/>
        <v>1990</v>
      </c>
      <c r="B29" s="3"/>
      <c r="C29" s="4"/>
      <c r="D29" s="4"/>
      <c r="E29" s="3"/>
      <c r="F29" s="4"/>
      <c r="G29" s="4"/>
      <c r="H29" s="3"/>
      <c r="I29" s="195"/>
      <c r="J29" s="195"/>
      <c r="K29" s="3"/>
      <c r="L29" s="195"/>
      <c r="M29" s="195"/>
      <c r="N29" s="3">
        <v>161</v>
      </c>
      <c r="O29" s="195">
        <v>132</v>
      </c>
      <c r="P29" s="195">
        <v>293</v>
      </c>
      <c r="Q29" s="41">
        <v>119</v>
      </c>
      <c r="R29" s="58">
        <v>119</v>
      </c>
      <c r="S29" s="58">
        <v>238</v>
      </c>
      <c r="T29" s="3">
        <f t="shared" si="1"/>
        <v>280</v>
      </c>
      <c r="U29" s="195">
        <f t="shared" si="2"/>
        <v>251</v>
      </c>
      <c r="V29" s="195">
        <f t="shared" si="3"/>
        <v>531</v>
      </c>
    </row>
    <row r="30" spans="1:22" ht="11.25">
      <c r="A30" s="210">
        <f t="shared" si="0"/>
        <v>1989</v>
      </c>
      <c r="B30" s="3"/>
      <c r="C30" s="4"/>
      <c r="D30" s="4"/>
      <c r="E30" s="3"/>
      <c r="F30" s="4"/>
      <c r="G30" s="4"/>
      <c r="H30" s="3"/>
      <c r="I30" s="195"/>
      <c r="J30" s="195"/>
      <c r="K30" s="3"/>
      <c r="L30" s="195"/>
      <c r="M30" s="195"/>
      <c r="N30" s="3">
        <v>55</v>
      </c>
      <c r="O30" s="195">
        <v>29</v>
      </c>
      <c r="P30" s="195">
        <v>84</v>
      </c>
      <c r="Q30" s="41">
        <v>58</v>
      </c>
      <c r="R30" s="58">
        <v>66</v>
      </c>
      <c r="S30" s="58">
        <v>124</v>
      </c>
      <c r="T30" s="3">
        <f t="shared" si="1"/>
        <v>113</v>
      </c>
      <c r="U30" s="195">
        <f t="shared" si="2"/>
        <v>95</v>
      </c>
      <c r="V30" s="195">
        <f t="shared" si="3"/>
        <v>208</v>
      </c>
    </row>
    <row r="31" spans="1:22" ht="11.25">
      <c r="A31" s="210">
        <f t="shared" si="0"/>
        <v>1988</v>
      </c>
      <c r="B31" s="3"/>
      <c r="C31" s="4"/>
      <c r="D31" s="4"/>
      <c r="E31" s="3"/>
      <c r="F31" s="4"/>
      <c r="G31" s="4"/>
      <c r="H31" s="3"/>
      <c r="I31" s="195"/>
      <c r="J31" s="195"/>
      <c r="K31" s="3"/>
      <c r="L31" s="195"/>
      <c r="M31" s="195"/>
      <c r="N31" s="3">
        <v>15</v>
      </c>
      <c r="O31" s="195">
        <v>19</v>
      </c>
      <c r="P31" s="195">
        <v>34</v>
      </c>
      <c r="Q31" s="41">
        <v>45</v>
      </c>
      <c r="R31" s="58">
        <v>18</v>
      </c>
      <c r="S31" s="58">
        <v>63</v>
      </c>
      <c r="T31" s="3">
        <f t="shared" si="1"/>
        <v>60</v>
      </c>
      <c r="U31" s="195">
        <f t="shared" si="2"/>
        <v>37</v>
      </c>
      <c r="V31" s="195">
        <f t="shared" si="3"/>
        <v>97</v>
      </c>
    </row>
    <row r="32" spans="1:22" ht="11.25">
      <c r="A32" s="210">
        <f t="shared" si="0"/>
        <v>1987</v>
      </c>
      <c r="B32" s="3"/>
      <c r="C32" s="4"/>
      <c r="D32" s="4"/>
      <c r="E32" s="3"/>
      <c r="F32" s="4"/>
      <c r="G32" s="4"/>
      <c r="H32" s="3"/>
      <c r="I32" s="195"/>
      <c r="J32" s="195"/>
      <c r="K32" s="3"/>
      <c r="L32" s="195"/>
      <c r="M32" s="195"/>
      <c r="N32" s="3">
        <v>9</v>
      </c>
      <c r="O32" s="195">
        <v>10</v>
      </c>
      <c r="P32" s="195">
        <v>19</v>
      </c>
      <c r="Q32" s="41">
        <v>8</v>
      </c>
      <c r="R32" s="58">
        <v>13</v>
      </c>
      <c r="S32" s="58">
        <v>21</v>
      </c>
      <c r="T32" s="3">
        <f t="shared" si="1"/>
        <v>17</v>
      </c>
      <c r="U32" s="195">
        <f t="shared" si="2"/>
        <v>23</v>
      </c>
      <c r="V32" s="195">
        <f t="shared" si="3"/>
        <v>40</v>
      </c>
    </row>
    <row r="33" spans="1:22" ht="11.25">
      <c r="A33" s="210">
        <f t="shared" si="0"/>
        <v>1986</v>
      </c>
      <c r="B33" s="3"/>
      <c r="C33" s="4"/>
      <c r="D33" s="4"/>
      <c r="E33" s="3"/>
      <c r="F33" s="4"/>
      <c r="G33" s="4"/>
      <c r="H33" s="3"/>
      <c r="I33" s="195"/>
      <c r="J33" s="195"/>
      <c r="K33" s="3"/>
      <c r="L33" s="195"/>
      <c r="M33" s="195"/>
      <c r="N33" s="3">
        <v>6</v>
      </c>
      <c r="O33" s="195">
        <v>8</v>
      </c>
      <c r="P33" s="195">
        <v>14</v>
      </c>
      <c r="Q33" s="41">
        <v>7</v>
      </c>
      <c r="R33" s="58">
        <v>4</v>
      </c>
      <c r="S33" s="58">
        <v>11</v>
      </c>
      <c r="T33" s="3">
        <f t="shared" si="1"/>
        <v>13</v>
      </c>
      <c r="U33" s="195">
        <f t="shared" si="2"/>
        <v>12</v>
      </c>
      <c r="V33" s="195">
        <f t="shared" si="3"/>
        <v>25</v>
      </c>
    </row>
    <row r="34" spans="1:22" ht="11.25">
      <c r="A34" s="210">
        <f t="shared" si="0"/>
        <v>1985</v>
      </c>
      <c r="B34" s="3"/>
      <c r="C34" s="4"/>
      <c r="D34" s="4"/>
      <c r="E34" s="3"/>
      <c r="F34" s="4"/>
      <c r="G34" s="4"/>
      <c r="H34" s="3"/>
      <c r="I34" s="195"/>
      <c r="J34" s="195"/>
      <c r="K34" s="3"/>
      <c r="L34" s="195"/>
      <c r="M34" s="195"/>
      <c r="N34" s="3">
        <v>6</v>
      </c>
      <c r="O34" s="195">
        <v>4</v>
      </c>
      <c r="P34" s="195">
        <v>10</v>
      </c>
      <c r="Q34" s="41">
        <v>2</v>
      </c>
      <c r="R34" s="58">
        <v>2</v>
      </c>
      <c r="S34" s="58">
        <v>4</v>
      </c>
      <c r="T34" s="3">
        <f t="shared" si="1"/>
        <v>8</v>
      </c>
      <c r="U34" s="195">
        <f t="shared" si="2"/>
        <v>6</v>
      </c>
      <c r="V34" s="195">
        <f t="shared" si="3"/>
        <v>14</v>
      </c>
    </row>
    <row r="35" spans="1:22" ht="11.25">
      <c r="A35" s="210">
        <f t="shared" si="0"/>
        <v>1984</v>
      </c>
      <c r="B35" s="3"/>
      <c r="C35" s="4"/>
      <c r="D35" s="4"/>
      <c r="E35" s="3"/>
      <c r="F35" s="4"/>
      <c r="G35" s="4"/>
      <c r="H35" s="3"/>
      <c r="I35" s="195"/>
      <c r="J35" s="195"/>
      <c r="K35" s="3"/>
      <c r="L35" s="195"/>
      <c r="M35" s="195"/>
      <c r="N35" s="3">
        <v>2</v>
      </c>
      <c r="O35" s="195">
        <v>4</v>
      </c>
      <c r="P35" s="195">
        <v>6</v>
      </c>
      <c r="Q35" s="41">
        <v>1</v>
      </c>
      <c r="R35" s="58">
        <v>1</v>
      </c>
      <c r="S35" s="58">
        <v>2</v>
      </c>
      <c r="T35" s="3">
        <f t="shared" si="1"/>
        <v>3</v>
      </c>
      <c r="U35" s="195">
        <f t="shared" si="2"/>
        <v>5</v>
      </c>
      <c r="V35" s="195">
        <f t="shared" si="3"/>
        <v>8</v>
      </c>
    </row>
    <row r="36" spans="1:22" ht="11.25">
      <c r="A36" s="210">
        <f t="shared" si="0"/>
        <v>1983</v>
      </c>
      <c r="B36" s="3"/>
      <c r="C36" s="4"/>
      <c r="D36" s="4"/>
      <c r="E36" s="3"/>
      <c r="F36" s="4"/>
      <c r="G36" s="4"/>
      <c r="H36" s="3"/>
      <c r="I36" s="195"/>
      <c r="J36" s="195"/>
      <c r="K36" s="3"/>
      <c r="L36" s="195"/>
      <c r="M36" s="195"/>
      <c r="N36" s="3">
        <v>1</v>
      </c>
      <c r="O36" s="195">
        <v>8</v>
      </c>
      <c r="P36" s="195">
        <v>9</v>
      </c>
      <c r="Q36" s="41">
        <v>1</v>
      </c>
      <c r="R36" s="58">
        <v>0</v>
      </c>
      <c r="S36" s="58">
        <v>1</v>
      </c>
      <c r="T36" s="3">
        <f t="shared" si="1"/>
        <v>2</v>
      </c>
      <c r="U36" s="195">
        <f t="shared" si="2"/>
        <v>8</v>
      </c>
      <c r="V36" s="195">
        <f t="shared" si="3"/>
        <v>10</v>
      </c>
    </row>
    <row r="37" spans="1:22" ht="11.25">
      <c r="A37" s="210">
        <f t="shared" si="0"/>
        <v>1982</v>
      </c>
      <c r="B37" s="3"/>
      <c r="C37" s="4"/>
      <c r="D37" s="4"/>
      <c r="E37" s="3"/>
      <c r="F37" s="4"/>
      <c r="G37" s="4"/>
      <c r="H37" s="3"/>
      <c r="I37" s="195"/>
      <c r="J37" s="195"/>
      <c r="K37" s="3"/>
      <c r="L37" s="195"/>
      <c r="M37" s="195"/>
      <c r="N37" s="3">
        <v>2</v>
      </c>
      <c r="O37" s="195">
        <v>2</v>
      </c>
      <c r="P37" s="195">
        <v>4</v>
      </c>
      <c r="Q37" s="41">
        <v>2</v>
      </c>
      <c r="R37" s="58">
        <v>0</v>
      </c>
      <c r="S37" s="58">
        <v>2</v>
      </c>
      <c r="T37" s="3">
        <f t="shared" si="1"/>
        <v>4</v>
      </c>
      <c r="U37" s="195">
        <f t="shared" si="2"/>
        <v>2</v>
      </c>
      <c r="V37" s="195">
        <f t="shared" si="3"/>
        <v>6</v>
      </c>
    </row>
    <row r="38" spans="1:22" ht="12" customHeight="1">
      <c r="A38" s="210">
        <f t="shared" si="0"/>
        <v>1981</v>
      </c>
      <c r="B38" s="3"/>
      <c r="C38" s="4"/>
      <c r="D38" s="4"/>
      <c r="E38" s="3"/>
      <c r="F38" s="4"/>
      <c r="G38" s="4"/>
      <c r="H38" s="3"/>
      <c r="I38" s="195"/>
      <c r="J38" s="195"/>
      <c r="K38" s="3"/>
      <c r="L38" s="195"/>
      <c r="M38" s="195"/>
      <c r="N38" s="3">
        <v>2</v>
      </c>
      <c r="O38" s="195">
        <v>5</v>
      </c>
      <c r="P38" s="195">
        <v>7</v>
      </c>
      <c r="Q38" s="41">
        <v>0</v>
      </c>
      <c r="R38" s="58">
        <v>0</v>
      </c>
      <c r="S38" s="58">
        <v>0</v>
      </c>
      <c r="T38" s="3">
        <f t="shared" si="1"/>
        <v>2</v>
      </c>
      <c r="U38" s="195">
        <f t="shared" si="2"/>
        <v>5</v>
      </c>
      <c r="V38" s="195">
        <f t="shared" si="3"/>
        <v>7</v>
      </c>
    </row>
    <row r="39" spans="1:22" ht="12" customHeight="1">
      <c r="A39" s="210">
        <f t="shared" si="0"/>
        <v>1980</v>
      </c>
      <c r="B39" s="3"/>
      <c r="C39" s="4"/>
      <c r="D39" s="4"/>
      <c r="E39" s="3"/>
      <c r="F39" s="4"/>
      <c r="G39" s="4"/>
      <c r="H39" s="3"/>
      <c r="I39" s="195"/>
      <c r="J39" s="195"/>
      <c r="K39" s="3"/>
      <c r="L39" s="195"/>
      <c r="M39" s="195"/>
      <c r="N39" s="3">
        <v>2</v>
      </c>
      <c r="O39" s="195">
        <v>3</v>
      </c>
      <c r="P39" s="195">
        <v>5</v>
      </c>
      <c r="Q39" s="41">
        <v>0</v>
      </c>
      <c r="R39" s="58">
        <v>0</v>
      </c>
      <c r="S39" s="58">
        <v>0</v>
      </c>
      <c r="T39" s="3">
        <f t="shared" si="1"/>
        <v>2</v>
      </c>
      <c r="U39" s="195">
        <f t="shared" si="2"/>
        <v>3</v>
      </c>
      <c r="V39" s="195">
        <f t="shared" si="3"/>
        <v>5</v>
      </c>
    </row>
    <row r="40" spans="1:22" ht="12" customHeight="1">
      <c r="A40" s="210">
        <f t="shared" si="0"/>
        <v>1979</v>
      </c>
      <c r="B40" s="3"/>
      <c r="C40" s="4"/>
      <c r="D40" s="4"/>
      <c r="E40" s="3"/>
      <c r="F40" s="4"/>
      <c r="G40" s="4"/>
      <c r="H40" s="3"/>
      <c r="I40" s="195"/>
      <c r="J40" s="195"/>
      <c r="K40" s="3"/>
      <c r="L40" s="195"/>
      <c r="M40" s="195"/>
      <c r="N40" s="3">
        <v>1</v>
      </c>
      <c r="O40" s="195">
        <v>0</v>
      </c>
      <c r="P40" s="195">
        <v>1</v>
      </c>
      <c r="Q40" s="41">
        <v>0</v>
      </c>
      <c r="R40" s="58">
        <v>0</v>
      </c>
      <c r="S40" s="58">
        <v>0</v>
      </c>
      <c r="T40" s="3">
        <f t="shared" si="1"/>
        <v>1</v>
      </c>
      <c r="U40" s="195">
        <f t="shared" si="2"/>
        <v>0</v>
      </c>
      <c r="V40" s="195">
        <f t="shared" si="3"/>
        <v>1</v>
      </c>
    </row>
    <row r="41" spans="1:22" ht="12" customHeight="1">
      <c r="A41" s="210">
        <f t="shared" si="0"/>
        <v>1978</v>
      </c>
      <c r="B41" s="3"/>
      <c r="C41" s="4"/>
      <c r="D41" s="4"/>
      <c r="E41" s="3"/>
      <c r="F41" s="4"/>
      <c r="G41" s="4"/>
      <c r="H41" s="3"/>
      <c r="I41" s="195"/>
      <c r="J41" s="195"/>
      <c r="K41" s="3"/>
      <c r="L41" s="195"/>
      <c r="M41" s="195"/>
      <c r="N41" s="3">
        <v>3</v>
      </c>
      <c r="O41" s="195">
        <v>6</v>
      </c>
      <c r="P41" s="195">
        <v>9</v>
      </c>
      <c r="Q41" s="41">
        <v>2</v>
      </c>
      <c r="R41" s="58">
        <v>0</v>
      </c>
      <c r="S41" s="58">
        <v>2</v>
      </c>
      <c r="T41" s="3">
        <f t="shared" si="1"/>
        <v>5</v>
      </c>
      <c r="U41" s="195">
        <f t="shared" si="2"/>
        <v>6</v>
      </c>
      <c r="V41" s="195">
        <f t="shared" si="3"/>
        <v>11</v>
      </c>
    </row>
    <row r="42" spans="1:22" ht="12" customHeight="1">
      <c r="A42" s="210">
        <f t="shared" si="0"/>
        <v>1977</v>
      </c>
      <c r="B42" s="3"/>
      <c r="C42" s="4"/>
      <c r="D42" s="4"/>
      <c r="E42" s="3"/>
      <c r="F42" s="4"/>
      <c r="G42" s="4"/>
      <c r="H42" s="3"/>
      <c r="I42" s="195"/>
      <c r="J42" s="195"/>
      <c r="K42" s="3"/>
      <c r="L42" s="195"/>
      <c r="M42" s="195"/>
      <c r="N42" s="3">
        <v>2</v>
      </c>
      <c r="O42" s="195">
        <v>1</v>
      </c>
      <c r="P42" s="195">
        <v>3</v>
      </c>
      <c r="Q42" s="41">
        <v>2</v>
      </c>
      <c r="R42" s="58">
        <v>2</v>
      </c>
      <c r="S42" s="58">
        <v>4</v>
      </c>
      <c r="T42" s="3">
        <f t="shared" si="1"/>
        <v>4</v>
      </c>
      <c r="U42" s="195">
        <f t="shared" si="2"/>
        <v>3</v>
      </c>
      <c r="V42" s="195">
        <f t="shared" si="3"/>
        <v>7</v>
      </c>
    </row>
    <row r="43" spans="1:22" ht="12" customHeight="1">
      <c r="A43" s="210">
        <f t="shared" si="0"/>
        <v>1976</v>
      </c>
      <c r="B43" s="3"/>
      <c r="C43" s="4"/>
      <c r="D43" s="4"/>
      <c r="E43" s="3"/>
      <c r="F43" s="4"/>
      <c r="G43" s="4"/>
      <c r="H43" s="3"/>
      <c r="I43" s="195"/>
      <c r="J43" s="195"/>
      <c r="K43" s="3"/>
      <c r="L43" s="195"/>
      <c r="M43" s="195"/>
      <c r="N43" s="3">
        <v>0</v>
      </c>
      <c r="O43" s="195">
        <v>4</v>
      </c>
      <c r="P43" s="195">
        <v>4</v>
      </c>
      <c r="Q43" s="41">
        <v>0</v>
      </c>
      <c r="R43" s="58">
        <v>1</v>
      </c>
      <c r="S43" s="58">
        <v>1</v>
      </c>
      <c r="T43" s="3">
        <f t="shared" si="1"/>
        <v>0</v>
      </c>
      <c r="U43" s="195">
        <f t="shared" si="2"/>
        <v>5</v>
      </c>
      <c r="V43" s="195">
        <f t="shared" si="3"/>
        <v>5</v>
      </c>
    </row>
    <row r="44" spans="1:22" ht="12" customHeight="1">
      <c r="A44" s="210">
        <f t="shared" si="0"/>
        <v>1975</v>
      </c>
      <c r="B44" s="3"/>
      <c r="C44" s="4"/>
      <c r="D44" s="4"/>
      <c r="E44" s="3"/>
      <c r="F44" s="4"/>
      <c r="G44" s="4"/>
      <c r="H44" s="3"/>
      <c r="I44" s="195"/>
      <c r="J44" s="195"/>
      <c r="K44" s="3"/>
      <c r="L44" s="195"/>
      <c r="M44" s="195"/>
      <c r="N44" s="3">
        <v>0</v>
      </c>
      <c r="O44" s="195">
        <v>2</v>
      </c>
      <c r="P44" s="195">
        <v>2</v>
      </c>
      <c r="Q44" s="41">
        <v>2</v>
      </c>
      <c r="R44" s="58">
        <v>1</v>
      </c>
      <c r="S44" s="58">
        <v>3</v>
      </c>
      <c r="T44" s="3">
        <f t="shared" si="1"/>
        <v>2</v>
      </c>
      <c r="U44" s="195">
        <f t="shared" si="2"/>
        <v>3</v>
      </c>
      <c r="V44" s="195">
        <f t="shared" si="3"/>
        <v>5</v>
      </c>
    </row>
    <row r="45" spans="1:22" ht="12" customHeight="1">
      <c r="A45" s="210">
        <f t="shared" si="0"/>
        <v>1974</v>
      </c>
      <c r="B45" s="3"/>
      <c r="C45" s="4"/>
      <c r="D45" s="4"/>
      <c r="E45" s="3"/>
      <c r="F45" s="4"/>
      <c r="G45" s="4"/>
      <c r="H45" s="3"/>
      <c r="I45" s="195"/>
      <c r="J45" s="195"/>
      <c r="K45" s="3"/>
      <c r="L45" s="195"/>
      <c r="M45" s="195"/>
      <c r="N45" s="3">
        <v>0</v>
      </c>
      <c r="O45" s="195">
        <v>3</v>
      </c>
      <c r="P45" s="195">
        <v>3</v>
      </c>
      <c r="Q45" s="41">
        <v>0</v>
      </c>
      <c r="R45" s="58">
        <v>0</v>
      </c>
      <c r="S45" s="58">
        <v>0</v>
      </c>
      <c r="T45" s="3">
        <f t="shared" si="1"/>
        <v>0</v>
      </c>
      <c r="U45" s="195">
        <f t="shared" si="2"/>
        <v>3</v>
      </c>
      <c r="V45" s="195">
        <f t="shared" si="3"/>
        <v>3</v>
      </c>
    </row>
    <row r="46" spans="1:22" ht="12" customHeight="1">
      <c r="A46" s="210">
        <f t="shared" si="0"/>
        <v>1973</v>
      </c>
      <c r="B46" s="3"/>
      <c r="C46" s="4"/>
      <c r="D46" s="4"/>
      <c r="E46" s="3"/>
      <c r="F46" s="4"/>
      <c r="G46" s="4"/>
      <c r="H46" s="3"/>
      <c r="I46" s="195"/>
      <c r="J46" s="195"/>
      <c r="K46" s="3"/>
      <c r="L46" s="195"/>
      <c r="M46" s="195"/>
      <c r="N46" s="3">
        <v>1</v>
      </c>
      <c r="O46" s="195">
        <v>0</v>
      </c>
      <c r="P46" s="195">
        <v>1</v>
      </c>
      <c r="Q46" s="41">
        <v>1</v>
      </c>
      <c r="R46" s="58">
        <v>3</v>
      </c>
      <c r="S46" s="58">
        <v>4</v>
      </c>
      <c r="T46" s="3">
        <f t="shared" si="1"/>
        <v>2</v>
      </c>
      <c r="U46" s="195">
        <f t="shared" si="2"/>
        <v>3</v>
      </c>
      <c r="V46" s="195">
        <f t="shared" si="3"/>
        <v>5</v>
      </c>
    </row>
    <row r="47" spans="1:22" ht="12" customHeight="1">
      <c r="A47" s="214" t="s">
        <v>191</v>
      </c>
      <c r="B47" s="3"/>
      <c r="C47" s="4"/>
      <c r="D47" s="4"/>
      <c r="E47" s="3"/>
      <c r="F47" s="4"/>
      <c r="G47" s="4"/>
      <c r="H47" s="3"/>
      <c r="I47" s="195"/>
      <c r="J47" s="195"/>
      <c r="K47" s="3"/>
      <c r="L47" s="195"/>
      <c r="M47" s="195"/>
      <c r="N47" s="3">
        <v>5</v>
      </c>
      <c r="O47" s="195">
        <v>15</v>
      </c>
      <c r="P47" s="195">
        <v>20</v>
      </c>
      <c r="Q47" s="41">
        <v>27</v>
      </c>
      <c r="R47" s="58">
        <v>13</v>
      </c>
      <c r="S47" s="58">
        <v>40</v>
      </c>
      <c r="T47" s="3">
        <f>SUM(Q47,N47,K47,H47,E47,B47)</f>
        <v>32</v>
      </c>
      <c r="U47" s="195">
        <f>SUM(R47,O47,L47,I47,F47,C47)</f>
        <v>28</v>
      </c>
      <c r="V47" s="195">
        <f>SUM(T47:U47)</f>
        <v>60</v>
      </c>
    </row>
    <row r="48" spans="1:22" s="142" customFormat="1" ht="12">
      <c r="A48" s="20" t="s">
        <v>9</v>
      </c>
      <c r="B48" s="224">
        <f aca="true" t="shared" si="4" ref="B48:V48">SUM(B9:B47)</f>
        <v>135944</v>
      </c>
      <c r="C48" s="18">
        <f t="shared" si="4"/>
        <v>130009</v>
      </c>
      <c r="D48" s="18">
        <f t="shared" si="4"/>
        <v>265953</v>
      </c>
      <c r="E48" s="224">
        <f t="shared" si="4"/>
        <v>1381</v>
      </c>
      <c r="F48" s="18">
        <f t="shared" si="4"/>
        <v>642</v>
      </c>
      <c r="G48" s="18">
        <f t="shared" si="4"/>
        <v>2023</v>
      </c>
      <c r="H48" s="224">
        <f t="shared" si="4"/>
        <v>197142</v>
      </c>
      <c r="I48" s="18">
        <f t="shared" si="4"/>
        <v>195209</v>
      </c>
      <c r="J48" s="18">
        <f t="shared" si="4"/>
        <v>392351</v>
      </c>
      <c r="K48" s="224">
        <f t="shared" si="4"/>
        <v>18001</v>
      </c>
      <c r="L48" s="18">
        <f t="shared" si="4"/>
        <v>10480</v>
      </c>
      <c r="M48" s="18">
        <f t="shared" si="4"/>
        <v>28481</v>
      </c>
      <c r="N48" s="224">
        <f t="shared" si="4"/>
        <v>212699</v>
      </c>
      <c r="O48" s="18">
        <f t="shared" si="4"/>
        <v>206118</v>
      </c>
      <c r="P48" s="18">
        <f t="shared" si="4"/>
        <v>418817</v>
      </c>
      <c r="Q48" s="224">
        <f t="shared" si="4"/>
        <v>12888</v>
      </c>
      <c r="R48" s="18">
        <f t="shared" si="4"/>
        <v>7289</v>
      </c>
      <c r="S48" s="18">
        <f t="shared" si="4"/>
        <v>20177</v>
      </c>
      <c r="T48" s="224">
        <f t="shared" si="4"/>
        <v>578055</v>
      </c>
      <c r="U48" s="18">
        <f t="shared" si="4"/>
        <v>549747</v>
      </c>
      <c r="V48" s="18">
        <f t="shared" si="4"/>
        <v>1127802</v>
      </c>
    </row>
    <row r="49" ht="8.25" customHeight="1">
      <c r="S49" s="42"/>
    </row>
    <row r="50" spans="1:19" ht="12" customHeight="1">
      <c r="A50" s="264"/>
      <c r="I50" s="39"/>
      <c r="J50" s="39"/>
      <c r="K50" s="39"/>
      <c r="Q50" s="2"/>
      <c r="R50" s="2"/>
      <c r="S50" s="2"/>
    </row>
    <row r="51" ht="11.25">
      <c r="A51" s="210"/>
    </row>
    <row r="53" spans="2:19" ht="11.25">
      <c r="B53" s="39"/>
      <c r="C53" s="39"/>
      <c r="D53" s="39"/>
      <c r="Q53" s="2"/>
      <c r="R53" s="2"/>
      <c r="S53" s="2"/>
    </row>
    <row r="54" spans="2:19" ht="11.25">
      <c r="B54" s="39"/>
      <c r="C54" s="39"/>
      <c r="D54" s="39"/>
      <c r="Q54" s="2"/>
      <c r="R54" s="2"/>
      <c r="S54" s="2"/>
    </row>
    <row r="55" spans="2:19" ht="11.25">
      <c r="B55" s="39"/>
      <c r="C55" s="39"/>
      <c r="D55" s="39"/>
      <c r="Q55" s="2"/>
      <c r="R55" s="2"/>
      <c r="S55" s="2"/>
    </row>
    <row r="56" spans="2:19" ht="11.25">
      <c r="B56" s="39"/>
      <c r="C56" s="39"/>
      <c r="D56" s="39"/>
      <c r="Q56" s="2"/>
      <c r="R56" s="2"/>
      <c r="S56" s="2"/>
    </row>
    <row r="57" spans="2:19" ht="11.25">
      <c r="B57" s="39"/>
      <c r="C57" s="39"/>
      <c r="D57" s="39"/>
      <c r="Q57" s="2"/>
      <c r="R57" s="2"/>
      <c r="S57" s="2"/>
    </row>
    <row r="58" spans="2:19" ht="11.25">
      <c r="B58" s="39"/>
      <c r="C58" s="39"/>
      <c r="D58" s="39"/>
      <c r="Q58" s="2"/>
      <c r="R58" s="2"/>
      <c r="S58" s="2"/>
    </row>
    <row r="59" spans="2:19" ht="11.25">
      <c r="B59" s="39"/>
      <c r="C59" s="39"/>
      <c r="D59" s="39"/>
      <c r="Q59" s="2"/>
      <c r="R59" s="2"/>
      <c r="S59" s="2"/>
    </row>
    <row r="60" spans="2:19" ht="11.25">
      <c r="B60" s="39"/>
      <c r="C60" s="39"/>
      <c r="D60" s="39"/>
      <c r="Q60" s="2"/>
      <c r="R60" s="2"/>
      <c r="S60" s="2"/>
    </row>
    <row r="61" spans="2:19" ht="11.25">
      <c r="B61" s="39"/>
      <c r="C61" s="39"/>
      <c r="D61" s="39"/>
      <c r="Q61" s="2"/>
      <c r="R61" s="2"/>
      <c r="S61" s="2"/>
    </row>
    <row r="62" spans="2:19" ht="11.25">
      <c r="B62" s="39"/>
      <c r="C62" s="39"/>
      <c r="D62" s="39"/>
      <c r="Q62" s="2"/>
      <c r="R62" s="2"/>
      <c r="S62" s="2"/>
    </row>
    <row r="63" spans="2:19" ht="11.25">
      <c r="B63" s="39"/>
      <c r="C63" s="39"/>
      <c r="D63" s="39"/>
      <c r="Q63" s="2"/>
      <c r="R63" s="2"/>
      <c r="S63" s="2"/>
    </row>
    <row r="64" spans="2:19" ht="11.25">
      <c r="B64" s="39"/>
      <c r="C64" s="39"/>
      <c r="D64" s="39"/>
      <c r="Q64" s="2"/>
      <c r="R64" s="2"/>
      <c r="S64" s="2"/>
    </row>
    <row r="65" spans="2:19" ht="11.25">
      <c r="B65" s="39"/>
      <c r="C65" s="39"/>
      <c r="D65" s="39"/>
      <c r="Q65" s="2"/>
      <c r="R65" s="2"/>
      <c r="S65" s="2"/>
    </row>
    <row r="66" spans="2:19" ht="11.25">
      <c r="B66" s="39"/>
      <c r="C66" s="39"/>
      <c r="D66" s="39"/>
      <c r="Q66" s="2"/>
      <c r="R66" s="2"/>
      <c r="S66" s="2"/>
    </row>
    <row r="67" spans="2:19" ht="11.25">
      <c r="B67" s="39"/>
      <c r="C67" s="39"/>
      <c r="D67" s="39"/>
      <c r="Q67" s="2"/>
      <c r="R67" s="2"/>
      <c r="S67" s="2"/>
    </row>
    <row r="68" spans="2:19" ht="11.25">
      <c r="B68" s="39"/>
      <c r="C68" s="39"/>
      <c r="D68" s="39"/>
      <c r="Q68" s="2"/>
      <c r="R68" s="2"/>
      <c r="S68" s="2"/>
    </row>
    <row r="69" spans="2:19" ht="11.25">
      <c r="B69" s="39"/>
      <c r="C69" s="39"/>
      <c r="D69" s="39"/>
      <c r="Q69" s="2"/>
      <c r="R69" s="2"/>
      <c r="S69" s="2"/>
    </row>
    <row r="70" spans="2:19" ht="11.25">
      <c r="B70" s="39"/>
      <c r="C70" s="39"/>
      <c r="D70" s="39"/>
      <c r="Q70" s="2"/>
      <c r="R70" s="2"/>
      <c r="S70" s="2"/>
    </row>
    <row r="71" spans="2:19" ht="11.25">
      <c r="B71" s="39"/>
      <c r="C71" s="39"/>
      <c r="D71" s="39"/>
      <c r="Q71" s="2"/>
      <c r="R71" s="2"/>
      <c r="S71" s="2"/>
    </row>
    <row r="72" spans="2:19" ht="11.25">
      <c r="B72" s="39"/>
      <c r="C72" s="39"/>
      <c r="D72" s="39"/>
      <c r="Q72" s="2"/>
      <c r="R72" s="2"/>
      <c r="S72" s="2"/>
    </row>
  </sheetData>
  <sheetProtection/>
  <mergeCells count="3">
    <mergeCell ref="Q6:S6"/>
    <mergeCell ref="A2:V2"/>
    <mergeCell ref="A3:V3"/>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83"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AF78"/>
  <sheetViews>
    <sheetView zoomScalePageLayoutView="0" workbookViewId="0" topLeftCell="A1">
      <selection activeCell="AC61" sqref="AC61"/>
    </sheetView>
  </sheetViews>
  <sheetFormatPr defaultColWidth="8.57421875" defaultRowHeight="12.75"/>
  <cols>
    <col min="1" max="1" width="11.7109375" style="454" customWidth="1"/>
    <col min="2" max="3" width="8.00390625" style="453" customWidth="1"/>
    <col min="4" max="4" width="8.00390625" style="454" customWidth="1"/>
    <col min="5" max="6" width="7.140625" style="453" customWidth="1"/>
    <col min="7" max="7" width="7.140625" style="454" customWidth="1"/>
    <col min="8" max="9" width="7.140625" style="453" customWidth="1"/>
    <col min="10" max="10" width="7.140625" style="454" customWidth="1"/>
    <col min="11" max="22" width="7.140625" style="453" customWidth="1"/>
    <col min="23" max="25" width="7.7109375" style="453" customWidth="1"/>
    <col min="26" max="28" width="7.140625" style="453" customWidth="1"/>
    <col min="29" max="31" width="8.421875" style="453" customWidth="1"/>
    <col min="32" max="16384" width="8.57421875" style="453" customWidth="1"/>
  </cols>
  <sheetData>
    <row r="1" spans="1:10" ht="12">
      <c r="A1" s="480" t="s">
        <v>339</v>
      </c>
      <c r="D1" s="453"/>
      <c r="G1" s="453"/>
      <c r="J1" s="453"/>
    </row>
    <row r="2" spans="1:28" ht="12.75" customHeight="1">
      <c r="A2" s="518" t="s">
        <v>338</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row>
    <row r="3" spans="1:28" ht="12">
      <c r="A3" s="517" t="s">
        <v>337</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row>
    <row r="4" spans="1:10" ht="9.75" customHeight="1" thickBot="1">
      <c r="A4" s="479"/>
      <c r="B4" s="478"/>
      <c r="C4" s="478"/>
      <c r="D4" s="478"/>
      <c r="E4" s="478"/>
      <c r="F4" s="478"/>
      <c r="G4" s="478"/>
      <c r="H4" s="478"/>
      <c r="I4" s="478"/>
      <c r="J4" s="478"/>
    </row>
    <row r="5" spans="1:31" ht="53.25" customHeight="1">
      <c r="A5" s="519" t="s">
        <v>109</v>
      </c>
      <c r="B5" s="514" t="s">
        <v>336</v>
      </c>
      <c r="C5" s="515"/>
      <c r="D5" s="516"/>
      <c r="E5" s="514" t="s">
        <v>335</v>
      </c>
      <c r="F5" s="515"/>
      <c r="G5" s="516"/>
      <c r="H5" s="514" t="s">
        <v>334</v>
      </c>
      <c r="I5" s="515"/>
      <c r="J5" s="516"/>
      <c r="K5" s="514" t="s">
        <v>333</v>
      </c>
      <c r="L5" s="515"/>
      <c r="M5" s="516"/>
      <c r="N5" s="514" t="s">
        <v>332</v>
      </c>
      <c r="O5" s="515"/>
      <c r="P5" s="516"/>
      <c r="Q5" s="514" t="s">
        <v>331</v>
      </c>
      <c r="R5" s="515"/>
      <c r="S5" s="516"/>
      <c r="T5" s="514" t="s">
        <v>330</v>
      </c>
      <c r="U5" s="515"/>
      <c r="V5" s="516"/>
      <c r="W5" s="514" t="s">
        <v>329</v>
      </c>
      <c r="X5" s="515"/>
      <c r="Y5" s="516"/>
      <c r="Z5" s="514" t="s">
        <v>328</v>
      </c>
      <c r="AA5" s="515"/>
      <c r="AB5" s="515"/>
      <c r="AC5" s="514" t="s">
        <v>327</v>
      </c>
      <c r="AD5" s="515"/>
      <c r="AE5" s="515"/>
    </row>
    <row r="6" spans="1:31" ht="11.25">
      <c r="A6" s="520"/>
      <c r="B6" s="476" t="s">
        <v>57</v>
      </c>
      <c r="C6" s="475" t="s">
        <v>110</v>
      </c>
      <c r="D6" s="477" t="s">
        <v>58</v>
      </c>
      <c r="E6" s="476" t="s">
        <v>57</v>
      </c>
      <c r="F6" s="475" t="s">
        <v>110</v>
      </c>
      <c r="G6" s="477" t="s">
        <v>58</v>
      </c>
      <c r="H6" s="476" t="s">
        <v>57</v>
      </c>
      <c r="I6" s="475" t="s">
        <v>110</v>
      </c>
      <c r="J6" s="477" t="s">
        <v>58</v>
      </c>
      <c r="K6" s="476" t="s">
        <v>57</v>
      </c>
      <c r="L6" s="475" t="s">
        <v>110</v>
      </c>
      <c r="M6" s="477" t="s">
        <v>58</v>
      </c>
      <c r="N6" s="476" t="s">
        <v>57</v>
      </c>
      <c r="O6" s="475" t="s">
        <v>110</v>
      </c>
      <c r="P6" s="477" t="s">
        <v>58</v>
      </c>
      <c r="Q6" s="476" t="s">
        <v>57</v>
      </c>
      <c r="R6" s="475" t="s">
        <v>110</v>
      </c>
      <c r="S6" s="477" t="s">
        <v>58</v>
      </c>
      <c r="T6" s="476" t="s">
        <v>57</v>
      </c>
      <c r="U6" s="475" t="s">
        <v>110</v>
      </c>
      <c r="V6" s="477" t="s">
        <v>58</v>
      </c>
      <c r="W6" s="476" t="s">
        <v>57</v>
      </c>
      <c r="X6" s="475" t="s">
        <v>110</v>
      </c>
      <c r="Y6" s="477" t="s">
        <v>58</v>
      </c>
      <c r="Z6" s="476" t="s">
        <v>57</v>
      </c>
      <c r="AA6" s="475" t="s">
        <v>110</v>
      </c>
      <c r="AB6" s="475" t="s">
        <v>58</v>
      </c>
      <c r="AC6" s="476" t="s">
        <v>57</v>
      </c>
      <c r="AD6" s="475" t="s">
        <v>110</v>
      </c>
      <c r="AE6" s="475" t="s">
        <v>58</v>
      </c>
    </row>
    <row r="7" spans="1:31" s="454" customFormat="1" ht="11.25">
      <c r="A7" s="457" t="s">
        <v>340</v>
      </c>
      <c r="B7" s="467">
        <v>1</v>
      </c>
      <c r="C7" s="466">
        <v>0</v>
      </c>
      <c r="D7" s="468">
        <v>1</v>
      </c>
      <c r="E7" s="470">
        <v>0</v>
      </c>
      <c r="F7" s="470">
        <v>0</v>
      </c>
      <c r="G7" s="470">
        <v>0</v>
      </c>
      <c r="H7" s="467">
        <v>0</v>
      </c>
      <c r="I7" s="466">
        <v>0</v>
      </c>
      <c r="J7" s="468">
        <v>0</v>
      </c>
      <c r="K7" s="467">
        <v>0</v>
      </c>
      <c r="L7" s="466">
        <v>0</v>
      </c>
      <c r="M7" s="466">
        <v>0</v>
      </c>
      <c r="N7" s="467">
        <v>0</v>
      </c>
      <c r="O7" s="466">
        <v>0</v>
      </c>
      <c r="P7" s="468">
        <v>0</v>
      </c>
      <c r="Q7" s="467">
        <v>0</v>
      </c>
      <c r="R7" s="466">
        <v>0</v>
      </c>
      <c r="S7" s="468">
        <v>0</v>
      </c>
      <c r="T7" s="467">
        <v>0</v>
      </c>
      <c r="U7" s="466">
        <v>0</v>
      </c>
      <c r="V7" s="468">
        <v>0</v>
      </c>
      <c r="W7" s="470">
        <v>0</v>
      </c>
      <c r="X7" s="470">
        <v>0</v>
      </c>
      <c r="Y7" s="470">
        <v>0</v>
      </c>
      <c r="Z7" s="474">
        <v>0</v>
      </c>
      <c r="AA7" s="466">
        <v>0</v>
      </c>
      <c r="AB7" s="466">
        <v>0</v>
      </c>
      <c r="AC7" s="473">
        <v>1</v>
      </c>
      <c r="AD7" s="464">
        <v>0</v>
      </c>
      <c r="AE7" s="464">
        <v>1</v>
      </c>
    </row>
    <row r="8" spans="1:32" ht="11.25">
      <c r="A8" s="471" t="s">
        <v>341</v>
      </c>
      <c r="B8" s="467">
        <v>3</v>
      </c>
      <c r="C8" s="466">
        <v>3</v>
      </c>
      <c r="D8" s="468">
        <v>6</v>
      </c>
      <c r="E8" s="470">
        <v>0</v>
      </c>
      <c r="F8" s="470">
        <v>0</v>
      </c>
      <c r="G8" s="470">
        <v>0</v>
      </c>
      <c r="H8" s="467">
        <v>0</v>
      </c>
      <c r="I8" s="466">
        <v>0</v>
      </c>
      <c r="J8" s="468">
        <v>0</v>
      </c>
      <c r="K8" s="467">
        <v>0</v>
      </c>
      <c r="L8" s="466">
        <v>0</v>
      </c>
      <c r="M8" s="466">
        <v>0</v>
      </c>
      <c r="N8" s="467">
        <v>0</v>
      </c>
      <c r="O8" s="466">
        <v>0</v>
      </c>
      <c r="P8" s="468">
        <v>0</v>
      </c>
      <c r="Q8" s="467">
        <v>0</v>
      </c>
      <c r="R8" s="466">
        <v>0</v>
      </c>
      <c r="S8" s="468">
        <v>0</v>
      </c>
      <c r="T8" s="467">
        <v>0</v>
      </c>
      <c r="U8" s="466">
        <v>0</v>
      </c>
      <c r="V8" s="468">
        <v>0</v>
      </c>
      <c r="W8" s="470">
        <v>0</v>
      </c>
      <c r="X8" s="470">
        <v>0</v>
      </c>
      <c r="Y8" s="470">
        <v>0</v>
      </c>
      <c r="Z8" s="467">
        <v>0</v>
      </c>
      <c r="AA8" s="466">
        <v>0</v>
      </c>
      <c r="AB8" s="466">
        <v>0</v>
      </c>
      <c r="AC8" s="465">
        <v>3</v>
      </c>
      <c r="AD8" s="464">
        <v>3</v>
      </c>
      <c r="AE8" s="464">
        <v>6</v>
      </c>
      <c r="AF8" s="472"/>
    </row>
    <row r="9" spans="1:31" ht="11.25">
      <c r="A9" s="457" t="s">
        <v>342</v>
      </c>
      <c r="B9" s="467">
        <v>308</v>
      </c>
      <c r="C9" s="466">
        <v>282</v>
      </c>
      <c r="D9" s="468">
        <v>590</v>
      </c>
      <c r="E9" s="470">
        <v>0</v>
      </c>
      <c r="F9" s="470">
        <v>0</v>
      </c>
      <c r="G9" s="470">
        <v>0</v>
      </c>
      <c r="H9" s="467">
        <v>0</v>
      </c>
      <c r="I9" s="466">
        <v>0</v>
      </c>
      <c r="J9" s="468">
        <v>0</v>
      </c>
      <c r="K9" s="467">
        <v>0</v>
      </c>
      <c r="L9" s="466">
        <v>0</v>
      </c>
      <c r="M9" s="466">
        <v>0</v>
      </c>
      <c r="N9" s="467">
        <v>0</v>
      </c>
      <c r="O9" s="466">
        <v>0</v>
      </c>
      <c r="P9" s="468">
        <v>0</v>
      </c>
      <c r="Q9" s="467">
        <v>0</v>
      </c>
      <c r="R9" s="466">
        <v>0</v>
      </c>
      <c r="S9" s="468">
        <v>0</v>
      </c>
      <c r="T9" s="467">
        <v>0</v>
      </c>
      <c r="U9" s="466">
        <v>0</v>
      </c>
      <c r="V9" s="468">
        <v>0</v>
      </c>
      <c r="W9" s="470">
        <v>0</v>
      </c>
      <c r="X9" s="470">
        <v>0</v>
      </c>
      <c r="Y9" s="470">
        <v>0</v>
      </c>
      <c r="Z9" s="467">
        <v>0</v>
      </c>
      <c r="AA9" s="466">
        <v>0</v>
      </c>
      <c r="AB9" s="466">
        <v>0</v>
      </c>
      <c r="AC9" s="465">
        <v>308</v>
      </c>
      <c r="AD9" s="464">
        <v>282</v>
      </c>
      <c r="AE9" s="464">
        <v>590</v>
      </c>
    </row>
    <row r="10" spans="1:31" ht="11.25">
      <c r="A10" s="471" t="s">
        <v>343</v>
      </c>
      <c r="B10" s="467">
        <v>12733</v>
      </c>
      <c r="C10" s="466">
        <v>16624</v>
      </c>
      <c r="D10" s="468">
        <v>29357</v>
      </c>
      <c r="E10" s="470">
        <v>0</v>
      </c>
      <c r="F10" s="470">
        <v>0</v>
      </c>
      <c r="G10" s="470">
        <v>0</v>
      </c>
      <c r="H10" s="467">
        <v>0</v>
      </c>
      <c r="I10" s="466">
        <v>0</v>
      </c>
      <c r="J10" s="468">
        <v>0</v>
      </c>
      <c r="K10" s="467">
        <v>0</v>
      </c>
      <c r="L10" s="466">
        <v>0</v>
      </c>
      <c r="M10" s="466">
        <v>0</v>
      </c>
      <c r="N10" s="467">
        <v>0</v>
      </c>
      <c r="O10" s="466">
        <v>0</v>
      </c>
      <c r="P10" s="468">
        <v>0</v>
      </c>
      <c r="Q10" s="467">
        <v>0</v>
      </c>
      <c r="R10" s="466">
        <v>0</v>
      </c>
      <c r="S10" s="468">
        <v>0</v>
      </c>
      <c r="T10" s="467">
        <v>0</v>
      </c>
      <c r="U10" s="466">
        <v>0</v>
      </c>
      <c r="V10" s="468">
        <v>0</v>
      </c>
      <c r="W10" s="470">
        <v>0</v>
      </c>
      <c r="X10" s="470">
        <v>0</v>
      </c>
      <c r="Y10" s="470">
        <v>0</v>
      </c>
      <c r="Z10" s="467">
        <v>0</v>
      </c>
      <c r="AA10" s="466">
        <v>0</v>
      </c>
      <c r="AB10" s="466">
        <v>0</v>
      </c>
      <c r="AC10" s="465">
        <v>12733</v>
      </c>
      <c r="AD10" s="464">
        <v>16624</v>
      </c>
      <c r="AE10" s="464">
        <v>29357</v>
      </c>
    </row>
    <row r="11" spans="1:31" ht="11.25">
      <c r="A11" s="457" t="s">
        <v>344</v>
      </c>
      <c r="B11" s="467">
        <v>16694</v>
      </c>
      <c r="C11" s="466">
        <v>21319</v>
      </c>
      <c r="D11" s="468">
        <v>38013</v>
      </c>
      <c r="E11" s="470">
        <v>0</v>
      </c>
      <c r="F11" s="470">
        <v>0</v>
      </c>
      <c r="G11" s="470">
        <v>0</v>
      </c>
      <c r="H11" s="467">
        <v>0</v>
      </c>
      <c r="I11" s="466">
        <v>0</v>
      </c>
      <c r="J11" s="468">
        <v>0</v>
      </c>
      <c r="K11" s="467">
        <v>0</v>
      </c>
      <c r="L11" s="466">
        <v>0</v>
      </c>
      <c r="M11" s="466">
        <v>0</v>
      </c>
      <c r="N11" s="467">
        <v>0</v>
      </c>
      <c r="O11" s="466">
        <v>0</v>
      </c>
      <c r="P11" s="468">
        <v>0</v>
      </c>
      <c r="Q11" s="467">
        <v>0</v>
      </c>
      <c r="R11" s="466">
        <v>0</v>
      </c>
      <c r="S11" s="468">
        <v>0</v>
      </c>
      <c r="T11" s="467">
        <v>0</v>
      </c>
      <c r="U11" s="466">
        <v>0</v>
      </c>
      <c r="V11" s="468">
        <v>0</v>
      </c>
      <c r="W11" s="470">
        <v>0</v>
      </c>
      <c r="X11" s="470">
        <v>1</v>
      </c>
      <c r="Y11" s="470">
        <v>1</v>
      </c>
      <c r="Z11" s="467">
        <v>1</v>
      </c>
      <c r="AA11" s="466">
        <v>0</v>
      </c>
      <c r="AB11" s="466">
        <v>1</v>
      </c>
      <c r="AC11" s="465">
        <v>16695</v>
      </c>
      <c r="AD11" s="464">
        <v>21320</v>
      </c>
      <c r="AE11" s="464">
        <v>38015</v>
      </c>
    </row>
    <row r="12" spans="1:31" ht="11.25">
      <c r="A12" s="471" t="s">
        <v>345</v>
      </c>
      <c r="B12" s="467">
        <v>17475</v>
      </c>
      <c r="C12" s="466">
        <v>21771</v>
      </c>
      <c r="D12" s="468">
        <v>39246</v>
      </c>
      <c r="E12" s="470">
        <v>2</v>
      </c>
      <c r="F12" s="470">
        <v>4</v>
      </c>
      <c r="G12" s="470">
        <v>6</v>
      </c>
      <c r="H12" s="467">
        <v>0</v>
      </c>
      <c r="I12" s="466">
        <v>0</v>
      </c>
      <c r="J12" s="468">
        <v>0</v>
      </c>
      <c r="K12" s="467">
        <v>0</v>
      </c>
      <c r="L12" s="466">
        <v>0</v>
      </c>
      <c r="M12" s="466">
        <v>0</v>
      </c>
      <c r="N12" s="467">
        <v>0</v>
      </c>
      <c r="O12" s="466">
        <v>0</v>
      </c>
      <c r="P12" s="468">
        <v>0</v>
      </c>
      <c r="Q12" s="467">
        <v>0</v>
      </c>
      <c r="R12" s="466">
        <v>0</v>
      </c>
      <c r="S12" s="468">
        <v>0</v>
      </c>
      <c r="T12" s="467">
        <v>1</v>
      </c>
      <c r="U12" s="466">
        <v>0</v>
      </c>
      <c r="V12" s="468">
        <v>1</v>
      </c>
      <c r="W12" s="470">
        <v>1</v>
      </c>
      <c r="X12" s="470">
        <v>2</v>
      </c>
      <c r="Y12" s="470">
        <v>3</v>
      </c>
      <c r="Z12" s="467">
        <v>1</v>
      </c>
      <c r="AA12" s="470">
        <v>9</v>
      </c>
      <c r="AB12" s="470">
        <v>10</v>
      </c>
      <c r="AC12" s="465">
        <v>17480</v>
      </c>
      <c r="AD12" s="469">
        <v>21786</v>
      </c>
      <c r="AE12" s="469">
        <v>39266</v>
      </c>
    </row>
    <row r="13" spans="1:31" ht="11.25">
      <c r="A13" s="457" t="s">
        <v>346</v>
      </c>
      <c r="B13" s="467">
        <v>15937</v>
      </c>
      <c r="C13" s="466">
        <v>18512</v>
      </c>
      <c r="D13" s="468">
        <v>34449</v>
      </c>
      <c r="E13" s="470">
        <v>73</v>
      </c>
      <c r="F13" s="470">
        <v>413</v>
      </c>
      <c r="G13" s="470">
        <v>486</v>
      </c>
      <c r="H13" s="467">
        <v>5</v>
      </c>
      <c r="I13" s="466">
        <v>7</v>
      </c>
      <c r="J13" s="468">
        <v>12</v>
      </c>
      <c r="K13" s="467">
        <v>0</v>
      </c>
      <c r="L13" s="466">
        <v>1</v>
      </c>
      <c r="M13" s="466">
        <v>1</v>
      </c>
      <c r="N13" s="467">
        <v>14</v>
      </c>
      <c r="O13" s="466">
        <v>32</v>
      </c>
      <c r="P13" s="468">
        <v>46</v>
      </c>
      <c r="Q13" s="467">
        <v>1</v>
      </c>
      <c r="R13" s="466">
        <v>1</v>
      </c>
      <c r="S13" s="468">
        <v>2</v>
      </c>
      <c r="T13" s="467">
        <v>3</v>
      </c>
      <c r="U13" s="466">
        <v>2</v>
      </c>
      <c r="V13" s="468">
        <v>5</v>
      </c>
      <c r="W13" s="470">
        <v>56</v>
      </c>
      <c r="X13" s="470">
        <v>114</v>
      </c>
      <c r="Y13" s="470">
        <v>170</v>
      </c>
      <c r="Z13" s="467">
        <v>763</v>
      </c>
      <c r="AA13" s="470">
        <v>988</v>
      </c>
      <c r="AB13" s="470">
        <v>1751</v>
      </c>
      <c r="AC13" s="465">
        <v>16852</v>
      </c>
      <c r="AD13" s="469">
        <v>20070</v>
      </c>
      <c r="AE13" s="469">
        <v>36922</v>
      </c>
    </row>
    <row r="14" spans="1:31" ht="11.25">
      <c r="A14" s="471" t="s">
        <v>347</v>
      </c>
      <c r="B14" s="467">
        <v>12614</v>
      </c>
      <c r="C14" s="466">
        <v>13777</v>
      </c>
      <c r="D14" s="468">
        <v>26391</v>
      </c>
      <c r="E14" s="470">
        <v>83</v>
      </c>
      <c r="F14" s="470">
        <v>369</v>
      </c>
      <c r="G14" s="470">
        <v>452</v>
      </c>
      <c r="H14" s="467">
        <v>107</v>
      </c>
      <c r="I14" s="466">
        <v>175</v>
      </c>
      <c r="J14" s="468">
        <v>282</v>
      </c>
      <c r="K14" s="467">
        <v>0</v>
      </c>
      <c r="L14" s="466">
        <v>2</v>
      </c>
      <c r="M14" s="466">
        <v>2</v>
      </c>
      <c r="N14" s="467">
        <v>124</v>
      </c>
      <c r="O14" s="466">
        <v>349</v>
      </c>
      <c r="P14" s="468">
        <v>473</v>
      </c>
      <c r="Q14" s="467">
        <v>37</v>
      </c>
      <c r="R14" s="466">
        <v>40</v>
      </c>
      <c r="S14" s="468">
        <v>77</v>
      </c>
      <c r="T14" s="467">
        <v>55</v>
      </c>
      <c r="U14" s="466">
        <v>57</v>
      </c>
      <c r="V14" s="468">
        <v>112</v>
      </c>
      <c r="W14" s="470">
        <v>231</v>
      </c>
      <c r="X14" s="470">
        <v>306</v>
      </c>
      <c r="Y14" s="470">
        <v>537</v>
      </c>
      <c r="Z14" s="467">
        <v>870</v>
      </c>
      <c r="AA14" s="470">
        <v>966</v>
      </c>
      <c r="AB14" s="470">
        <v>1836</v>
      </c>
      <c r="AC14" s="465">
        <v>14121</v>
      </c>
      <c r="AD14" s="469">
        <v>16041</v>
      </c>
      <c r="AE14" s="469">
        <v>30162</v>
      </c>
    </row>
    <row r="15" spans="1:31" ht="11.25">
      <c r="A15" s="457" t="s">
        <v>348</v>
      </c>
      <c r="B15" s="467">
        <v>7814</v>
      </c>
      <c r="C15" s="466">
        <v>7868</v>
      </c>
      <c r="D15" s="468">
        <v>15682</v>
      </c>
      <c r="E15" s="470">
        <v>86</v>
      </c>
      <c r="F15" s="470">
        <v>294</v>
      </c>
      <c r="G15" s="470">
        <v>380</v>
      </c>
      <c r="H15" s="467">
        <v>253</v>
      </c>
      <c r="I15" s="466">
        <v>349</v>
      </c>
      <c r="J15" s="468">
        <v>602</v>
      </c>
      <c r="K15" s="467">
        <v>0</v>
      </c>
      <c r="L15" s="466">
        <v>5</v>
      </c>
      <c r="M15" s="466">
        <v>5</v>
      </c>
      <c r="N15" s="467">
        <v>152</v>
      </c>
      <c r="O15" s="466">
        <v>375</v>
      </c>
      <c r="P15" s="468">
        <v>527</v>
      </c>
      <c r="Q15" s="467">
        <v>249</v>
      </c>
      <c r="R15" s="466">
        <v>251</v>
      </c>
      <c r="S15" s="468">
        <v>500</v>
      </c>
      <c r="T15" s="467">
        <v>364</v>
      </c>
      <c r="U15" s="466">
        <v>311</v>
      </c>
      <c r="V15" s="468">
        <v>675</v>
      </c>
      <c r="W15" s="470">
        <v>260</v>
      </c>
      <c r="X15" s="470">
        <v>287</v>
      </c>
      <c r="Y15" s="470">
        <v>547</v>
      </c>
      <c r="Z15" s="467">
        <v>613</v>
      </c>
      <c r="AA15" s="470">
        <v>644</v>
      </c>
      <c r="AB15" s="470">
        <v>1257</v>
      </c>
      <c r="AC15" s="465">
        <v>9791</v>
      </c>
      <c r="AD15" s="469">
        <v>10384</v>
      </c>
      <c r="AE15" s="469">
        <v>20175</v>
      </c>
    </row>
    <row r="16" spans="1:31" ht="11.25">
      <c r="A16" s="471" t="s">
        <v>349</v>
      </c>
      <c r="B16" s="467">
        <v>4480</v>
      </c>
      <c r="C16" s="466">
        <v>4654</v>
      </c>
      <c r="D16" s="468">
        <v>9134</v>
      </c>
      <c r="E16" s="470">
        <v>47</v>
      </c>
      <c r="F16" s="470">
        <v>193</v>
      </c>
      <c r="G16" s="470">
        <v>240</v>
      </c>
      <c r="H16" s="467">
        <v>199</v>
      </c>
      <c r="I16" s="466">
        <v>256</v>
      </c>
      <c r="J16" s="468">
        <v>455</v>
      </c>
      <c r="K16" s="467">
        <v>1</v>
      </c>
      <c r="L16" s="466">
        <v>1</v>
      </c>
      <c r="M16" s="466">
        <v>2</v>
      </c>
      <c r="N16" s="467">
        <v>98</v>
      </c>
      <c r="O16" s="466">
        <v>175</v>
      </c>
      <c r="P16" s="468">
        <v>273</v>
      </c>
      <c r="Q16" s="467">
        <v>308</v>
      </c>
      <c r="R16" s="466">
        <v>342</v>
      </c>
      <c r="S16" s="468">
        <v>650</v>
      </c>
      <c r="T16" s="467">
        <v>445</v>
      </c>
      <c r="U16" s="466">
        <v>430</v>
      </c>
      <c r="V16" s="468">
        <v>875</v>
      </c>
      <c r="W16" s="470">
        <v>174</v>
      </c>
      <c r="X16" s="470">
        <v>170</v>
      </c>
      <c r="Y16" s="470">
        <v>344</v>
      </c>
      <c r="Z16" s="467">
        <v>321</v>
      </c>
      <c r="AA16" s="470">
        <v>320</v>
      </c>
      <c r="AB16" s="470">
        <v>641</v>
      </c>
      <c r="AC16" s="465">
        <v>6073</v>
      </c>
      <c r="AD16" s="469">
        <v>6541</v>
      </c>
      <c r="AE16" s="469">
        <v>12614</v>
      </c>
    </row>
    <row r="17" spans="1:31" ht="11.25">
      <c r="A17" s="457" t="s">
        <v>350</v>
      </c>
      <c r="B17" s="467">
        <v>2404</v>
      </c>
      <c r="C17" s="466">
        <v>2630</v>
      </c>
      <c r="D17" s="468">
        <v>5034</v>
      </c>
      <c r="E17" s="470">
        <v>39</v>
      </c>
      <c r="F17" s="470">
        <v>140</v>
      </c>
      <c r="G17" s="470">
        <v>179</v>
      </c>
      <c r="H17" s="467">
        <v>269</v>
      </c>
      <c r="I17" s="466">
        <v>495</v>
      </c>
      <c r="J17" s="468">
        <v>764</v>
      </c>
      <c r="K17" s="467">
        <v>1</v>
      </c>
      <c r="L17" s="466">
        <v>0</v>
      </c>
      <c r="M17" s="466">
        <v>1</v>
      </c>
      <c r="N17" s="467">
        <v>57</v>
      </c>
      <c r="O17" s="466">
        <v>98</v>
      </c>
      <c r="P17" s="468">
        <v>155</v>
      </c>
      <c r="Q17" s="467">
        <v>415</v>
      </c>
      <c r="R17" s="466">
        <v>409</v>
      </c>
      <c r="S17" s="468">
        <v>824</v>
      </c>
      <c r="T17" s="467">
        <v>600</v>
      </c>
      <c r="U17" s="466">
        <v>560</v>
      </c>
      <c r="V17" s="468">
        <v>1160</v>
      </c>
      <c r="W17" s="470">
        <v>101</v>
      </c>
      <c r="X17" s="470">
        <v>112</v>
      </c>
      <c r="Y17" s="470">
        <v>213</v>
      </c>
      <c r="Z17" s="467">
        <v>186</v>
      </c>
      <c r="AA17" s="470">
        <v>174</v>
      </c>
      <c r="AB17" s="470">
        <v>360</v>
      </c>
      <c r="AC17" s="465">
        <v>4072</v>
      </c>
      <c r="AD17" s="469">
        <v>4618</v>
      </c>
      <c r="AE17" s="469">
        <v>8690</v>
      </c>
    </row>
    <row r="18" spans="1:31" ht="11.25">
      <c r="A18" s="471" t="s">
        <v>351</v>
      </c>
      <c r="B18" s="467">
        <v>1509</v>
      </c>
      <c r="C18" s="466">
        <v>1672</v>
      </c>
      <c r="D18" s="468">
        <v>3181</v>
      </c>
      <c r="E18" s="470">
        <v>30</v>
      </c>
      <c r="F18" s="470">
        <v>130</v>
      </c>
      <c r="G18" s="470">
        <v>160</v>
      </c>
      <c r="H18" s="467">
        <v>318</v>
      </c>
      <c r="I18" s="466">
        <v>469</v>
      </c>
      <c r="J18" s="468">
        <v>787</v>
      </c>
      <c r="K18" s="467">
        <v>0</v>
      </c>
      <c r="L18" s="466">
        <v>0</v>
      </c>
      <c r="M18" s="466">
        <v>0</v>
      </c>
      <c r="N18" s="467">
        <v>29</v>
      </c>
      <c r="O18" s="466">
        <v>50</v>
      </c>
      <c r="P18" s="468">
        <v>79</v>
      </c>
      <c r="Q18" s="467">
        <v>510</v>
      </c>
      <c r="R18" s="466">
        <v>467</v>
      </c>
      <c r="S18" s="468">
        <v>977</v>
      </c>
      <c r="T18" s="467">
        <v>684</v>
      </c>
      <c r="U18" s="466">
        <v>610</v>
      </c>
      <c r="V18" s="468">
        <v>1294</v>
      </c>
      <c r="W18" s="470">
        <v>79</v>
      </c>
      <c r="X18" s="470">
        <v>80</v>
      </c>
      <c r="Y18" s="470">
        <v>159</v>
      </c>
      <c r="Z18" s="467">
        <v>103</v>
      </c>
      <c r="AA18" s="470">
        <v>107</v>
      </c>
      <c r="AB18" s="470">
        <v>210</v>
      </c>
      <c r="AC18" s="465">
        <v>3262</v>
      </c>
      <c r="AD18" s="469">
        <v>3585</v>
      </c>
      <c r="AE18" s="469">
        <v>6847</v>
      </c>
    </row>
    <row r="19" spans="1:31" ht="11.25">
      <c r="A19" s="457" t="s">
        <v>352</v>
      </c>
      <c r="B19" s="467">
        <v>988</v>
      </c>
      <c r="C19" s="466">
        <v>1235</v>
      </c>
      <c r="D19" s="468">
        <v>2223</v>
      </c>
      <c r="E19" s="470">
        <v>22</v>
      </c>
      <c r="F19" s="470">
        <v>83</v>
      </c>
      <c r="G19" s="470">
        <v>105</v>
      </c>
      <c r="H19" s="467">
        <v>211</v>
      </c>
      <c r="I19" s="466">
        <v>312</v>
      </c>
      <c r="J19" s="468">
        <v>523</v>
      </c>
      <c r="K19" s="467">
        <v>0</v>
      </c>
      <c r="L19" s="466">
        <v>0</v>
      </c>
      <c r="M19" s="466">
        <v>0</v>
      </c>
      <c r="N19" s="467">
        <v>18</v>
      </c>
      <c r="O19" s="466">
        <v>31</v>
      </c>
      <c r="P19" s="468">
        <v>49</v>
      </c>
      <c r="Q19" s="467">
        <v>465</v>
      </c>
      <c r="R19" s="466">
        <v>471</v>
      </c>
      <c r="S19" s="468">
        <v>936</v>
      </c>
      <c r="T19" s="467">
        <v>582</v>
      </c>
      <c r="U19" s="466">
        <v>520</v>
      </c>
      <c r="V19" s="468">
        <v>1102</v>
      </c>
      <c r="W19" s="470">
        <v>60</v>
      </c>
      <c r="X19" s="470">
        <v>50</v>
      </c>
      <c r="Y19" s="470">
        <v>110</v>
      </c>
      <c r="Z19" s="467">
        <v>64</v>
      </c>
      <c r="AA19" s="470">
        <v>87</v>
      </c>
      <c r="AB19" s="470">
        <v>151</v>
      </c>
      <c r="AC19" s="465">
        <v>2410</v>
      </c>
      <c r="AD19" s="469">
        <v>2789</v>
      </c>
      <c r="AE19" s="469">
        <v>5199</v>
      </c>
    </row>
    <row r="20" spans="1:31" ht="11.25">
      <c r="A20" s="471" t="s">
        <v>353</v>
      </c>
      <c r="B20" s="467">
        <v>759</v>
      </c>
      <c r="C20" s="466">
        <v>962</v>
      </c>
      <c r="D20" s="468">
        <v>1721</v>
      </c>
      <c r="E20" s="470">
        <v>21</v>
      </c>
      <c r="F20" s="470">
        <v>73</v>
      </c>
      <c r="G20" s="470">
        <v>94</v>
      </c>
      <c r="H20" s="467">
        <v>188</v>
      </c>
      <c r="I20" s="466">
        <v>255</v>
      </c>
      <c r="J20" s="468">
        <v>443</v>
      </c>
      <c r="K20" s="467">
        <v>0</v>
      </c>
      <c r="L20" s="466">
        <v>0</v>
      </c>
      <c r="M20" s="466">
        <v>0</v>
      </c>
      <c r="N20" s="467">
        <v>23</v>
      </c>
      <c r="O20" s="466">
        <v>19</v>
      </c>
      <c r="P20" s="468">
        <v>42</v>
      </c>
      <c r="Q20" s="467">
        <v>381</v>
      </c>
      <c r="R20" s="466">
        <v>374</v>
      </c>
      <c r="S20" s="468">
        <v>755</v>
      </c>
      <c r="T20" s="467">
        <v>475</v>
      </c>
      <c r="U20" s="466">
        <v>443</v>
      </c>
      <c r="V20" s="468">
        <v>918</v>
      </c>
      <c r="W20" s="470">
        <v>35</v>
      </c>
      <c r="X20" s="470">
        <v>52</v>
      </c>
      <c r="Y20" s="470">
        <v>87</v>
      </c>
      <c r="Z20" s="467">
        <v>54</v>
      </c>
      <c r="AA20" s="470">
        <v>68</v>
      </c>
      <c r="AB20" s="470">
        <v>122</v>
      </c>
      <c r="AC20" s="465">
        <v>1936</v>
      </c>
      <c r="AD20" s="469">
        <v>2246</v>
      </c>
      <c r="AE20" s="469">
        <v>4182</v>
      </c>
    </row>
    <row r="21" spans="1:31" ht="11.25">
      <c r="A21" s="457" t="s">
        <v>354</v>
      </c>
      <c r="B21" s="467">
        <v>570</v>
      </c>
      <c r="C21" s="466">
        <v>820</v>
      </c>
      <c r="D21" s="468">
        <v>1390</v>
      </c>
      <c r="E21" s="470">
        <v>17</v>
      </c>
      <c r="F21" s="470">
        <v>52</v>
      </c>
      <c r="G21" s="470">
        <v>69</v>
      </c>
      <c r="H21" s="467">
        <v>86</v>
      </c>
      <c r="I21" s="466">
        <v>130</v>
      </c>
      <c r="J21" s="468">
        <v>216</v>
      </c>
      <c r="K21" s="467">
        <v>0</v>
      </c>
      <c r="L21" s="466">
        <v>2</v>
      </c>
      <c r="M21" s="466">
        <v>2</v>
      </c>
      <c r="N21" s="467">
        <v>13</v>
      </c>
      <c r="O21" s="466">
        <v>17</v>
      </c>
      <c r="P21" s="468">
        <v>30</v>
      </c>
      <c r="Q21" s="467">
        <v>316</v>
      </c>
      <c r="R21" s="466">
        <v>272</v>
      </c>
      <c r="S21" s="468">
        <v>588</v>
      </c>
      <c r="T21" s="467">
        <v>359</v>
      </c>
      <c r="U21" s="466">
        <v>312</v>
      </c>
      <c r="V21" s="468">
        <v>671</v>
      </c>
      <c r="W21" s="470">
        <v>37</v>
      </c>
      <c r="X21" s="470">
        <v>32</v>
      </c>
      <c r="Y21" s="470">
        <v>69</v>
      </c>
      <c r="Z21" s="467">
        <v>48</v>
      </c>
      <c r="AA21" s="470">
        <v>41</v>
      </c>
      <c r="AB21" s="470">
        <v>89</v>
      </c>
      <c r="AC21" s="465">
        <v>1446</v>
      </c>
      <c r="AD21" s="469">
        <v>1678</v>
      </c>
      <c r="AE21" s="469">
        <v>3124</v>
      </c>
    </row>
    <row r="22" spans="1:31" ht="11.25">
      <c r="A22" s="471" t="s">
        <v>355</v>
      </c>
      <c r="B22" s="467">
        <v>477</v>
      </c>
      <c r="C22" s="466">
        <v>723</v>
      </c>
      <c r="D22" s="468">
        <v>1200</v>
      </c>
      <c r="E22" s="470">
        <v>27</v>
      </c>
      <c r="F22" s="470">
        <v>60</v>
      </c>
      <c r="G22" s="470">
        <v>87</v>
      </c>
      <c r="H22" s="467">
        <v>68</v>
      </c>
      <c r="I22" s="466">
        <v>71</v>
      </c>
      <c r="J22" s="468">
        <v>139</v>
      </c>
      <c r="K22" s="467">
        <v>0</v>
      </c>
      <c r="L22" s="466">
        <v>0</v>
      </c>
      <c r="M22" s="466">
        <v>0</v>
      </c>
      <c r="N22" s="467">
        <v>12</v>
      </c>
      <c r="O22" s="466">
        <v>13</v>
      </c>
      <c r="P22" s="468">
        <v>25</v>
      </c>
      <c r="Q22" s="467">
        <v>313</v>
      </c>
      <c r="R22" s="466">
        <v>222</v>
      </c>
      <c r="S22" s="468">
        <v>535</v>
      </c>
      <c r="T22" s="467">
        <v>347</v>
      </c>
      <c r="U22" s="466">
        <v>257</v>
      </c>
      <c r="V22" s="468">
        <v>604</v>
      </c>
      <c r="W22" s="470">
        <v>29</v>
      </c>
      <c r="X22" s="470">
        <v>33</v>
      </c>
      <c r="Y22" s="470">
        <v>62</v>
      </c>
      <c r="Z22" s="467">
        <v>45</v>
      </c>
      <c r="AA22" s="470">
        <v>54</v>
      </c>
      <c r="AB22" s="470">
        <v>99</v>
      </c>
      <c r="AC22" s="465">
        <v>1318</v>
      </c>
      <c r="AD22" s="469">
        <v>1433</v>
      </c>
      <c r="AE22" s="469">
        <v>2751</v>
      </c>
    </row>
    <row r="23" spans="1:31" ht="11.25">
      <c r="A23" s="457" t="s">
        <v>356</v>
      </c>
      <c r="B23" s="467">
        <v>369</v>
      </c>
      <c r="C23" s="466">
        <v>601</v>
      </c>
      <c r="D23" s="468">
        <v>970</v>
      </c>
      <c r="E23" s="470">
        <v>12</v>
      </c>
      <c r="F23" s="470">
        <v>67</v>
      </c>
      <c r="G23" s="470">
        <v>79</v>
      </c>
      <c r="H23" s="467">
        <v>66</v>
      </c>
      <c r="I23" s="466">
        <v>48</v>
      </c>
      <c r="J23" s="468">
        <v>114</v>
      </c>
      <c r="K23" s="467">
        <v>1</v>
      </c>
      <c r="L23" s="466">
        <v>0</v>
      </c>
      <c r="M23" s="466">
        <v>1</v>
      </c>
      <c r="N23" s="467">
        <v>6</v>
      </c>
      <c r="O23" s="466">
        <v>16</v>
      </c>
      <c r="P23" s="468">
        <v>22</v>
      </c>
      <c r="Q23" s="467">
        <v>249</v>
      </c>
      <c r="R23" s="466">
        <v>178</v>
      </c>
      <c r="S23" s="468">
        <v>427</v>
      </c>
      <c r="T23" s="467">
        <v>277</v>
      </c>
      <c r="U23" s="466">
        <v>177</v>
      </c>
      <c r="V23" s="468">
        <v>454</v>
      </c>
      <c r="W23" s="470">
        <v>32</v>
      </c>
      <c r="X23" s="470">
        <v>31</v>
      </c>
      <c r="Y23" s="470">
        <v>63</v>
      </c>
      <c r="Z23" s="467">
        <v>41</v>
      </c>
      <c r="AA23" s="470">
        <v>49</v>
      </c>
      <c r="AB23" s="470">
        <v>90</v>
      </c>
      <c r="AC23" s="465">
        <v>1053</v>
      </c>
      <c r="AD23" s="469">
        <v>1167</v>
      </c>
      <c r="AE23" s="469">
        <v>2220</v>
      </c>
    </row>
    <row r="24" spans="1:31" ht="11.25">
      <c r="A24" s="471" t="s">
        <v>357</v>
      </c>
      <c r="B24" s="467">
        <v>353</v>
      </c>
      <c r="C24" s="466">
        <v>550</v>
      </c>
      <c r="D24" s="468">
        <v>903</v>
      </c>
      <c r="E24" s="470">
        <v>11</v>
      </c>
      <c r="F24" s="470">
        <v>53</v>
      </c>
      <c r="G24" s="470">
        <v>64</v>
      </c>
      <c r="H24" s="467">
        <v>57</v>
      </c>
      <c r="I24" s="466">
        <v>41</v>
      </c>
      <c r="J24" s="468">
        <v>98</v>
      </c>
      <c r="K24" s="467">
        <v>1</v>
      </c>
      <c r="L24" s="466">
        <v>0</v>
      </c>
      <c r="M24" s="466">
        <v>1</v>
      </c>
      <c r="N24" s="467">
        <v>9</v>
      </c>
      <c r="O24" s="466">
        <v>9</v>
      </c>
      <c r="P24" s="468">
        <v>18</v>
      </c>
      <c r="Q24" s="467">
        <v>184</v>
      </c>
      <c r="R24" s="466">
        <v>162</v>
      </c>
      <c r="S24" s="468">
        <v>346</v>
      </c>
      <c r="T24" s="467">
        <v>184</v>
      </c>
      <c r="U24" s="466">
        <v>160</v>
      </c>
      <c r="V24" s="468">
        <v>344</v>
      </c>
      <c r="W24" s="470">
        <v>24</v>
      </c>
      <c r="X24" s="470">
        <v>23</v>
      </c>
      <c r="Y24" s="470">
        <v>47</v>
      </c>
      <c r="Z24" s="467">
        <v>28</v>
      </c>
      <c r="AA24" s="470">
        <v>36</v>
      </c>
      <c r="AB24" s="470">
        <v>64</v>
      </c>
      <c r="AC24" s="465">
        <v>851</v>
      </c>
      <c r="AD24" s="469">
        <v>1034</v>
      </c>
      <c r="AE24" s="469">
        <v>1885</v>
      </c>
    </row>
    <row r="25" spans="1:31" ht="11.25">
      <c r="A25" s="457" t="s">
        <v>358</v>
      </c>
      <c r="B25" s="467">
        <v>268</v>
      </c>
      <c r="C25" s="466">
        <v>487</v>
      </c>
      <c r="D25" s="468">
        <v>755</v>
      </c>
      <c r="E25" s="470">
        <v>13</v>
      </c>
      <c r="F25" s="470">
        <v>44</v>
      </c>
      <c r="G25" s="470">
        <v>57</v>
      </c>
      <c r="H25" s="467">
        <v>33</v>
      </c>
      <c r="I25" s="466">
        <v>35</v>
      </c>
      <c r="J25" s="468">
        <v>68</v>
      </c>
      <c r="K25" s="467">
        <v>0</v>
      </c>
      <c r="L25" s="466">
        <v>1</v>
      </c>
      <c r="M25" s="466">
        <v>1</v>
      </c>
      <c r="N25" s="467">
        <v>13</v>
      </c>
      <c r="O25" s="466">
        <v>9</v>
      </c>
      <c r="P25" s="468">
        <v>22</v>
      </c>
      <c r="Q25" s="467">
        <v>146</v>
      </c>
      <c r="R25" s="466">
        <v>97</v>
      </c>
      <c r="S25" s="468">
        <v>243</v>
      </c>
      <c r="T25" s="467">
        <v>164</v>
      </c>
      <c r="U25" s="466">
        <v>107</v>
      </c>
      <c r="V25" s="468">
        <v>271</v>
      </c>
      <c r="W25" s="470">
        <v>23</v>
      </c>
      <c r="X25" s="470">
        <v>28</v>
      </c>
      <c r="Y25" s="470">
        <v>51</v>
      </c>
      <c r="Z25" s="467">
        <v>25</v>
      </c>
      <c r="AA25" s="470">
        <v>33</v>
      </c>
      <c r="AB25" s="470">
        <v>58</v>
      </c>
      <c r="AC25" s="465">
        <v>685</v>
      </c>
      <c r="AD25" s="469">
        <v>841</v>
      </c>
      <c r="AE25" s="469">
        <v>1526</v>
      </c>
    </row>
    <row r="26" spans="1:31" ht="11.25">
      <c r="A26" s="471" t="s">
        <v>359</v>
      </c>
      <c r="B26" s="467">
        <v>223</v>
      </c>
      <c r="C26" s="466">
        <v>461</v>
      </c>
      <c r="D26" s="468">
        <v>684</v>
      </c>
      <c r="E26" s="470">
        <v>17</v>
      </c>
      <c r="F26" s="470">
        <v>53</v>
      </c>
      <c r="G26" s="470">
        <v>70</v>
      </c>
      <c r="H26" s="467">
        <v>43</v>
      </c>
      <c r="I26" s="466">
        <v>26</v>
      </c>
      <c r="J26" s="468">
        <v>69</v>
      </c>
      <c r="K26" s="467">
        <v>0</v>
      </c>
      <c r="L26" s="466">
        <v>1</v>
      </c>
      <c r="M26" s="466">
        <v>1</v>
      </c>
      <c r="N26" s="467">
        <v>6</v>
      </c>
      <c r="O26" s="466">
        <v>5</v>
      </c>
      <c r="P26" s="468">
        <v>11</v>
      </c>
      <c r="Q26" s="467">
        <v>114</v>
      </c>
      <c r="R26" s="466">
        <v>107</v>
      </c>
      <c r="S26" s="468">
        <v>221</v>
      </c>
      <c r="T26" s="467">
        <v>109</v>
      </c>
      <c r="U26" s="466">
        <v>101</v>
      </c>
      <c r="V26" s="468">
        <v>210</v>
      </c>
      <c r="W26" s="470">
        <v>22</v>
      </c>
      <c r="X26" s="470">
        <v>21</v>
      </c>
      <c r="Y26" s="470">
        <v>43</v>
      </c>
      <c r="Z26" s="467">
        <v>27</v>
      </c>
      <c r="AA26" s="470">
        <v>32</v>
      </c>
      <c r="AB26" s="470">
        <v>59</v>
      </c>
      <c r="AC26" s="465">
        <v>561</v>
      </c>
      <c r="AD26" s="469">
        <v>807</v>
      </c>
      <c r="AE26" s="469">
        <v>1368</v>
      </c>
    </row>
    <row r="27" spans="1:31" ht="11.25">
      <c r="A27" s="457" t="s">
        <v>360</v>
      </c>
      <c r="B27" s="467">
        <v>210</v>
      </c>
      <c r="C27" s="466">
        <v>348</v>
      </c>
      <c r="D27" s="468">
        <v>558</v>
      </c>
      <c r="E27" s="470">
        <v>11</v>
      </c>
      <c r="F27" s="470">
        <v>27</v>
      </c>
      <c r="G27" s="470">
        <v>38</v>
      </c>
      <c r="H27" s="467">
        <v>30</v>
      </c>
      <c r="I27" s="466">
        <v>19</v>
      </c>
      <c r="J27" s="468">
        <v>49</v>
      </c>
      <c r="K27" s="467">
        <v>0</v>
      </c>
      <c r="L27" s="466">
        <v>0</v>
      </c>
      <c r="M27" s="466">
        <v>0</v>
      </c>
      <c r="N27" s="467">
        <v>2</v>
      </c>
      <c r="O27" s="466">
        <v>5</v>
      </c>
      <c r="P27" s="468">
        <v>7</v>
      </c>
      <c r="Q27" s="467">
        <v>121</v>
      </c>
      <c r="R27" s="466">
        <v>78</v>
      </c>
      <c r="S27" s="468">
        <v>199</v>
      </c>
      <c r="T27" s="467">
        <v>133</v>
      </c>
      <c r="U27" s="466">
        <v>85</v>
      </c>
      <c r="V27" s="468">
        <v>218</v>
      </c>
      <c r="W27" s="470">
        <v>16</v>
      </c>
      <c r="X27" s="470">
        <v>14</v>
      </c>
      <c r="Y27" s="470">
        <v>30</v>
      </c>
      <c r="Z27" s="467">
        <v>16</v>
      </c>
      <c r="AA27" s="470">
        <v>23</v>
      </c>
      <c r="AB27" s="470">
        <v>39</v>
      </c>
      <c r="AC27" s="465">
        <v>539</v>
      </c>
      <c r="AD27" s="469">
        <v>599</v>
      </c>
      <c r="AE27" s="469">
        <v>1138</v>
      </c>
    </row>
    <row r="28" spans="1:31" ht="11.25">
      <c r="A28" s="471" t="s">
        <v>361</v>
      </c>
      <c r="B28" s="467">
        <v>171</v>
      </c>
      <c r="C28" s="466">
        <v>348</v>
      </c>
      <c r="D28" s="468">
        <v>519</v>
      </c>
      <c r="E28" s="470">
        <v>5</v>
      </c>
      <c r="F28" s="470">
        <v>40</v>
      </c>
      <c r="G28" s="470">
        <v>45</v>
      </c>
      <c r="H28" s="467">
        <v>35</v>
      </c>
      <c r="I28" s="466">
        <v>15</v>
      </c>
      <c r="J28" s="468">
        <v>50</v>
      </c>
      <c r="K28" s="467">
        <v>0</v>
      </c>
      <c r="L28" s="466">
        <v>0</v>
      </c>
      <c r="M28" s="466">
        <v>0</v>
      </c>
      <c r="N28" s="467">
        <v>3</v>
      </c>
      <c r="O28" s="466">
        <v>5</v>
      </c>
      <c r="P28" s="468">
        <v>8</v>
      </c>
      <c r="Q28" s="467">
        <v>104</v>
      </c>
      <c r="R28" s="466">
        <v>68</v>
      </c>
      <c r="S28" s="468">
        <v>172</v>
      </c>
      <c r="T28" s="467">
        <v>107</v>
      </c>
      <c r="U28" s="466">
        <v>65</v>
      </c>
      <c r="V28" s="468">
        <v>172</v>
      </c>
      <c r="W28" s="470">
        <v>18</v>
      </c>
      <c r="X28" s="470">
        <v>14</v>
      </c>
      <c r="Y28" s="470">
        <v>32</v>
      </c>
      <c r="Z28" s="467">
        <v>19</v>
      </c>
      <c r="AA28" s="470">
        <v>15</v>
      </c>
      <c r="AB28" s="470">
        <v>34</v>
      </c>
      <c r="AC28" s="465">
        <v>462</v>
      </c>
      <c r="AD28" s="469">
        <v>570</v>
      </c>
      <c r="AE28" s="469">
        <v>1032</v>
      </c>
    </row>
    <row r="29" spans="1:31" ht="11.25">
      <c r="A29" s="457" t="s">
        <v>362</v>
      </c>
      <c r="B29" s="467">
        <v>164</v>
      </c>
      <c r="C29" s="466">
        <v>289</v>
      </c>
      <c r="D29" s="468">
        <v>453</v>
      </c>
      <c r="E29" s="470">
        <v>8</v>
      </c>
      <c r="F29" s="470">
        <v>32</v>
      </c>
      <c r="G29" s="470">
        <v>40</v>
      </c>
      <c r="H29" s="467">
        <v>16</v>
      </c>
      <c r="I29" s="466">
        <v>17</v>
      </c>
      <c r="J29" s="468">
        <v>33</v>
      </c>
      <c r="K29" s="467">
        <v>1</v>
      </c>
      <c r="L29" s="466">
        <v>0</v>
      </c>
      <c r="M29" s="466">
        <v>1</v>
      </c>
      <c r="N29" s="467">
        <v>5</v>
      </c>
      <c r="O29" s="466">
        <v>9</v>
      </c>
      <c r="P29" s="468">
        <v>14</v>
      </c>
      <c r="Q29" s="467">
        <v>62</v>
      </c>
      <c r="R29" s="466">
        <v>46</v>
      </c>
      <c r="S29" s="468">
        <v>108</v>
      </c>
      <c r="T29" s="467">
        <v>77</v>
      </c>
      <c r="U29" s="466">
        <v>53</v>
      </c>
      <c r="V29" s="468">
        <v>130</v>
      </c>
      <c r="W29" s="470">
        <v>4</v>
      </c>
      <c r="X29" s="470">
        <v>13</v>
      </c>
      <c r="Y29" s="470">
        <v>17</v>
      </c>
      <c r="Z29" s="467">
        <v>16</v>
      </c>
      <c r="AA29" s="470">
        <v>21</v>
      </c>
      <c r="AB29" s="470">
        <v>37</v>
      </c>
      <c r="AC29" s="465">
        <v>353</v>
      </c>
      <c r="AD29" s="469">
        <v>480</v>
      </c>
      <c r="AE29" s="469">
        <v>833</v>
      </c>
    </row>
    <row r="30" spans="1:31" ht="11.25">
      <c r="A30" s="471" t="s">
        <v>363</v>
      </c>
      <c r="B30" s="467">
        <v>139</v>
      </c>
      <c r="C30" s="466">
        <v>252</v>
      </c>
      <c r="D30" s="468">
        <v>391</v>
      </c>
      <c r="E30" s="470">
        <v>6</v>
      </c>
      <c r="F30" s="470">
        <v>26</v>
      </c>
      <c r="G30" s="470">
        <v>32</v>
      </c>
      <c r="H30" s="467">
        <v>19</v>
      </c>
      <c r="I30" s="466">
        <v>14</v>
      </c>
      <c r="J30" s="468">
        <v>33</v>
      </c>
      <c r="K30" s="467">
        <v>0</v>
      </c>
      <c r="L30" s="466">
        <v>0</v>
      </c>
      <c r="M30" s="466">
        <v>0</v>
      </c>
      <c r="N30" s="467">
        <v>4</v>
      </c>
      <c r="O30" s="466">
        <v>9</v>
      </c>
      <c r="P30" s="468">
        <v>13</v>
      </c>
      <c r="Q30" s="467">
        <v>64</v>
      </c>
      <c r="R30" s="466">
        <v>46</v>
      </c>
      <c r="S30" s="468">
        <v>110</v>
      </c>
      <c r="T30" s="467">
        <v>79</v>
      </c>
      <c r="U30" s="466">
        <v>43</v>
      </c>
      <c r="V30" s="468">
        <v>122</v>
      </c>
      <c r="W30" s="470">
        <v>12</v>
      </c>
      <c r="X30" s="470">
        <v>13</v>
      </c>
      <c r="Y30" s="470">
        <v>25</v>
      </c>
      <c r="Z30" s="467">
        <v>11</v>
      </c>
      <c r="AA30" s="470">
        <v>22</v>
      </c>
      <c r="AB30" s="470">
        <v>33</v>
      </c>
      <c r="AC30" s="465">
        <v>334</v>
      </c>
      <c r="AD30" s="469">
        <v>425</v>
      </c>
      <c r="AE30" s="469">
        <v>759</v>
      </c>
    </row>
    <row r="31" spans="1:31" ht="11.25">
      <c r="A31" s="457" t="s">
        <v>364</v>
      </c>
      <c r="B31" s="467">
        <v>105</v>
      </c>
      <c r="C31" s="466">
        <v>230</v>
      </c>
      <c r="D31" s="468">
        <v>335</v>
      </c>
      <c r="E31" s="470">
        <v>6</v>
      </c>
      <c r="F31" s="470">
        <v>22</v>
      </c>
      <c r="G31" s="470">
        <v>28</v>
      </c>
      <c r="H31" s="467">
        <v>23</v>
      </c>
      <c r="I31" s="466">
        <v>13</v>
      </c>
      <c r="J31" s="468">
        <v>36</v>
      </c>
      <c r="K31" s="467">
        <v>0</v>
      </c>
      <c r="L31" s="466">
        <v>0</v>
      </c>
      <c r="M31" s="466">
        <v>0</v>
      </c>
      <c r="N31" s="467">
        <v>3</v>
      </c>
      <c r="O31" s="466">
        <v>6</v>
      </c>
      <c r="P31" s="468">
        <v>9</v>
      </c>
      <c r="Q31" s="467">
        <v>51</v>
      </c>
      <c r="R31" s="466">
        <v>35</v>
      </c>
      <c r="S31" s="468">
        <v>86</v>
      </c>
      <c r="T31" s="467">
        <v>52</v>
      </c>
      <c r="U31" s="466">
        <v>44</v>
      </c>
      <c r="V31" s="468">
        <v>96</v>
      </c>
      <c r="W31" s="470">
        <v>10</v>
      </c>
      <c r="X31" s="470">
        <v>5</v>
      </c>
      <c r="Y31" s="470">
        <v>15</v>
      </c>
      <c r="Z31" s="467">
        <v>17</v>
      </c>
      <c r="AA31" s="470">
        <v>15</v>
      </c>
      <c r="AB31" s="470">
        <v>32</v>
      </c>
      <c r="AC31" s="465">
        <v>267</v>
      </c>
      <c r="AD31" s="469">
        <v>370</v>
      </c>
      <c r="AE31" s="469">
        <v>637</v>
      </c>
    </row>
    <row r="32" spans="1:31" ht="11.25">
      <c r="A32" s="471" t="s">
        <v>365</v>
      </c>
      <c r="B32" s="467">
        <v>95</v>
      </c>
      <c r="C32" s="466">
        <v>215</v>
      </c>
      <c r="D32" s="468">
        <v>310</v>
      </c>
      <c r="E32" s="470">
        <v>3</v>
      </c>
      <c r="F32" s="470">
        <v>24</v>
      </c>
      <c r="G32" s="470">
        <v>27</v>
      </c>
      <c r="H32" s="467">
        <v>11</v>
      </c>
      <c r="I32" s="466">
        <v>12</v>
      </c>
      <c r="J32" s="468">
        <v>23</v>
      </c>
      <c r="K32" s="467">
        <v>0</v>
      </c>
      <c r="L32" s="466">
        <v>0</v>
      </c>
      <c r="M32" s="466">
        <v>0</v>
      </c>
      <c r="N32" s="467">
        <v>6</v>
      </c>
      <c r="O32" s="466">
        <v>5</v>
      </c>
      <c r="P32" s="468">
        <v>11</v>
      </c>
      <c r="Q32" s="467">
        <v>64</v>
      </c>
      <c r="R32" s="466">
        <v>39</v>
      </c>
      <c r="S32" s="468">
        <v>103</v>
      </c>
      <c r="T32" s="467">
        <v>60</v>
      </c>
      <c r="U32" s="466">
        <v>31</v>
      </c>
      <c r="V32" s="468">
        <v>91</v>
      </c>
      <c r="W32" s="470">
        <v>4</v>
      </c>
      <c r="X32" s="470">
        <v>5</v>
      </c>
      <c r="Y32" s="470">
        <v>9</v>
      </c>
      <c r="Z32" s="467">
        <v>8</v>
      </c>
      <c r="AA32" s="470">
        <v>16</v>
      </c>
      <c r="AB32" s="470">
        <v>24</v>
      </c>
      <c r="AC32" s="465">
        <v>251</v>
      </c>
      <c r="AD32" s="469">
        <v>347</v>
      </c>
      <c r="AE32" s="469">
        <v>598</v>
      </c>
    </row>
    <row r="33" spans="1:31" ht="11.25">
      <c r="A33" s="457" t="s">
        <v>366</v>
      </c>
      <c r="B33" s="467">
        <v>82</v>
      </c>
      <c r="C33" s="466">
        <v>204</v>
      </c>
      <c r="D33" s="468">
        <v>286</v>
      </c>
      <c r="E33" s="470">
        <v>6</v>
      </c>
      <c r="F33" s="470">
        <v>22</v>
      </c>
      <c r="G33" s="470">
        <v>28</v>
      </c>
      <c r="H33" s="467">
        <v>15</v>
      </c>
      <c r="I33" s="466">
        <v>10</v>
      </c>
      <c r="J33" s="468">
        <v>25</v>
      </c>
      <c r="K33" s="467">
        <v>0</v>
      </c>
      <c r="L33" s="466">
        <v>1</v>
      </c>
      <c r="M33" s="466">
        <v>1</v>
      </c>
      <c r="N33" s="467">
        <v>3</v>
      </c>
      <c r="O33" s="466">
        <v>3</v>
      </c>
      <c r="P33" s="468">
        <v>6</v>
      </c>
      <c r="Q33" s="467">
        <v>56</v>
      </c>
      <c r="R33" s="466">
        <v>30</v>
      </c>
      <c r="S33" s="468">
        <v>86</v>
      </c>
      <c r="T33" s="467">
        <v>55</v>
      </c>
      <c r="U33" s="466">
        <v>36</v>
      </c>
      <c r="V33" s="468">
        <v>91</v>
      </c>
      <c r="W33" s="470">
        <v>7</v>
      </c>
      <c r="X33" s="470">
        <v>10</v>
      </c>
      <c r="Y33" s="470">
        <v>17</v>
      </c>
      <c r="Z33" s="467">
        <v>4</v>
      </c>
      <c r="AA33" s="470">
        <v>13</v>
      </c>
      <c r="AB33" s="470">
        <v>17</v>
      </c>
      <c r="AC33" s="465">
        <v>228</v>
      </c>
      <c r="AD33" s="469">
        <v>329</v>
      </c>
      <c r="AE33" s="469">
        <v>557</v>
      </c>
    </row>
    <row r="34" spans="1:31" ht="11.25">
      <c r="A34" s="471" t="s">
        <v>367</v>
      </c>
      <c r="B34" s="467">
        <v>86</v>
      </c>
      <c r="C34" s="466">
        <v>191</v>
      </c>
      <c r="D34" s="468">
        <v>277</v>
      </c>
      <c r="E34" s="470">
        <v>4</v>
      </c>
      <c r="F34" s="470">
        <v>27</v>
      </c>
      <c r="G34" s="470">
        <v>31</v>
      </c>
      <c r="H34" s="467">
        <v>12</v>
      </c>
      <c r="I34" s="466">
        <v>8</v>
      </c>
      <c r="J34" s="468">
        <v>20</v>
      </c>
      <c r="K34" s="467">
        <v>0</v>
      </c>
      <c r="L34" s="466">
        <v>0</v>
      </c>
      <c r="M34" s="466">
        <v>0</v>
      </c>
      <c r="N34" s="467">
        <v>5</v>
      </c>
      <c r="O34" s="466">
        <v>6</v>
      </c>
      <c r="P34" s="468">
        <v>11</v>
      </c>
      <c r="Q34" s="467">
        <v>46</v>
      </c>
      <c r="R34" s="466">
        <v>23</v>
      </c>
      <c r="S34" s="468">
        <v>69</v>
      </c>
      <c r="T34" s="467">
        <v>39</v>
      </c>
      <c r="U34" s="466">
        <v>21</v>
      </c>
      <c r="V34" s="468">
        <v>60</v>
      </c>
      <c r="W34" s="470">
        <v>4</v>
      </c>
      <c r="X34" s="470">
        <v>4</v>
      </c>
      <c r="Y34" s="470">
        <v>8</v>
      </c>
      <c r="Z34" s="467">
        <v>11</v>
      </c>
      <c r="AA34" s="470">
        <v>20</v>
      </c>
      <c r="AB34" s="470">
        <v>31</v>
      </c>
      <c r="AC34" s="465">
        <v>207</v>
      </c>
      <c r="AD34" s="469">
        <v>300</v>
      </c>
      <c r="AE34" s="469">
        <v>507</v>
      </c>
    </row>
    <row r="35" spans="1:31" ht="11.25">
      <c r="A35" s="457" t="s">
        <v>368</v>
      </c>
      <c r="B35" s="467">
        <v>65</v>
      </c>
      <c r="C35" s="466">
        <v>157</v>
      </c>
      <c r="D35" s="468">
        <v>222</v>
      </c>
      <c r="E35" s="470">
        <v>6</v>
      </c>
      <c r="F35" s="470">
        <v>18</v>
      </c>
      <c r="G35" s="470">
        <v>24</v>
      </c>
      <c r="H35" s="467">
        <v>4</v>
      </c>
      <c r="I35" s="466">
        <v>4</v>
      </c>
      <c r="J35" s="468">
        <v>8</v>
      </c>
      <c r="K35" s="467">
        <v>0</v>
      </c>
      <c r="L35" s="466">
        <v>0</v>
      </c>
      <c r="M35" s="466">
        <v>0</v>
      </c>
      <c r="N35" s="467">
        <v>2</v>
      </c>
      <c r="O35" s="466">
        <v>8</v>
      </c>
      <c r="P35" s="468">
        <v>10</v>
      </c>
      <c r="Q35" s="467">
        <v>34</v>
      </c>
      <c r="R35" s="466">
        <v>16</v>
      </c>
      <c r="S35" s="468">
        <v>50</v>
      </c>
      <c r="T35" s="467">
        <v>39</v>
      </c>
      <c r="U35" s="466">
        <v>17</v>
      </c>
      <c r="V35" s="468">
        <v>56</v>
      </c>
      <c r="W35" s="470">
        <v>3</v>
      </c>
      <c r="X35" s="470">
        <v>6</v>
      </c>
      <c r="Y35" s="470">
        <v>9</v>
      </c>
      <c r="Z35" s="467">
        <v>11</v>
      </c>
      <c r="AA35" s="470">
        <v>12</v>
      </c>
      <c r="AB35" s="470">
        <v>23</v>
      </c>
      <c r="AC35" s="465">
        <v>164</v>
      </c>
      <c r="AD35" s="469">
        <v>238</v>
      </c>
      <c r="AE35" s="469">
        <v>402</v>
      </c>
    </row>
    <row r="36" spans="1:31" ht="11.25">
      <c r="A36" s="471" t="s">
        <v>369</v>
      </c>
      <c r="B36" s="467">
        <v>68</v>
      </c>
      <c r="C36" s="466">
        <v>153</v>
      </c>
      <c r="D36" s="468">
        <v>221</v>
      </c>
      <c r="E36" s="470">
        <v>8</v>
      </c>
      <c r="F36" s="470">
        <v>23</v>
      </c>
      <c r="G36" s="470">
        <v>31</v>
      </c>
      <c r="H36" s="467">
        <v>7</v>
      </c>
      <c r="I36" s="466">
        <v>11</v>
      </c>
      <c r="J36" s="468">
        <v>18</v>
      </c>
      <c r="K36" s="467">
        <v>0</v>
      </c>
      <c r="L36" s="466">
        <v>0</v>
      </c>
      <c r="M36" s="466">
        <v>0</v>
      </c>
      <c r="N36" s="467">
        <v>3</v>
      </c>
      <c r="O36" s="466">
        <v>3</v>
      </c>
      <c r="P36" s="468">
        <v>6</v>
      </c>
      <c r="Q36" s="467">
        <v>30</v>
      </c>
      <c r="R36" s="466">
        <v>20</v>
      </c>
      <c r="S36" s="468">
        <v>50</v>
      </c>
      <c r="T36" s="467">
        <v>32</v>
      </c>
      <c r="U36" s="466">
        <v>18</v>
      </c>
      <c r="V36" s="468">
        <v>50</v>
      </c>
      <c r="W36" s="470">
        <v>3</v>
      </c>
      <c r="X36" s="470">
        <v>4</v>
      </c>
      <c r="Y36" s="470">
        <v>7</v>
      </c>
      <c r="Z36" s="467">
        <v>4</v>
      </c>
      <c r="AA36" s="470">
        <v>11</v>
      </c>
      <c r="AB36" s="470">
        <v>15</v>
      </c>
      <c r="AC36" s="465">
        <v>155</v>
      </c>
      <c r="AD36" s="469">
        <v>243</v>
      </c>
      <c r="AE36" s="469">
        <v>398</v>
      </c>
    </row>
    <row r="37" spans="1:31" ht="11.25">
      <c r="A37" s="457" t="s">
        <v>370</v>
      </c>
      <c r="B37" s="467">
        <v>71</v>
      </c>
      <c r="C37" s="466">
        <v>121</v>
      </c>
      <c r="D37" s="468">
        <v>192</v>
      </c>
      <c r="E37" s="470">
        <v>4</v>
      </c>
      <c r="F37" s="470">
        <v>27</v>
      </c>
      <c r="G37" s="470">
        <v>31</v>
      </c>
      <c r="H37" s="467">
        <v>9</v>
      </c>
      <c r="I37" s="466">
        <v>5</v>
      </c>
      <c r="J37" s="468">
        <v>14</v>
      </c>
      <c r="K37" s="467">
        <v>0</v>
      </c>
      <c r="L37" s="466">
        <v>0</v>
      </c>
      <c r="M37" s="466">
        <v>0</v>
      </c>
      <c r="N37" s="467">
        <v>2</v>
      </c>
      <c r="O37" s="466">
        <v>2</v>
      </c>
      <c r="P37" s="468">
        <v>4</v>
      </c>
      <c r="Q37" s="467">
        <v>23</v>
      </c>
      <c r="R37" s="466">
        <v>20</v>
      </c>
      <c r="S37" s="468">
        <v>43</v>
      </c>
      <c r="T37" s="467">
        <v>26</v>
      </c>
      <c r="U37" s="466">
        <v>15</v>
      </c>
      <c r="V37" s="468">
        <v>41</v>
      </c>
      <c r="W37" s="470">
        <v>6</v>
      </c>
      <c r="X37" s="470">
        <v>4</v>
      </c>
      <c r="Y37" s="470">
        <v>10</v>
      </c>
      <c r="Z37" s="467">
        <v>3</v>
      </c>
      <c r="AA37" s="470">
        <v>11</v>
      </c>
      <c r="AB37" s="470">
        <v>14</v>
      </c>
      <c r="AC37" s="465">
        <v>144</v>
      </c>
      <c r="AD37" s="469">
        <v>205</v>
      </c>
      <c r="AE37" s="469">
        <v>349</v>
      </c>
    </row>
    <row r="38" spans="1:31" ht="11.25">
      <c r="A38" s="471" t="s">
        <v>371</v>
      </c>
      <c r="B38" s="467">
        <v>49</v>
      </c>
      <c r="C38" s="466">
        <v>140</v>
      </c>
      <c r="D38" s="468">
        <v>189</v>
      </c>
      <c r="E38" s="470">
        <v>2</v>
      </c>
      <c r="F38" s="470">
        <v>21</v>
      </c>
      <c r="G38" s="470">
        <v>23</v>
      </c>
      <c r="H38" s="467">
        <v>11</v>
      </c>
      <c r="I38" s="466">
        <v>6</v>
      </c>
      <c r="J38" s="468">
        <v>17</v>
      </c>
      <c r="K38" s="467">
        <v>0</v>
      </c>
      <c r="L38" s="466">
        <v>0</v>
      </c>
      <c r="M38" s="466">
        <v>0</v>
      </c>
      <c r="N38" s="467">
        <v>2</v>
      </c>
      <c r="O38" s="466">
        <v>2</v>
      </c>
      <c r="P38" s="468">
        <v>4</v>
      </c>
      <c r="Q38" s="467">
        <v>32</v>
      </c>
      <c r="R38" s="466">
        <v>15</v>
      </c>
      <c r="S38" s="468">
        <v>47</v>
      </c>
      <c r="T38" s="467">
        <v>22</v>
      </c>
      <c r="U38" s="466">
        <v>18</v>
      </c>
      <c r="V38" s="468">
        <v>40</v>
      </c>
      <c r="W38" s="470">
        <v>2</v>
      </c>
      <c r="X38" s="470">
        <v>2</v>
      </c>
      <c r="Y38" s="470">
        <v>4</v>
      </c>
      <c r="Z38" s="467">
        <v>4</v>
      </c>
      <c r="AA38" s="470">
        <v>7</v>
      </c>
      <c r="AB38" s="470">
        <v>11</v>
      </c>
      <c r="AC38" s="465">
        <v>124</v>
      </c>
      <c r="AD38" s="469">
        <v>211</v>
      </c>
      <c r="AE38" s="469">
        <v>335</v>
      </c>
    </row>
    <row r="39" spans="1:31" ht="11.25">
      <c r="A39" s="457" t="s">
        <v>372</v>
      </c>
      <c r="B39" s="467">
        <v>60</v>
      </c>
      <c r="C39" s="466">
        <v>102</v>
      </c>
      <c r="D39" s="468">
        <v>162</v>
      </c>
      <c r="E39" s="470">
        <v>3</v>
      </c>
      <c r="F39" s="470">
        <v>21</v>
      </c>
      <c r="G39" s="470">
        <v>24</v>
      </c>
      <c r="H39" s="467">
        <v>4</v>
      </c>
      <c r="I39" s="466">
        <v>1</v>
      </c>
      <c r="J39" s="468">
        <v>5</v>
      </c>
      <c r="K39" s="467">
        <v>0</v>
      </c>
      <c r="L39" s="466">
        <v>0</v>
      </c>
      <c r="M39" s="466">
        <v>0</v>
      </c>
      <c r="N39" s="467">
        <v>6</v>
      </c>
      <c r="O39" s="466">
        <v>2</v>
      </c>
      <c r="P39" s="468">
        <v>8</v>
      </c>
      <c r="Q39" s="467">
        <v>24</v>
      </c>
      <c r="R39" s="466">
        <v>17</v>
      </c>
      <c r="S39" s="468">
        <v>41</v>
      </c>
      <c r="T39" s="467">
        <v>29</v>
      </c>
      <c r="U39" s="466">
        <v>16</v>
      </c>
      <c r="V39" s="468">
        <v>45</v>
      </c>
      <c r="W39" s="470">
        <v>4</v>
      </c>
      <c r="X39" s="470">
        <v>5</v>
      </c>
      <c r="Y39" s="470">
        <v>9</v>
      </c>
      <c r="Z39" s="467">
        <v>6</v>
      </c>
      <c r="AA39" s="470">
        <v>9</v>
      </c>
      <c r="AB39" s="470">
        <v>15</v>
      </c>
      <c r="AC39" s="465">
        <v>136</v>
      </c>
      <c r="AD39" s="469">
        <v>173</v>
      </c>
      <c r="AE39" s="469">
        <v>309</v>
      </c>
    </row>
    <row r="40" spans="1:31" ht="11.25">
      <c r="A40" s="471" t="s">
        <v>373</v>
      </c>
      <c r="B40" s="467">
        <v>40</v>
      </c>
      <c r="C40" s="466">
        <v>112</v>
      </c>
      <c r="D40" s="468">
        <v>152</v>
      </c>
      <c r="E40" s="470">
        <v>3</v>
      </c>
      <c r="F40" s="470">
        <v>12</v>
      </c>
      <c r="G40" s="470">
        <v>15</v>
      </c>
      <c r="H40" s="467">
        <v>3</v>
      </c>
      <c r="I40" s="466">
        <v>3</v>
      </c>
      <c r="J40" s="468">
        <v>6</v>
      </c>
      <c r="K40" s="467">
        <v>0</v>
      </c>
      <c r="L40" s="466">
        <v>0</v>
      </c>
      <c r="M40" s="466">
        <v>0</v>
      </c>
      <c r="N40" s="467">
        <v>4</v>
      </c>
      <c r="O40" s="466">
        <v>2</v>
      </c>
      <c r="P40" s="468">
        <v>6</v>
      </c>
      <c r="Q40" s="467">
        <v>21</v>
      </c>
      <c r="R40" s="466">
        <v>12</v>
      </c>
      <c r="S40" s="468">
        <v>33</v>
      </c>
      <c r="T40" s="467">
        <v>24</v>
      </c>
      <c r="U40" s="466">
        <v>11</v>
      </c>
      <c r="V40" s="468">
        <v>35</v>
      </c>
      <c r="W40" s="470">
        <v>5</v>
      </c>
      <c r="X40" s="470">
        <v>3</v>
      </c>
      <c r="Y40" s="470">
        <v>8</v>
      </c>
      <c r="Z40" s="467">
        <v>6</v>
      </c>
      <c r="AA40" s="470">
        <v>11</v>
      </c>
      <c r="AB40" s="470">
        <v>17</v>
      </c>
      <c r="AC40" s="465">
        <v>106</v>
      </c>
      <c r="AD40" s="469">
        <v>166</v>
      </c>
      <c r="AE40" s="469">
        <v>272</v>
      </c>
    </row>
    <row r="41" spans="1:31" ht="11.25">
      <c r="A41" s="457" t="s">
        <v>374</v>
      </c>
      <c r="B41" s="467">
        <v>42</v>
      </c>
      <c r="C41" s="466">
        <v>73</v>
      </c>
      <c r="D41" s="468">
        <v>115</v>
      </c>
      <c r="E41" s="470">
        <v>5</v>
      </c>
      <c r="F41" s="470">
        <v>15</v>
      </c>
      <c r="G41" s="470">
        <v>20</v>
      </c>
      <c r="H41" s="467">
        <v>9</v>
      </c>
      <c r="I41" s="466">
        <v>3</v>
      </c>
      <c r="J41" s="468">
        <v>12</v>
      </c>
      <c r="K41" s="467">
        <v>0</v>
      </c>
      <c r="L41" s="466">
        <v>0</v>
      </c>
      <c r="M41" s="466">
        <v>0</v>
      </c>
      <c r="N41" s="467">
        <v>2</v>
      </c>
      <c r="O41" s="466">
        <v>3</v>
      </c>
      <c r="P41" s="468">
        <v>5</v>
      </c>
      <c r="Q41" s="467">
        <v>15</v>
      </c>
      <c r="R41" s="466">
        <v>8</v>
      </c>
      <c r="S41" s="468">
        <v>23</v>
      </c>
      <c r="T41" s="467">
        <v>22</v>
      </c>
      <c r="U41" s="466">
        <v>5</v>
      </c>
      <c r="V41" s="468">
        <v>27</v>
      </c>
      <c r="W41" s="470">
        <v>4</v>
      </c>
      <c r="X41" s="470">
        <v>3</v>
      </c>
      <c r="Y41" s="470">
        <v>7</v>
      </c>
      <c r="Z41" s="467">
        <v>7</v>
      </c>
      <c r="AA41" s="470">
        <v>4</v>
      </c>
      <c r="AB41" s="470">
        <v>11</v>
      </c>
      <c r="AC41" s="465">
        <v>106</v>
      </c>
      <c r="AD41" s="469">
        <v>114</v>
      </c>
      <c r="AE41" s="469">
        <v>220</v>
      </c>
    </row>
    <row r="42" spans="1:31" ht="11.25">
      <c r="A42" s="471" t="s">
        <v>375</v>
      </c>
      <c r="B42" s="467">
        <v>27</v>
      </c>
      <c r="C42" s="466">
        <v>78</v>
      </c>
      <c r="D42" s="468">
        <v>105</v>
      </c>
      <c r="E42" s="470">
        <v>2</v>
      </c>
      <c r="F42" s="470">
        <v>14</v>
      </c>
      <c r="G42" s="470">
        <v>16</v>
      </c>
      <c r="H42" s="467">
        <v>6</v>
      </c>
      <c r="I42" s="466">
        <v>7</v>
      </c>
      <c r="J42" s="468">
        <v>13</v>
      </c>
      <c r="K42" s="467">
        <v>0</v>
      </c>
      <c r="L42" s="466">
        <v>0</v>
      </c>
      <c r="M42" s="466">
        <v>0</v>
      </c>
      <c r="N42" s="467">
        <v>0</v>
      </c>
      <c r="O42" s="466">
        <v>0</v>
      </c>
      <c r="P42" s="468">
        <v>0</v>
      </c>
      <c r="Q42" s="467">
        <v>15</v>
      </c>
      <c r="R42" s="466">
        <v>13</v>
      </c>
      <c r="S42" s="468">
        <v>28</v>
      </c>
      <c r="T42" s="467">
        <v>17</v>
      </c>
      <c r="U42" s="466">
        <v>8</v>
      </c>
      <c r="V42" s="468">
        <v>25</v>
      </c>
      <c r="W42" s="470">
        <v>5</v>
      </c>
      <c r="X42" s="470">
        <v>4</v>
      </c>
      <c r="Y42" s="470">
        <v>9</v>
      </c>
      <c r="Z42" s="467">
        <v>3</v>
      </c>
      <c r="AA42" s="470">
        <v>3</v>
      </c>
      <c r="AB42" s="470">
        <v>6</v>
      </c>
      <c r="AC42" s="465">
        <v>75</v>
      </c>
      <c r="AD42" s="469">
        <v>127</v>
      </c>
      <c r="AE42" s="469">
        <v>202</v>
      </c>
    </row>
    <row r="43" spans="1:31" ht="11.25">
      <c r="A43" s="457" t="s">
        <v>376</v>
      </c>
      <c r="B43" s="467">
        <v>22</v>
      </c>
      <c r="C43" s="466">
        <v>54</v>
      </c>
      <c r="D43" s="468">
        <v>76</v>
      </c>
      <c r="E43" s="470">
        <v>0</v>
      </c>
      <c r="F43" s="470">
        <v>9</v>
      </c>
      <c r="G43" s="470">
        <v>9</v>
      </c>
      <c r="H43" s="467">
        <v>4</v>
      </c>
      <c r="I43" s="466">
        <v>4</v>
      </c>
      <c r="J43" s="468">
        <v>8</v>
      </c>
      <c r="K43" s="467">
        <v>0</v>
      </c>
      <c r="L43" s="466">
        <v>0</v>
      </c>
      <c r="M43" s="466">
        <v>0</v>
      </c>
      <c r="N43" s="467">
        <v>2</v>
      </c>
      <c r="O43" s="466">
        <v>0</v>
      </c>
      <c r="P43" s="468">
        <v>2</v>
      </c>
      <c r="Q43" s="467">
        <v>20</v>
      </c>
      <c r="R43" s="466">
        <v>5</v>
      </c>
      <c r="S43" s="468">
        <v>25</v>
      </c>
      <c r="T43" s="467">
        <v>17</v>
      </c>
      <c r="U43" s="466">
        <v>3</v>
      </c>
      <c r="V43" s="468">
        <v>20</v>
      </c>
      <c r="W43" s="470">
        <v>1</v>
      </c>
      <c r="X43" s="470">
        <v>1</v>
      </c>
      <c r="Y43" s="470">
        <v>2</v>
      </c>
      <c r="Z43" s="467">
        <v>4</v>
      </c>
      <c r="AA43" s="470">
        <v>2</v>
      </c>
      <c r="AB43" s="470">
        <v>6</v>
      </c>
      <c r="AC43" s="465">
        <v>70</v>
      </c>
      <c r="AD43" s="469">
        <v>78</v>
      </c>
      <c r="AE43" s="469">
        <v>148</v>
      </c>
    </row>
    <row r="44" spans="1:31" ht="11.25">
      <c r="A44" s="471" t="s">
        <v>377</v>
      </c>
      <c r="B44" s="467">
        <v>37</v>
      </c>
      <c r="C44" s="466">
        <v>49</v>
      </c>
      <c r="D44" s="468">
        <v>86</v>
      </c>
      <c r="E44" s="470">
        <v>3</v>
      </c>
      <c r="F44" s="470">
        <v>9</v>
      </c>
      <c r="G44" s="470">
        <v>12</v>
      </c>
      <c r="H44" s="467">
        <v>3</v>
      </c>
      <c r="I44" s="466">
        <v>4</v>
      </c>
      <c r="J44" s="468">
        <v>7</v>
      </c>
      <c r="K44" s="467">
        <v>0</v>
      </c>
      <c r="L44" s="466">
        <v>0</v>
      </c>
      <c r="M44" s="466">
        <v>0</v>
      </c>
      <c r="N44" s="467">
        <v>0</v>
      </c>
      <c r="O44" s="466">
        <v>1</v>
      </c>
      <c r="P44" s="468">
        <v>1</v>
      </c>
      <c r="Q44" s="467">
        <v>18</v>
      </c>
      <c r="R44" s="466">
        <v>8</v>
      </c>
      <c r="S44" s="468">
        <v>26</v>
      </c>
      <c r="T44" s="467">
        <v>14</v>
      </c>
      <c r="U44" s="466">
        <v>13</v>
      </c>
      <c r="V44" s="468">
        <v>27</v>
      </c>
      <c r="W44" s="470">
        <v>4</v>
      </c>
      <c r="X44" s="470">
        <v>2</v>
      </c>
      <c r="Y44" s="470">
        <v>6</v>
      </c>
      <c r="Z44" s="467">
        <v>4</v>
      </c>
      <c r="AA44" s="470">
        <v>3</v>
      </c>
      <c r="AB44" s="470">
        <v>7</v>
      </c>
      <c r="AC44" s="465">
        <v>83</v>
      </c>
      <c r="AD44" s="469">
        <v>89</v>
      </c>
      <c r="AE44" s="469">
        <v>172</v>
      </c>
    </row>
    <row r="45" spans="1:31" ht="11.25">
      <c r="A45" s="457" t="s">
        <v>378</v>
      </c>
      <c r="B45" s="467">
        <v>25</v>
      </c>
      <c r="C45" s="466">
        <v>47</v>
      </c>
      <c r="D45" s="468">
        <v>72</v>
      </c>
      <c r="E45" s="470">
        <v>4</v>
      </c>
      <c r="F45" s="470">
        <v>12</v>
      </c>
      <c r="G45" s="470">
        <v>16</v>
      </c>
      <c r="H45" s="467">
        <v>2</v>
      </c>
      <c r="I45" s="466">
        <v>4</v>
      </c>
      <c r="J45" s="468">
        <v>6</v>
      </c>
      <c r="K45" s="467">
        <v>0</v>
      </c>
      <c r="L45" s="466">
        <v>0</v>
      </c>
      <c r="M45" s="466">
        <v>0</v>
      </c>
      <c r="N45" s="467">
        <v>1</v>
      </c>
      <c r="O45" s="466">
        <v>2</v>
      </c>
      <c r="P45" s="468">
        <v>3</v>
      </c>
      <c r="Q45" s="467">
        <v>18</v>
      </c>
      <c r="R45" s="466">
        <v>7</v>
      </c>
      <c r="S45" s="468">
        <v>25</v>
      </c>
      <c r="T45" s="467">
        <v>16</v>
      </c>
      <c r="U45" s="466">
        <v>6</v>
      </c>
      <c r="V45" s="468">
        <v>22</v>
      </c>
      <c r="W45" s="470">
        <v>3</v>
      </c>
      <c r="X45" s="470">
        <v>1</v>
      </c>
      <c r="Y45" s="470">
        <v>4</v>
      </c>
      <c r="Z45" s="467">
        <v>1</v>
      </c>
      <c r="AA45" s="470">
        <v>4</v>
      </c>
      <c r="AB45" s="470">
        <v>5</v>
      </c>
      <c r="AC45" s="465">
        <v>70</v>
      </c>
      <c r="AD45" s="469">
        <v>83</v>
      </c>
      <c r="AE45" s="469">
        <v>153</v>
      </c>
    </row>
    <row r="46" spans="1:31" ht="11.25">
      <c r="A46" s="471" t="s">
        <v>379</v>
      </c>
      <c r="B46" s="467">
        <v>21</v>
      </c>
      <c r="C46" s="466">
        <v>31</v>
      </c>
      <c r="D46" s="468">
        <v>52</v>
      </c>
      <c r="E46" s="470">
        <v>3</v>
      </c>
      <c r="F46" s="470">
        <v>7</v>
      </c>
      <c r="G46" s="470">
        <v>10</v>
      </c>
      <c r="H46" s="467">
        <v>4</v>
      </c>
      <c r="I46" s="466">
        <v>2</v>
      </c>
      <c r="J46" s="468">
        <v>6</v>
      </c>
      <c r="K46" s="467">
        <v>0</v>
      </c>
      <c r="L46" s="466">
        <v>0</v>
      </c>
      <c r="M46" s="466">
        <v>0</v>
      </c>
      <c r="N46" s="467">
        <v>1</v>
      </c>
      <c r="O46" s="466">
        <v>0</v>
      </c>
      <c r="P46" s="468">
        <v>1</v>
      </c>
      <c r="Q46" s="467">
        <v>14</v>
      </c>
      <c r="R46" s="466">
        <v>7</v>
      </c>
      <c r="S46" s="468">
        <v>21</v>
      </c>
      <c r="T46" s="467">
        <v>15</v>
      </c>
      <c r="U46" s="466">
        <v>11</v>
      </c>
      <c r="V46" s="468">
        <v>26</v>
      </c>
      <c r="W46" s="470">
        <v>1</v>
      </c>
      <c r="X46" s="470">
        <v>0</v>
      </c>
      <c r="Y46" s="470">
        <v>1</v>
      </c>
      <c r="Z46" s="467">
        <v>1</v>
      </c>
      <c r="AA46" s="470">
        <v>4</v>
      </c>
      <c r="AB46" s="470">
        <v>5</v>
      </c>
      <c r="AC46" s="465">
        <v>60</v>
      </c>
      <c r="AD46" s="469">
        <v>62</v>
      </c>
      <c r="AE46" s="469">
        <v>122</v>
      </c>
    </row>
    <row r="47" spans="1:31" ht="11.25">
      <c r="A47" s="457" t="s">
        <v>380</v>
      </c>
      <c r="B47" s="467">
        <v>16</v>
      </c>
      <c r="C47" s="466">
        <v>24</v>
      </c>
      <c r="D47" s="468">
        <v>40</v>
      </c>
      <c r="E47" s="470">
        <v>0</v>
      </c>
      <c r="F47" s="470">
        <v>3</v>
      </c>
      <c r="G47" s="470">
        <v>3</v>
      </c>
      <c r="H47" s="467">
        <v>1</v>
      </c>
      <c r="I47" s="466">
        <v>0</v>
      </c>
      <c r="J47" s="468">
        <v>1</v>
      </c>
      <c r="K47" s="467">
        <v>0</v>
      </c>
      <c r="L47" s="466">
        <v>0</v>
      </c>
      <c r="M47" s="466">
        <v>0</v>
      </c>
      <c r="N47" s="467">
        <v>0</v>
      </c>
      <c r="O47" s="466">
        <v>3</v>
      </c>
      <c r="P47" s="468">
        <v>3</v>
      </c>
      <c r="Q47" s="467">
        <v>14</v>
      </c>
      <c r="R47" s="466">
        <v>6</v>
      </c>
      <c r="S47" s="468">
        <v>20</v>
      </c>
      <c r="T47" s="467">
        <v>11</v>
      </c>
      <c r="U47" s="466">
        <v>6</v>
      </c>
      <c r="V47" s="468">
        <v>17</v>
      </c>
      <c r="W47" s="470">
        <v>3</v>
      </c>
      <c r="X47" s="470">
        <v>2</v>
      </c>
      <c r="Y47" s="470">
        <v>5</v>
      </c>
      <c r="Z47" s="467">
        <v>3</v>
      </c>
      <c r="AA47" s="470">
        <v>1</v>
      </c>
      <c r="AB47" s="470">
        <v>4</v>
      </c>
      <c r="AC47" s="465">
        <v>48</v>
      </c>
      <c r="AD47" s="469">
        <v>45</v>
      </c>
      <c r="AE47" s="469">
        <v>93</v>
      </c>
    </row>
    <row r="48" spans="1:31" ht="11.25">
      <c r="A48" s="471" t="s">
        <v>381</v>
      </c>
      <c r="B48" s="467">
        <v>16</v>
      </c>
      <c r="C48" s="466">
        <v>12</v>
      </c>
      <c r="D48" s="468">
        <v>28</v>
      </c>
      <c r="E48" s="470">
        <v>1</v>
      </c>
      <c r="F48" s="470">
        <v>3</v>
      </c>
      <c r="G48" s="470">
        <v>4</v>
      </c>
      <c r="H48" s="467">
        <v>3</v>
      </c>
      <c r="I48" s="466">
        <v>1</v>
      </c>
      <c r="J48" s="468">
        <v>4</v>
      </c>
      <c r="K48" s="467">
        <v>0</v>
      </c>
      <c r="L48" s="466">
        <v>0</v>
      </c>
      <c r="M48" s="466">
        <v>0</v>
      </c>
      <c r="N48" s="467">
        <v>0</v>
      </c>
      <c r="O48" s="466">
        <v>0</v>
      </c>
      <c r="P48" s="468">
        <v>0</v>
      </c>
      <c r="Q48" s="467">
        <v>13</v>
      </c>
      <c r="R48" s="466">
        <v>4</v>
      </c>
      <c r="S48" s="468">
        <v>17</v>
      </c>
      <c r="T48" s="467">
        <v>8</v>
      </c>
      <c r="U48" s="466">
        <v>6</v>
      </c>
      <c r="V48" s="468">
        <v>14</v>
      </c>
      <c r="W48" s="470">
        <v>2</v>
      </c>
      <c r="X48" s="470">
        <v>1</v>
      </c>
      <c r="Y48" s="470">
        <v>3</v>
      </c>
      <c r="Z48" s="467">
        <v>2</v>
      </c>
      <c r="AA48" s="470">
        <v>0</v>
      </c>
      <c r="AB48" s="470">
        <v>2</v>
      </c>
      <c r="AC48" s="465">
        <v>45</v>
      </c>
      <c r="AD48" s="469">
        <v>27</v>
      </c>
      <c r="AE48" s="469">
        <v>72</v>
      </c>
    </row>
    <row r="49" spans="1:31" ht="11.25">
      <c r="A49" s="457" t="s">
        <v>382</v>
      </c>
      <c r="B49" s="467">
        <v>19</v>
      </c>
      <c r="C49" s="466">
        <v>17</v>
      </c>
      <c r="D49" s="468">
        <v>36</v>
      </c>
      <c r="E49" s="470">
        <v>0</v>
      </c>
      <c r="F49" s="470">
        <v>2</v>
      </c>
      <c r="G49" s="470">
        <v>2</v>
      </c>
      <c r="H49" s="467">
        <v>4</v>
      </c>
      <c r="I49" s="466">
        <v>0</v>
      </c>
      <c r="J49" s="468">
        <v>4</v>
      </c>
      <c r="K49" s="467">
        <v>0</v>
      </c>
      <c r="L49" s="466">
        <v>0</v>
      </c>
      <c r="M49" s="466">
        <v>0</v>
      </c>
      <c r="N49" s="467">
        <v>0</v>
      </c>
      <c r="O49" s="466">
        <v>1</v>
      </c>
      <c r="P49" s="468">
        <v>1</v>
      </c>
      <c r="Q49" s="467">
        <v>5</v>
      </c>
      <c r="R49" s="466">
        <v>7</v>
      </c>
      <c r="S49" s="468">
        <v>12</v>
      </c>
      <c r="T49" s="467">
        <v>3</v>
      </c>
      <c r="U49" s="466">
        <v>7</v>
      </c>
      <c r="V49" s="468">
        <v>10</v>
      </c>
      <c r="W49" s="470">
        <v>0</v>
      </c>
      <c r="X49" s="470">
        <v>1</v>
      </c>
      <c r="Y49" s="470">
        <v>1</v>
      </c>
      <c r="Z49" s="467">
        <v>1</v>
      </c>
      <c r="AA49" s="470">
        <v>1</v>
      </c>
      <c r="AB49" s="470">
        <v>2</v>
      </c>
      <c r="AC49" s="465">
        <v>32</v>
      </c>
      <c r="AD49" s="469">
        <v>36</v>
      </c>
      <c r="AE49" s="469">
        <v>68</v>
      </c>
    </row>
    <row r="50" spans="1:31" ht="11.25">
      <c r="A50" s="471" t="s">
        <v>383</v>
      </c>
      <c r="B50" s="467">
        <v>14</v>
      </c>
      <c r="C50" s="466">
        <v>13</v>
      </c>
      <c r="D50" s="468">
        <v>27</v>
      </c>
      <c r="E50" s="470">
        <v>1</v>
      </c>
      <c r="F50" s="470">
        <v>2</v>
      </c>
      <c r="G50" s="470">
        <v>3</v>
      </c>
      <c r="H50" s="467">
        <v>1</v>
      </c>
      <c r="I50" s="466">
        <v>1</v>
      </c>
      <c r="J50" s="468">
        <v>2</v>
      </c>
      <c r="K50" s="467">
        <v>0</v>
      </c>
      <c r="L50" s="466">
        <v>0</v>
      </c>
      <c r="M50" s="466">
        <v>0</v>
      </c>
      <c r="N50" s="467">
        <v>0</v>
      </c>
      <c r="O50" s="466">
        <v>0</v>
      </c>
      <c r="P50" s="468">
        <v>0</v>
      </c>
      <c r="Q50" s="467">
        <v>5</v>
      </c>
      <c r="R50" s="466">
        <v>2</v>
      </c>
      <c r="S50" s="468">
        <v>7</v>
      </c>
      <c r="T50" s="467">
        <v>7</v>
      </c>
      <c r="U50" s="466">
        <v>2</v>
      </c>
      <c r="V50" s="468">
        <v>9</v>
      </c>
      <c r="W50" s="470">
        <v>0</v>
      </c>
      <c r="X50" s="470">
        <v>0</v>
      </c>
      <c r="Y50" s="470">
        <v>0</v>
      </c>
      <c r="Z50" s="467">
        <v>0</v>
      </c>
      <c r="AA50" s="470">
        <v>1</v>
      </c>
      <c r="AB50" s="470">
        <v>1</v>
      </c>
      <c r="AC50" s="465">
        <v>28</v>
      </c>
      <c r="AD50" s="469">
        <v>21</v>
      </c>
      <c r="AE50" s="469">
        <v>49</v>
      </c>
    </row>
    <row r="51" spans="1:31" ht="11.25">
      <c r="A51" s="457" t="s">
        <v>384</v>
      </c>
      <c r="B51" s="467">
        <v>15</v>
      </c>
      <c r="C51" s="466">
        <v>11</v>
      </c>
      <c r="D51" s="468">
        <v>26</v>
      </c>
      <c r="E51" s="470">
        <v>0</v>
      </c>
      <c r="F51" s="470">
        <v>1</v>
      </c>
      <c r="G51" s="470">
        <v>1</v>
      </c>
      <c r="H51" s="467">
        <v>4</v>
      </c>
      <c r="I51" s="466">
        <v>0</v>
      </c>
      <c r="J51" s="468">
        <v>4</v>
      </c>
      <c r="K51" s="467">
        <v>0</v>
      </c>
      <c r="L51" s="466">
        <v>0</v>
      </c>
      <c r="M51" s="466">
        <v>0</v>
      </c>
      <c r="N51" s="467">
        <v>0</v>
      </c>
      <c r="O51" s="466">
        <v>0</v>
      </c>
      <c r="P51" s="468">
        <v>0</v>
      </c>
      <c r="Q51" s="467">
        <v>9</v>
      </c>
      <c r="R51" s="466">
        <v>2</v>
      </c>
      <c r="S51" s="468">
        <v>11</v>
      </c>
      <c r="T51" s="467">
        <v>7</v>
      </c>
      <c r="U51" s="466">
        <v>1</v>
      </c>
      <c r="V51" s="468">
        <v>8</v>
      </c>
      <c r="W51" s="470">
        <v>3</v>
      </c>
      <c r="X51" s="470">
        <v>0</v>
      </c>
      <c r="Y51" s="470">
        <v>3</v>
      </c>
      <c r="Z51" s="467">
        <v>1</v>
      </c>
      <c r="AA51" s="470">
        <v>0</v>
      </c>
      <c r="AB51" s="470">
        <v>1</v>
      </c>
      <c r="AC51" s="465">
        <v>39</v>
      </c>
      <c r="AD51" s="469">
        <v>15</v>
      </c>
      <c r="AE51" s="469">
        <v>54</v>
      </c>
    </row>
    <row r="52" spans="1:31" ht="11.25">
      <c r="A52" s="471" t="s">
        <v>385</v>
      </c>
      <c r="B52" s="467">
        <v>8</v>
      </c>
      <c r="C52" s="466">
        <v>4</v>
      </c>
      <c r="D52" s="468">
        <v>12</v>
      </c>
      <c r="E52" s="470">
        <v>0</v>
      </c>
      <c r="F52" s="470">
        <v>1</v>
      </c>
      <c r="G52" s="470">
        <v>1</v>
      </c>
      <c r="H52" s="467">
        <v>0</v>
      </c>
      <c r="I52" s="466">
        <v>2</v>
      </c>
      <c r="J52" s="468">
        <v>2</v>
      </c>
      <c r="K52" s="467">
        <v>0</v>
      </c>
      <c r="L52" s="466">
        <v>0</v>
      </c>
      <c r="M52" s="466">
        <v>0</v>
      </c>
      <c r="N52" s="467">
        <v>0</v>
      </c>
      <c r="O52" s="466">
        <v>0</v>
      </c>
      <c r="P52" s="468">
        <v>0</v>
      </c>
      <c r="Q52" s="467">
        <v>5</v>
      </c>
      <c r="R52" s="466">
        <v>2</v>
      </c>
      <c r="S52" s="468">
        <v>7</v>
      </c>
      <c r="T52" s="467">
        <v>2</v>
      </c>
      <c r="U52" s="466">
        <v>0</v>
      </c>
      <c r="V52" s="468">
        <v>2</v>
      </c>
      <c r="W52" s="470">
        <v>0</v>
      </c>
      <c r="X52" s="470">
        <v>0</v>
      </c>
      <c r="Y52" s="470">
        <v>0</v>
      </c>
      <c r="Z52" s="467">
        <v>0</v>
      </c>
      <c r="AA52" s="470">
        <v>0</v>
      </c>
      <c r="AB52" s="470">
        <v>0</v>
      </c>
      <c r="AC52" s="465">
        <v>15</v>
      </c>
      <c r="AD52" s="469">
        <v>9</v>
      </c>
      <c r="AE52" s="469">
        <v>24</v>
      </c>
    </row>
    <row r="53" spans="1:31" ht="11.25">
      <c r="A53" s="457" t="s">
        <v>386</v>
      </c>
      <c r="B53" s="467">
        <v>8</v>
      </c>
      <c r="C53" s="466">
        <v>3</v>
      </c>
      <c r="D53" s="468">
        <v>11</v>
      </c>
      <c r="E53" s="470">
        <v>0</v>
      </c>
      <c r="F53" s="470">
        <v>1</v>
      </c>
      <c r="G53" s="470">
        <v>1</v>
      </c>
      <c r="H53" s="467">
        <v>0</v>
      </c>
      <c r="I53" s="466">
        <v>0</v>
      </c>
      <c r="J53" s="468">
        <v>0</v>
      </c>
      <c r="K53" s="467">
        <v>0</v>
      </c>
      <c r="L53" s="466">
        <v>0</v>
      </c>
      <c r="M53" s="466">
        <v>0</v>
      </c>
      <c r="N53" s="467">
        <v>0</v>
      </c>
      <c r="O53" s="466">
        <v>0</v>
      </c>
      <c r="P53" s="468">
        <v>0</v>
      </c>
      <c r="Q53" s="467">
        <v>4</v>
      </c>
      <c r="R53" s="466">
        <v>1</v>
      </c>
      <c r="S53" s="468">
        <v>5</v>
      </c>
      <c r="T53" s="467">
        <v>2</v>
      </c>
      <c r="U53" s="466">
        <v>0</v>
      </c>
      <c r="V53" s="468">
        <v>2</v>
      </c>
      <c r="W53" s="470">
        <v>1</v>
      </c>
      <c r="X53" s="470">
        <v>0</v>
      </c>
      <c r="Y53" s="470">
        <v>1</v>
      </c>
      <c r="Z53" s="467">
        <v>1</v>
      </c>
      <c r="AA53" s="470">
        <v>0</v>
      </c>
      <c r="AB53" s="470">
        <v>1</v>
      </c>
      <c r="AC53" s="465">
        <v>16</v>
      </c>
      <c r="AD53" s="469">
        <v>5</v>
      </c>
      <c r="AE53" s="469">
        <v>21</v>
      </c>
    </row>
    <row r="54" spans="1:31" ht="11.25">
      <c r="A54" s="471" t="s">
        <v>387</v>
      </c>
      <c r="B54" s="467">
        <v>6</v>
      </c>
      <c r="C54" s="466">
        <v>0</v>
      </c>
      <c r="D54" s="468">
        <v>6</v>
      </c>
      <c r="E54" s="470">
        <v>0</v>
      </c>
      <c r="F54" s="470">
        <v>1</v>
      </c>
      <c r="G54" s="470">
        <v>1</v>
      </c>
      <c r="H54" s="467">
        <v>0</v>
      </c>
      <c r="I54" s="466">
        <v>0</v>
      </c>
      <c r="J54" s="468">
        <v>0</v>
      </c>
      <c r="K54" s="467">
        <v>0</v>
      </c>
      <c r="L54" s="466">
        <v>0</v>
      </c>
      <c r="M54" s="466">
        <v>0</v>
      </c>
      <c r="N54" s="467">
        <v>0</v>
      </c>
      <c r="O54" s="466">
        <v>0</v>
      </c>
      <c r="P54" s="468">
        <v>0</v>
      </c>
      <c r="Q54" s="467">
        <v>2</v>
      </c>
      <c r="R54" s="466">
        <v>2</v>
      </c>
      <c r="S54" s="468">
        <v>4</v>
      </c>
      <c r="T54" s="467">
        <v>3</v>
      </c>
      <c r="U54" s="466">
        <v>1</v>
      </c>
      <c r="V54" s="468">
        <v>4</v>
      </c>
      <c r="W54" s="470">
        <v>0</v>
      </c>
      <c r="X54" s="470">
        <v>0</v>
      </c>
      <c r="Y54" s="470">
        <v>0</v>
      </c>
      <c r="Z54" s="467">
        <v>1</v>
      </c>
      <c r="AA54" s="470">
        <v>0</v>
      </c>
      <c r="AB54" s="470">
        <v>1</v>
      </c>
      <c r="AC54" s="465">
        <v>12</v>
      </c>
      <c r="AD54" s="469">
        <v>4</v>
      </c>
      <c r="AE54" s="469">
        <v>16</v>
      </c>
    </row>
    <row r="55" spans="1:31" ht="11.25">
      <c r="A55" s="457" t="s">
        <v>388</v>
      </c>
      <c r="B55" s="467">
        <v>7</v>
      </c>
      <c r="C55" s="466">
        <v>6</v>
      </c>
      <c r="D55" s="468">
        <v>13</v>
      </c>
      <c r="E55" s="470">
        <v>0</v>
      </c>
      <c r="F55" s="470">
        <v>0</v>
      </c>
      <c r="G55" s="470">
        <v>0</v>
      </c>
      <c r="H55" s="467">
        <v>1</v>
      </c>
      <c r="I55" s="466">
        <v>0</v>
      </c>
      <c r="J55" s="468">
        <v>1</v>
      </c>
      <c r="K55" s="467">
        <v>0</v>
      </c>
      <c r="L55" s="466">
        <v>0</v>
      </c>
      <c r="M55" s="466">
        <v>0</v>
      </c>
      <c r="N55" s="467">
        <v>0</v>
      </c>
      <c r="O55" s="466">
        <v>0</v>
      </c>
      <c r="P55" s="468">
        <v>0</v>
      </c>
      <c r="Q55" s="467">
        <v>2</v>
      </c>
      <c r="R55" s="466">
        <v>0</v>
      </c>
      <c r="S55" s="468">
        <v>2</v>
      </c>
      <c r="T55" s="467">
        <v>5</v>
      </c>
      <c r="U55" s="466">
        <v>1</v>
      </c>
      <c r="V55" s="468">
        <v>6</v>
      </c>
      <c r="W55" s="470">
        <v>0</v>
      </c>
      <c r="X55" s="470">
        <v>0</v>
      </c>
      <c r="Y55" s="470">
        <v>0</v>
      </c>
      <c r="Z55" s="467">
        <v>0</v>
      </c>
      <c r="AA55" s="470">
        <v>0</v>
      </c>
      <c r="AB55" s="470">
        <v>0</v>
      </c>
      <c r="AC55" s="465">
        <v>15</v>
      </c>
      <c r="AD55" s="469">
        <v>7</v>
      </c>
      <c r="AE55" s="469">
        <v>22</v>
      </c>
    </row>
    <row r="56" spans="1:31" ht="11.25">
      <c r="A56" s="471" t="s">
        <v>389</v>
      </c>
      <c r="B56" s="467">
        <v>2</v>
      </c>
      <c r="C56" s="466">
        <v>1</v>
      </c>
      <c r="D56" s="468">
        <v>3</v>
      </c>
      <c r="E56" s="470">
        <v>0</v>
      </c>
      <c r="F56" s="470">
        <v>0</v>
      </c>
      <c r="G56" s="470">
        <v>0</v>
      </c>
      <c r="H56" s="467">
        <v>4</v>
      </c>
      <c r="I56" s="466">
        <v>0</v>
      </c>
      <c r="J56" s="468">
        <v>4</v>
      </c>
      <c r="K56" s="467">
        <v>0</v>
      </c>
      <c r="L56" s="466">
        <v>0</v>
      </c>
      <c r="M56" s="466">
        <v>0</v>
      </c>
      <c r="N56" s="467">
        <v>0</v>
      </c>
      <c r="O56" s="466">
        <v>0</v>
      </c>
      <c r="P56" s="468">
        <v>0</v>
      </c>
      <c r="Q56" s="467">
        <v>2</v>
      </c>
      <c r="R56" s="466">
        <v>0</v>
      </c>
      <c r="S56" s="468">
        <v>2</v>
      </c>
      <c r="T56" s="467">
        <v>2</v>
      </c>
      <c r="U56" s="466">
        <v>0</v>
      </c>
      <c r="V56" s="468">
        <v>2</v>
      </c>
      <c r="W56" s="470">
        <v>0</v>
      </c>
      <c r="X56" s="470">
        <v>0</v>
      </c>
      <c r="Y56" s="470">
        <v>0</v>
      </c>
      <c r="Z56" s="467">
        <v>0</v>
      </c>
      <c r="AA56" s="470">
        <v>0</v>
      </c>
      <c r="AB56" s="470">
        <v>0</v>
      </c>
      <c r="AC56" s="465">
        <v>10</v>
      </c>
      <c r="AD56" s="469">
        <v>1</v>
      </c>
      <c r="AE56" s="469">
        <v>11</v>
      </c>
    </row>
    <row r="57" spans="1:31" ht="11.25">
      <c r="A57" s="457" t="s">
        <v>390</v>
      </c>
      <c r="B57" s="467">
        <v>6</v>
      </c>
      <c r="C57" s="466">
        <v>3</v>
      </c>
      <c r="D57" s="468">
        <v>9</v>
      </c>
      <c r="E57" s="470">
        <v>0</v>
      </c>
      <c r="F57" s="470">
        <v>0</v>
      </c>
      <c r="G57" s="470">
        <v>0</v>
      </c>
      <c r="H57" s="467">
        <v>2</v>
      </c>
      <c r="I57" s="466">
        <v>0</v>
      </c>
      <c r="J57" s="468">
        <v>2</v>
      </c>
      <c r="K57" s="467">
        <v>0</v>
      </c>
      <c r="L57" s="466">
        <v>0</v>
      </c>
      <c r="M57" s="466">
        <v>0</v>
      </c>
      <c r="N57" s="467">
        <v>0</v>
      </c>
      <c r="O57" s="466">
        <v>0</v>
      </c>
      <c r="P57" s="468">
        <v>0</v>
      </c>
      <c r="Q57" s="467">
        <v>2</v>
      </c>
      <c r="R57" s="466">
        <v>0</v>
      </c>
      <c r="S57" s="468">
        <v>2</v>
      </c>
      <c r="T57" s="467">
        <v>1</v>
      </c>
      <c r="U57" s="466">
        <v>0</v>
      </c>
      <c r="V57" s="468">
        <v>1</v>
      </c>
      <c r="W57" s="470">
        <v>2</v>
      </c>
      <c r="X57" s="470">
        <v>1</v>
      </c>
      <c r="Y57" s="470">
        <v>3</v>
      </c>
      <c r="Z57" s="467">
        <v>0</v>
      </c>
      <c r="AA57" s="470">
        <v>0</v>
      </c>
      <c r="AB57" s="470">
        <v>0</v>
      </c>
      <c r="AC57" s="465">
        <v>13</v>
      </c>
      <c r="AD57" s="469">
        <v>4</v>
      </c>
      <c r="AE57" s="469">
        <v>17</v>
      </c>
    </row>
    <row r="58" spans="1:31" ht="11.25">
      <c r="A58" s="471" t="s">
        <v>391</v>
      </c>
      <c r="B58" s="467">
        <v>5</v>
      </c>
      <c r="C58" s="466">
        <v>3</v>
      </c>
      <c r="D58" s="468">
        <v>8</v>
      </c>
      <c r="E58" s="470">
        <v>0</v>
      </c>
      <c r="F58" s="470">
        <v>0</v>
      </c>
      <c r="G58" s="470">
        <v>0</v>
      </c>
      <c r="H58" s="467">
        <v>1</v>
      </c>
      <c r="I58" s="466">
        <v>0</v>
      </c>
      <c r="J58" s="468">
        <v>1</v>
      </c>
      <c r="K58" s="467">
        <v>0</v>
      </c>
      <c r="L58" s="466">
        <v>0</v>
      </c>
      <c r="M58" s="466">
        <v>0</v>
      </c>
      <c r="N58" s="467">
        <v>0</v>
      </c>
      <c r="O58" s="466">
        <v>0</v>
      </c>
      <c r="P58" s="468">
        <v>0</v>
      </c>
      <c r="Q58" s="467">
        <v>3</v>
      </c>
      <c r="R58" s="466">
        <v>0</v>
      </c>
      <c r="S58" s="468">
        <v>3</v>
      </c>
      <c r="T58" s="467">
        <v>3</v>
      </c>
      <c r="U58" s="466">
        <v>0</v>
      </c>
      <c r="V58" s="468">
        <v>3</v>
      </c>
      <c r="W58" s="470">
        <v>0</v>
      </c>
      <c r="X58" s="470">
        <v>0</v>
      </c>
      <c r="Y58" s="470">
        <v>0</v>
      </c>
      <c r="Z58" s="467">
        <v>1</v>
      </c>
      <c r="AA58" s="470">
        <v>0</v>
      </c>
      <c r="AB58" s="470">
        <v>1</v>
      </c>
      <c r="AC58" s="465">
        <v>13</v>
      </c>
      <c r="AD58" s="469">
        <v>3</v>
      </c>
      <c r="AE58" s="469">
        <v>16</v>
      </c>
    </row>
    <row r="59" spans="1:31" ht="11.25">
      <c r="A59" s="457" t="s">
        <v>392</v>
      </c>
      <c r="B59" s="467">
        <v>2</v>
      </c>
      <c r="C59" s="466">
        <v>1</v>
      </c>
      <c r="D59" s="468">
        <v>3</v>
      </c>
      <c r="E59" s="470">
        <v>0</v>
      </c>
      <c r="F59" s="470">
        <v>0</v>
      </c>
      <c r="G59" s="470">
        <v>0</v>
      </c>
      <c r="H59" s="467">
        <v>0</v>
      </c>
      <c r="I59" s="466">
        <v>0</v>
      </c>
      <c r="J59" s="468">
        <v>0</v>
      </c>
      <c r="K59" s="467">
        <v>0</v>
      </c>
      <c r="L59" s="466">
        <v>0</v>
      </c>
      <c r="M59" s="466">
        <v>0</v>
      </c>
      <c r="N59" s="467">
        <v>0</v>
      </c>
      <c r="O59" s="466">
        <v>0</v>
      </c>
      <c r="P59" s="468">
        <v>0</v>
      </c>
      <c r="Q59" s="467">
        <v>2</v>
      </c>
      <c r="R59" s="466">
        <v>1</v>
      </c>
      <c r="S59" s="468">
        <v>3</v>
      </c>
      <c r="T59" s="467">
        <v>2</v>
      </c>
      <c r="U59" s="466">
        <v>1</v>
      </c>
      <c r="V59" s="468">
        <v>3</v>
      </c>
      <c r="W59" s="470">
        <v>0</v>
      </c>
      <c r="X59" s="470">
        <v>0</v>
      </c>
      <c r="Y59" s="470">
        <v>0</v>
      </c>
      <c r="Z59" s="467">
        <v>0</v>
      </c>
      <c r="AA59" s="470">
        <v>0</v>
      </c>
      <c r="AB59" s="470">
        <v>0</v>
      </c>
      <c r="AC59" s="465">
        <v>6</v>
      </c>
      <c r="AD59" s="469">
        <v>3</v>
      </c>
      <c r="AE59" s="469">
        <v>9</v>
      </c>
    </row>
    <row r="60" spans="1:31" ht="11.25">
      <c r="A60" s="471" t="s">
        <v>393</v>
      </c>
      <c r="B60" s="467">
        <v>4</v>
      </c>
      <c r="C60" s="466">
        <v>0</v>
      </c>
      <c r="D60" s="468">
        <v>4</v>
      </c>
      <c r="E60" s="470">
        <v>0</v>
      </c>
      <c r="F60" s="470">
        <v>0</v>
      </c>
      <c r="G60" s="470">
        <v>0</v>
      </c>
      <c r="H60" s="467">
        <v>0</v>
      </c>
      <c r="I60" s="466">
        <v>0</v>
      </c>
      <c r="J60" s="468">
        <v>0</v>
      </c>
      <c r="K60" s="467">
        <v>0</v>
      </c>
      <c r="L60" s="466">
        <v>0</v>
      </c>
      <c r="M60" s="466">
        <v>0</v>
      </c>
      <c r="N60" s="467">
        <v>0</v>
      </c>
      <c r="O60" s="466">
        <v>0</v>
      </c>
      <c r="P60" s="468">
        <v>0</v>
      </c>
      <c r="Q60" s="467">
        <v>1</v>
      </c>
      <c r="R60" s="466">
        <v>0</v>
      </c>
      <c r="S60" s="468">
        <v>1</v>
      </c>
      <c r="T60" s="467">
        <v>1</v>
      </c>
      <c r="U60" s="466">
        <v>0</v>
      </c>
      <c r="V60" s="468">
        <v>1</v>
      </c>
      <c r="W60" s="470">
        <v>0</v>
      </c>
      <c r="X60" s="470">
        <v>0</v>
      </c>
      <c r="Y60" s="470">
        <v>0</v>
      </c>
      <c r="Z60" s="467">
        <v>0</v>
      </c>
      <c r="AA60" s="470">
        <v>0</v>
      </c>
      <c r="AB60" s="470">
        <v>0</v>
      </c>
      <c r="AC60" s="465">
        <v>6</v>
      </c>
      <c r="AD60" s="469">
        <v>0</v>
      </c>
      <c r="AE60" s="469">
        <v>6</v>
      </c>
    </row>
    <row r="61" spans="1:31" ht="11.25">
      <c r="A61" s="457" t="s">
        <v>394</v>
      </c>
      <c r="B61" s="467">
        <v>1</v>
      </c>
      <c r="C61" s="466">
        <v>1</v>
      </c>
      <c r="D61" s="468">
        <v>2</v>
      </c>
      <c r="E61" s="470">
        <v>0</v>
      </c>
      <c r="F61" s="470">
        <v>0</v>
      </c>
      <c r="G61" s="470">
        <v>0</v>
      </c>
      <c r="H61" s="467">
        <v>0</v>
      </c>
      <c r="I61" s="466">
        <v>0</v>
      </c>
      <c r="J61" s="468">
        <v>0</v>
      </c>
      <c r="K61" s="467">
        <v>0</v>
      </c>
      <c r="L61" s="466">
        <v>0</v>
      </c>
      <c r="M61" s="466">
        <v>0</v>
      </c>
      <c r="N61" s="467">
        <v>0</v>
      </c>
      <c r="O61" s="466">
        <v>0</v>
      </c>
      <c r="P61" s="468">
        <v>0</v>
      </c>
      <c r="Q61" s="467">
        <v>0</v>
      </c>
      <c r="R61" s="466">
        <v>0</v>
      </c>
      <c r="S61" s="468">
        <v>0</v>
      </c>
      <c r="T61" s="467">
        <v>1</v>
      </c>
      <c r="U61" s="466">
        <v>0</v>
      </c>
      <c r="V61" s="468">
        <v>1</v>
      </c>
      <c r="W61" s="470">
        <v>1</v>
      </c>
      <c r="X61" s="470">
        <v>0</v>
      </c>
      <c r="Y61" s="470">
        <v>1</v>
      </c>
      <c r="Z61" s="467">
        <v>0</v>
      </c>
      <c r="AA61" s="470">
        <v>0</v>
      </c>
      <c r="AB61" s="470">
        <v>0</v>
      </c>
      <c r="AC61" s="465">
        <v>3</v>
      </c>
      <c r="AD61" s="469">
        <v>1</v>
      </c>
      <c r="AE61" s="469">
        <v>4</v>
      </c>
    </row>
    <row r="62" spans="1:31" ht="11.25">
      <c r="A62" s="471" t="s">
        <v>395</v>
      </c>
      <c r="B62" s="467">
        <v>1</v>
      </c>
      <c r="C62" s="466">
        <v>0</v>
      </c>
      <c r="D62" s="468">
        <v>1</v>
      </c>
      <c r="E62" s="470">
        <v>0</v>
      </c>
      <c r="F62" s="470">
        <v>0</v>
      </c>
      <c r="G62" s="470">
        <v>0</v>
      </c>
      <c r="H62" s="467">
        <v>0</v>
      </c>
      <c r="I62" s="466">
        <v>0</v>
      </c>
      <c r="J62" s="468">
        <v>0</v>
      </c>
      <c r="K62" s="467">
        <v>0</v>
      </c>
      <c r="L62" s="466">
        <v>0</v>
      </c>
      <c r="M62" s="466">
        <v>0</v>
      </c>
      <c r="N62" s="467">
        <v>0</v>
      </c>
      <c r="O62" s="466">
        <v>0</v>
      </c>
      <c r="P62" s="468">
        <v>0</v>
      </c>
      <c r="Q62" s="467">
        <v>0</v>
      </c>
      <c r="R62" s="466">
        <v>1</v>
      </c>
      <c r="S62" s="468">
        <v>1</v>
      </c>
      <c r="T62" s="467">
        <v>2</v>
      </c>
      <c r="U62" s="466">
        <v>1</v>
      </c>
      <c r="V62" s="468">
        <v>3</v>
      </c>
      <c r="W62" s="470">
        <v>0</v>
      </c>
      <c r="X62" s="470">
        <v>0</v>
      </c>
      <c r="Y62" s="470">
        <v>0</v>
      </c>
      <c r="Z62" s="467">
        <v>0</v>
      </c>
      <c r="AA62" s="470">
        <v>0</v>
      </c>
      <c r="AB62" s="470">
        <v>0</v>
      </c>
      <c r="AC62" s="465">
        <v>3</v>
      </c>
      <c r="AD62" s="469">
        <v>2</v>
      </c>
      <c r="AE62" s="469">
        <v>5</v>
      </c>
    </row>
    <row r="63" spans="1:31" ht="11.25">
      <c r="A63" s="457" t="s">
        <v>396</v>
      </c>
      <c r="B63" s="467">
        <v>0</v>
      </c>
      <c r="C63" s="466">
        <v>0</v>
      </c>
      <c r="D63" s="468">
        <v>0</v>
      </c>
      <c r="E63" s="470">
        <v>0</v>
      </c>
      <c r="F63" s="470">
        <v>0</v>
      </c>
      <c r="G63" s="470">
        <v>0</v>
      </c>
      <c r="H63" s="467">
        <v>1</v>
      </c>
      <c r="I63" s="466">
        <v>0</v>
      </c>
      <c r="J63" s="468">
        <v>1</v>
      </c>
      <c r="K63" s="467">
        <v>0</v>
      </c>
      <c r="L63" s="466">
        <v>0</v>
      </c>
      <c r="M63" s="466">
        <v>0</v>
      </c>
      <c r="N63" s="467">
        <v>0</v>
      </c>
      <c r="O63" s="466">
        <v>0</v>
      </c>
      <c r="P63" s="468">
        <v>0</v>
      </c>
      <c r="Q63" s="467">
        <v>1</v>
      </c>
      <c r="R63" s="466">
        <v>0</v>
      </c>
      <c r="S63" s="468">
        <v>1</v>
      </c>
      <c r="T63" s="467">
        <v>1</v>
      </c>
      <c r="U63" s="466">
        <v>0</v>
      </c>
      <c r="V63" s="468">
        <v>1</v>
      </c>
      <c r="W63" s="470">
        <v>0</v>
      </c>
      <c r="X63" s="470">
        <v>0</v>
      </c>
      <c r="Y63" s="470">
        <v>0</v>
      </c>
      <c r="Z63" s="467">
        <v>0</v>
      </c>
      <c r="AA63" s="470">
        <v>0</v>
      </c>
      <c r="AB63" s="470">
        <v>0</v>
      </c>
      <c r="AC63" s="465">
        <v>3</v>
      </c>
      <c r="AD63" s="469">
        <v>0</v>
      </c>
      <c r="AE63" s="469">
        <v>3</v>
      </c>
    </row>
    <row r="64" spans="1:31" ht="11.25">
      <c r="A64" s="471" t="s">
        <v>397</v>
      </c>
      <c r="B64" s="467">
        <v>0</v>
      </c>
      <c r="C64" s="466">
        <v>0</v>
      </c>
      <c r="D64" s="468">
        <v>0</v>
      </c>
      <c r="E64" s="467">
        <v>0</v>
      </c>
      <c r="F64" s="466">
        <v>0</v>
      </c>
      <c r="G64" s="468">
        <v>0</v>
      </c>
      <c r="H64" s="467">
        <v>0</v>
      </c>
      <c r="I64" s="466">
        <v>0</v>
      </c>
      <c r="J64" s="468">
        <v>0</v>
      </c>
      <c r="K64" s="467">
        <v>0</v>
      </c>
      <c r="L64" s="466">
        <v>0</v>
      </c>
      <c r="M64" s="466">
        <v>0</v>
      </c>
      <c r="N64" s="467">
        <v>0</v>
      </c>
      <c r="O64" s="466">
        <v>0</v>
      </c>
      <c r="P64" s="468">
        <v>0</v>
      </c>
      <c r="Q64" s="467">
        <v>1</v>
      </c>
      <c r="R64" s="466">
        <v>0</v>
      </c>
      <c r="S64" s="468">
        <v>1</v>
      </c>
      <c r="T64" s="467">
        <v>0</v>
      </c>
      <c r="U64" s="466">
        <v>0</v>
      </c>
      <c r="V64" s="468">
        <v>0</v>
      </c>
      <c r="W64" s="467">
        <v>0</v>
      </c>
      <c r="X64" s="466">
        <v>0</v>
      </c>
      <c r="Y64" s="466">
        <v>0</v>
      </c>
      <c r="Z64" s="467">
        <v>0</v>
      </c>
      <c r="AA64" s="470">
        <v>0</v>
      </c>
      <c r="AB64" s="470">
        <v>0</v>
      </c>
      <c r="AC64" s="465">
        <v>1</v>
      </c>
      <c r="AD64" s="469">
        <v>0</v>
      </c>
      <c r="AE64" s="469">
        <v>1</v>
      </c>
    </row>
    <row r="65" spans="1:31" ht="11.25">
      <c r="A65" s="457" t="s">
        <v>398</v>
      </c>
      <c r="B65" s="467">
        <v>0</v>
      </c>
      <c r="C65" s="466">
        <v>0</v>
      </c>
      <c r="D65" s="468">
        <v>0</v>
      </c>
      <c r="E65" s="467">
        <v>0</v>
      </c>
      <c r="F65" s="466">
        <v>0</v>
      </c>
      <c r="G65" s="468">
        <v>0</v>
      </c>
      <c r="H65" s="467">
        <v>0</v>
      </c>
      <c r="I65" s="466">
        <v>0</v>
      </c>
      <c r="J65" s="468">
        <v>0</v>
      </c>
      <c r="K65" s="467">
        <v>0</v>
      </c>
      <c r="L65" s="466">
        <v>0</v>
      </c>
      <c r="M65" s="466">
        <v>0</v>
      </c>
      <c r="N65" s="467">
        <v>0</v>
      </c>
      <c r="O65" s="466">
        <v>0</v>
      </c>
      <c r="P65" s="468">
        <v>0</v>
      </c>
      <c r="Q65" s="467">
        <v>1</v>
      </c>
      <c r="R65" s="466">
        <v>0</v>
      </c>
      <c r="S65" s="468">
        <v>1</v>
      </c>
      <c r="T65" s="467">
        <v>1</v>
      </c>
      <c r="U65" s="466">
        <v>0</v>
      </c>
      <c r="V65" s="468">
        <v>1</v>
      </c>
      <c r="W65" s="467">
        <v>0</v>
      </c>
      <c r="X65" s="466">
        <v>0</v>
      </c>
      <c r="Y65" s="466">
        <v>0</v>
      </c>
      <c r="Z65" s="467">
        <v>0</v>
      </c>
      <c r="AA65" s="466">
        <v>0</v>
      </c>
      <c r="AB65" s="466">
        <v>0</v>
      </c>
      <c r="AC65" s="465">
        <v>2</v>
      </c>
      <c r="AD65" s="464">
        <v>0</v>
      </c>
      <c r="AE65" s="464">
        <v>2</v>
      </c>
    </row>
    <row r="66" spans="1:31" ht="11.25">
      <c r="A66" s="457" t="s">
        <v>399</v>
      </c>
      <c r="B66" s="467">
        <v>0</v>
      </c>
      <c r="C66" s="466">
        <v>0</v>
      </c>
      <c r="D66" s="468">
        <v>0</v>
      </c>
      <c r="E66" s="466">
        <v>0</v>
      </c>
      <c r="F66" s="466">
        <v>0</v>
      </c>
      <c r="G66" s="466">
        <v>0</v>
      </c>
      <c r="H66" s="467">
        <v>0</v>
      </c>
      <c r="I66" s="466">
        <v>0</v>
      </c>
      <c r="J66" s="468">
        <v>0</v>
      </c>
      <c r="K66" s="467">
        <v>0</v>
      </c>
      <c r="L66" s="466">
        <v>0</v>
      </c>
      <c r="M66" s="466">
        <v>0</v>
      </c>
      <c r="N66" s="467">
        <v>0</v>
      </c>
      <c r="O66" s="466">
        <v>0</v>
      </c>
      <c r="P66" s="468">
        <v>0</v>
      </c>
      <c r="Q66" s="467">
        <v>1</v>
      </c>
      <c r="R66" s="466">
        <v>0</v>
      </c>
      <c r="S66" s="468">
        <v>1</v>
      </c>
      <c r="T66" s="467">
        <v>1</v>
      </c>
      <c r="U66" s="466">
        <v>0</v>
      </c>
      <c r="V66" s="468">
        <v>1</v>
      </c>
      <c r="W66" s="466">
        <v>0</v>
      </c>
      <c r="X66" s="466">
        <v>0</v>
      </c>
      <c r="Y66" s="466">
        <v>0</v>
      </c>
      <c r="Z66" s="467">
        <v>0</v>
      </c>
      <c r="AA66" s="466">
        <v>0</v>
      </c>
      <c r="AB66" s="466">
        <v>0</v>
      </c>
      <c r="AC66" s="465">
        <v>2</v>
      </c>
      <c r="AD66" s="464">
        <v>0</v>
      </c>
      <c r="AE66" s="464">
        <v>2</v>
      </c>
    </row>
    <row r="67" spans="1:31" ht="11.25">
      <c r="A67" s="457" t="s">
        <v>400</v>
      </c>
      <c r="B67" s="467">
        <v>0</v>
      </c>
      <c r="C67" s="466">
        <v>0</v>
      </c>
      <c r="D67" s="468">
        <v>0</v>
      </c>
      <c r="E67" s="466">
        <v>0</v>
      </c>
      <c r="F67" s="466">
        <v>0</v>
      </c>
      <c r="G67" s="466">
        <v>0</v>
      </c>
      <c r="H67" s="467">
        <v>0</v>
      </c>
      <c r="I67" s="466">
        <v>0</v>
      </c>
      <c r="J67" s="468">
        <v>0</v>
      </c>
      <c r="K67" s="467">
        <v>0</v>
      </c>
      <c r="L67" s="466">
        <v>0</v>
      </c>
      <c r="M67" s="466">
        <v>0</v>
      </c>
      <c r="N67" s="467">
        <v>0</v>
      </c>
      <c r="O67" s="466">
        <v>0</v>
      </c>
      <c r="P67" s="468">
        <v>0</v>
      </c>
      <c r="Q67" s="467">
        <v>1</v>
      </c>
      <c r="R67" s="466">
        <v>0</v>
      </c>
      <c r="S67" s="468">
        <v>1</v>
      </c>
      <c r="T67" s="467">
        <v>0</v>
      </c>
      <c r="U67" s="466">
        <v>0</v>
      </c>
      <c r="V67" s="468">
        <v>0</v>
      </c>
      <c r="W67" s="466">
        <v>0</v>
      </c>
      <c r="X67" s="466">
        <v>0</v>
      </c>
      <c r="Y67" s="466">
        <v>0</v>
      </c>
      <c r="Z67" s="467">
        <v>0</v>
      </c>
      <c r="AA67" s="466">
        <v>0</v>
      </c>
      <c r="AB67" s="466">
        <v>0</v>
      </c>
      <c r="AC67" s="465">
        <v>1</v>
      </c>
      <c r="AD67" s="464">
        <v>0</v>
      </c>
      <c r="AE67" s="464">
        <v>1</v>
      </c>
    </row>
    <row r="68" spans="1:31" ht="11.25">
      <c r="A68" s="457" t="s">
        <v>401</v>
      </c>
      <c r="B68" s="467">
        <v>0</v>
      </c>
      <c r="C68" s="466">
        <v>0</v>
      </c>
      <c r="D68" s="468">
        <v>0</v>
      </c>
      <c r="E68" s="466">
        <v>0</v>
      </c>
      <c r="F68" s="466">
        <v>0</v>
      </c>
      <c r="G68" s="466">
        <v>0</v>
      </c>
      <c r="H68" s="467">
        <v>0</v>
      </c>
      <c r="I68" s="466">
        <v>0</v>
      </c>
      <c r="J68" s="468">
        <v>0</v>
      </c>
      <c r="K68" s="467">
        <v>0</v>
      </c>
      <c r="L68" s="466">
        <v>0</v>
      </c>
      <c r="M68" s="466">
        <v>0</v>
      </c>
      <c r="N68" s="467">
        <v>0</v>
      </c>
      <c r="O68" s="466">
        <v>0</v>
      </c>
      <c r="P68" s="468">
        <v>0</v>
      </c>
      <c r="Q68" s="467">
        <v>1</v>
      </c>
      <c r="R68" s="466">
        <v>0</v>
      </c>
      <c r="S68" s="468">
        <v>1</v>
      </c>
      <c r="T68" s="467">
        <v>0</v>
      </c>
      <c r="U68" s="466">
        <v>0</v>
      </c>
      <c r="V68" s="468">
        <v>0</v>
      </c>
      <c r="W68" s="466">
        <v>0</v>
      </c>
      <c r="X68" s="466">
        <v>0</v>
      </c>
      <c r="Y68" s="466">
        <v>0</v>
      </c>
      <c r="Z68" s="467">
        <v>0</v>
      </c>
      <c r="AA68" s="466">
        <v>0</v>
      </c>
      <c r="AB68" s="466">
        <v>0</v>
      </c>
      <c r="AC68" s="465">
        <v>1</v>
      </c>
      <c r="AD68" s="464">
        <v>0</v>
      </c>
      <c r="AE68" s="464">
        <v>1</v>
      </c>
    </row>
    <row r="69" spans="1:31" ht="12">
      <c r="A69" s="463" t="s">
        <v>9</v>
      </c>
      <c r="B69" s="461">
        <f aca="true" t="shared" si="0" ref="B69:AE69">SUM(B7:B68)</f>
        <v>97688</v>
      </c>
      <c r="C69" s="460">
        <f t="shared" si="0"/>
        <v>118244</v>
      </c>
      <c r="D69" s="462">
        <f t="shared" si="0"/>
        <v>215932</v>
      </c>
      <c r="E69" s="460">
        <f t="shared" si="0"/>
        <v>594</v>
      </c>
      <c r="F69" s="460">
        <f t="shared" si="0"/>
        <v>2450</v>
      </c>
      <c r="G69" s="460">
        <f t="shared" si="0"/>
        <v>3044</v>
      </c>
      <c r="H69" s="461">
        <f t="shared" si="0"/>
        <v>2152</v>
      </c>
      <c r="I69" s="460">
        <f t="shared" si="0"/>
        <v>2835</v>
      </c>
      <c r="J69" s="462">
        <f t="shared" si="0"/>
        <v>4987</v>
      </c>
      <c r="K69" s="461">
        <f t="shared" si="0"/>
        <v>5</v>
      </c>
      <c r="L69" s="460">
        <f t="shared" si="0"/>
        <v>14</v>
      </c>
      <c r="M69" s="460">
        <f t="shared" si="0"/>
        <v>19</v>
      </c>
      <c r="N69" s="461">
        <f t="shared" si="0"/>
        <v>630</v>
      </c>
      <c r="O69" s="460">
        <f t="shared" si="0"/>
        <v>1275</v>
      </c>
      <c r="P69" s="462">
        <f t="shared" si="0"/>
        <v>1905</v>
      </c>
      <c r="Q69" s="461">
        <f t="shared" si="0"/>
        <v>4595</v>
      </c>
      <c r="R69" s="460">
        <f t="shared" si="0"/>
        <v>3934</v>
      </c>
      <c r="S69" s="462">
        <f t="shared" si="0"/>
        <v>8529</v>
      </c>
      <c r="T69" s="461">
        <f t="shared" si="0"/>
        <v>5587</v>
      </c>
      <c r="U69" s="460">
        <f t="shared" si="0"/>
        <v>4592</v>
      </c>
      <c r="V69" s="462">
        <f t="shared" si="0"/>
        <v>10179</v>
      </c>
      <c r="W69" s="460">
        <f t="shared" si="0"/>
        <v>1292</v>
      </c>
      <c r="X69" s="460">
        <f t="shared" si="0"/>
        <v>1460</v>
      </c>
      <c r="Y69" s="460">
        <f t="shared" si="0"/>
        <v>2752</v>
      </c>
      <c r="Z69" s="461">
        <f t="shared" si="0"/>
        <v>3356</v>
      </c>
      <c r="AA69" s="460">
        <f t="shared" si="0"/>
        <v>3837</v>
      </c>
      <c r="AB69" s="460">
        <f t="shared" si="0"/>
        <v>7193</v>
      </c>
      <c r="AC69" s="459">
        <f t="shared" si="0"/>
        <v>115899</v>
      </c>
      <c r="AD69" s="458">
        <f t="shared" si="0"/>
        <v>138641</v>
      </c>
      <c r="AE69" s="458">
        <f t="shared" si="0"/>
        <v>254540</v>
      </c>
    </row>
    <row r="70" spans="1:31" s="454" customFormat="1" ht="11.25">
      <c r="A70" s="457"/>
      <c r="B70" s="455"/>
      <c r="C70" s="455"/>
      <c r="D70" s="455"/>
      <c r="E70" s="455"/>
      <c r="F70" s="455"/>
      <c r="G70" s="455"/>
      <c r="H70" s="455"/>
      <c r="I70" s="455"/>
      <c r="J70" s="455"/>
      <c r="K70" s="455"/>
      <c r="L70" s="455"/>
      <c r="M70" s="455"/>
      <c r="N70" s="455"/>
      <c r="O70" s="455"/>
      <c r="P70" s="455"/>
      <c r="Q70" s="455"/>
      <c r="R70" s="455"/>
      <c r="S70" s="455"/>
      <c r="T70" s="455"/>
      <c r="U70" s="455"/>
      <c r="V70" s="455"/>
      <c r="W70" s="455"/>
      <c r="X70" s="455"/>
      <c r="Y70" s="455"/>
      <c r="Z70" s="455"/>
      <c r="AA70" s="455"/>
      <c r="AB70" s="455"/>
      <c r="AC70" s="455"/>
      <c r="AD70" s="455"/>
      <c r="AE70" s="455"/>
    </row>
    <row r="71" spans="1:31" s="454" customFormat="1" ht="11.25">
      <c r="A71" s="456" t="s">
        <v>326</v>
      </c>
      <c r="B71" s="455"/>
      <c r="C71" s="455"/>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row>
    <row r="72" spans="1:31" s="454" customFormat="1" ht="11.25">
      <c r="A72" s="456" t="s">
        <v>325</v>
      </c>
      <c r="B72" s="455"/>
      <c r="C72" s="455"/>
      <c r="D72" s="455"/>
      <c r="E72" s="455"/>
      <c r="F72" s="455"/>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row>
    <row r="73" spans="1:31" s="454" customFormat="1" ht="11.25">
      <c r="A73" s="456"/>
      <c r="B73" s="455"/>
      <c r="C73" s="455"/>
      <c r="D73" s="455"/>
      <c r="E73" s="455"/>
      <c r="F73" s="455"/>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row>
    <row r="74" spans="1:31" s="454" customFormat="1" ht="11.25">
      <c r="A74" s="456"/>
      <c r="B74" s="455"/>
      <c r="C74" s="455"/>
      <c r="D74" s="455"/>
      <c r="E74" s="455"/>
      <c r="F74" s="455"/>
      <c r="G74" s="455"/>
      <c r="H74" s="455"/>
      <c r="I74" s="455"/>
      <c r="J74" s="455"/>
      <c r="K74" s="455"/>
      <c r="L74" s="455"/>
      <c r="M74" s="455"/>
      <c r="N74" s="455"/>
      <c r="O74" s="455"/>
      <c r="P74" s="455"/>
      <c r="Q74" s="455"/>
      <c r="R74" s="455"/>
      <c r="S74" s="455"/>
      <c r="T74" s="455"/>
      <c r="U74" s="455"/>
      <c r="V74" s="455"/>
      <c r="W74" s="455"/>
      <c r="X74" s="455"/>
      <c r="Y74" s="455"/>
      <c r="Z74" s="455"/>
      <c r="AA74" s="455"/>
      <c r="AB74" s="455"/>
      <c r="AC74" s="455"/>
      <c r="AD74" s="455"/>
      <c r="AE74" s="455"/>
    </row>
    <row r="75" ht="11.25">
      <c r="M75" s="454"/>
    </row>
    <row r="76" ht="11.25">
      <c r="M76" s="454"/>
    </row>
    <row r="77" ht="11.25">
      <c r="M77" s="454"/>
    </row>
    <row r="78" ht="11.25">
      <c r="M78" s="454"/>
    </row>
  </sheetData>
  <sheetProtection/>
  <mergeCells count="13">
    <mergeCell ref="A2:AB2"/>
    <mergeCell ref="A5:A6"/>
    <mergeCell ref="B5:D5"/>
    <mergeCell ref="E5:G5"/>
    <mergeCell ref="H5:J5"/>
    <mergeCell ref="K5:M5"/>
    <mergeCell ref="N5:P5"/>
    <mergeCell ref="Q5:S5"/>
    <mergeCell ref="T5:V5"/>
    <mergeCell ref="W5:Y5"/>
    <mergeCell ref="Z5:AB5"/>
    <mergeCell ref="AC5:AE5"/>
    <mergeCell ref="A3:AB3"/>
  </mergeCells>
  <printOptions/>
  <pageMargins left="0" right="0" top="0" bottom="0" header="0.5118110236220472" footer="0.5118110236220472"/>
  <pageSetup fitToWidth="2" horizontalDpi="600" verticalDpi="600" orientation="portrait" paperSize="9" scale="80"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8"/>
  <sheetViews>
    <sheetView zoomScalePageLayoutView="0" workbookViewId="0" topLeftCell="A1">
      <selection activeCell="B41" sqref="B41"/>
    </sheetView>
  </sheetViews>
  <sheetFormatPr defaultColWidth="9.140625" defaultRowHeight="12.75"/>
  <cols>
    <col min="1" max="1" width="13.8515625" style="2" customWidth="1"/>
    <col min="2" max="16" width="7.57421875" style="2" customWidth="1"/>
    <col min="17" max="16384" width="9.140625" style="2" customWidth="1"/>
  </cols>
  <sheetData>
    <row r="1" ht="12">
      <c r="A1" s="36" t="s">
        <v>190</v>
      </c>
    </row>
    <row r="2" spans="1:16" ht="12">
      <c r="A2" s="522" t="s">
        <v>139</v>
      </c>
      <c r="B2" s="522"/>
      <c r="C2" s="522"/>
      <c r="D2" s="522"/>
      <c r="E2" s="522"/>
      <c r="F2" s="522"/>
      <c r="G2" s="522"/>
      <c r="H2" s="522"/>
      <c r="I2" s="522"/>
      <c r="J2" s="522"/>
      <c r="K2" s="522"/>
      <c r="L2" s="522"/>
      <c r="M2" s="522"/>
      <c r="N2" s="522"/>
      <c r="O2" s="522"/>
      <c r="P2" s="522"/>
    </row>
    <row r="3" ht="12" thickBot="1"/>
    <row r="4" spans="1:16" ht="11.25">
      <c r="A4" s="135"/>
      <c r="B4" s="509" t="s">
        <v>117</v>
      </c>
      <c r="C4" s="521"/>
      <c r="D4" s="510"/>
      <c r="E4" s="509" t="s">
        <v>63</v>
      </c>
      <c r="F4" s="521"/>
      <c r="G4" s="510"/>
      <c r="H4" s="509" t="s">
        <v>3</v>
      </c>
      <c r="I4" s="521"/>
      <c r="J4" s="510"/>
      <c r="K4" s="509" t="s">
        <v>4</v>
      </c>
      <c r="L4" s="521"/>
      <c r="M4" s="510"/>
      <c r="N4" s="509" t="s">
        <v>9</v>
      </c>
      <c r="O4" s="521"/>
      <c r="P4" s="521"/>
    </row>
    <row r="5" spans="1:16" ht="11.25">
      <c r="A5" s="225"/>
      <c r="B5" s="226" t="s">
        <v>56</v>
      </c>
      <c r="C5" s="227" t="s">
        <v>57</v>
      </c>
      <c r="D5" s="227" t="s">
        <v>58</v>
      </c>
      <c r="E5" s="226" t="s">
        <v>56</v>
      </c>
      <c r="F5" s="227" t="s">
        <v>57</v>
      </c>
      <c r="G5" s="227" t="s">
        <v>58</v>
      </c>
      <c r="H5" s="226" t="s">
        <v>56</v>
      </c>
      <c r="I5" s="227" t="s">
        <v>57</v>
      </c>
      <c r="J5" s="227" t="s">
        <v>58</v>
      </c>
      <c r="K5" s="226" t="s">
        <v>56</v>
      </c>
      <c r="L5" s="227" t="s">
        <v>57</v>
      </c>
      <c r="M5" s="227" t="s">
        <v>58</v>
      </c>
      <c r="N5" s="226" t="s">
        <v>56</v>
      </c>
      <c r="O5" s="227" t="s">
        <v>57</v>
      </c>
      <c r="P5" s="227" t="s">
        <v>58</v>
      </c>
    </row>
    <row r="6" spans="2:16" ht="11.25">
      <c r="B6" s="228"/>
      <c r="C6" s="229"/>
      <c r="D6" s="229"/>
      <c r="E6" s="228"/>
      <c r="F6" s="229"/>
      <c r="G6" s="229"/>
      <c r="H6" s="228"/>
      <c r="I6" s="229"/>
      <c r="J6" s="229"/>
      <c r="K6" s="228"/>
      <c r="L6" s="229"/>
      <c r="M6" s="229"/>
      <c r="N6" s="228"/>
      <c r="O6" s="229"/>
      <c r="P6" s="229"/>
    </row>
    <row r="7" spans="1:16" s="230" customFormat="1" ht="12">
      <c r="A7" s="162" t="s">
        <v>140</v>
      </c>
      <c r="B7" s="150">
        <v>1511</v>
      </c>
      <c r="C7" s="151">
        <v>790</v>
      </c>
      <c r="D7" s="151">
        <v>2301</v>
      </c>
      <c r="E7" s="150">
        <v>3140</v>
      </c>
      <c r="F7" s="151">
        <v>1400</v>
      </c>
      <c r="G7" s="151">
        <v>4540</v>
      </c>
      <c r="H7" s="150">
        <v>336</v>
      </c>
      <c r="I7" s="151">
        <v>152</v>
      </c>
      <c r="J7" s="151">
        <v>488</v>
      </c>
      <c r="K7" s="150">
        <v>870</v>
      </c>
      <c r="L7" s="151">
        <v>437</v>
      </c>
      <c r="M7" s="151">
        <v>1307</v>
      </c>
      <c r="N7" s="150">
        <f>SUM(K7,H7,E7,B7)</f>
        <v>5857</v>
      </c>
      <c r="O7" s="151">
        <f>SUM(L7,I7,F7,C7)</f>
        <v>2779</v>
      </c>
      <c r="P7" s="151">
        <f>SUM(M7,J7,G7,D7)</f>
        <v>8636</v>
      </c>
    </row>
    <row r="8" spans="1:7" s="230" customFormat="1" ht="12">
      <c r="A8" s="162"/>
      <c r="B8" s="231"/>
      <c r="C8" s="231"/>
      <c r="D8" s="231"/>
      <c r="E8" s="231"/>
      <c r="F8" s="147"/>
      <c r="G8" s="147"/>
    </row>
    <row r="22" s="232" customFormat="1" ht="11.25"/>
    <row r="23" s="233" customFormat="1" ht="11.25"/>
  </sheetData>
  <sheetProtection/>
  <mergeCells count="6">
    <mergeCell ref="K4:M4"/>
    <mergeCell ref="N4:P4"/>
    <mergeCell ref="A2:P2"/>
    <mergeCell ref="B4:D4"/>
    <mergeCell ref="E4:G4"/>
    <mergeCell ref="H4:J4"/>
  </mergeCells>
  <printOptions/>
  <pageMargins left="0.3937007874015748" right="0.3937007874015748" top="0.984251968503937" bottom="0.984251968503937" header="0.5118110236220472" footer="0.5118110236220472"/>
  <pageSetup fitToHeight="1" fitToWidth="1" horizontalDpi="600" verticalDpi="600" orientation="portrait" paperSize="9" scale="70"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
      <selection activeCell="F28" sqref="F28"/>
    </sheetView>
  </sheetViews>
  <sheetFormatPr defaultColWidth="9.140625" defaultRowHeight="12.75"/>
  <cols>
    <col min="1" max="1" width="31.140625" style="234" customWidth="1"/>
    <col min="2" max="2" width="13.8515625" style="234" customWidth="1"/>
    <col min="3" max="3" width="14.00390625" style="234" customWidth="1"/>
    <col min="4" max="4" width="8.7109375" style="234" customWidth="1"/>
    <col min="5" max="5" width="12.57421875" style="234" customWidth="1"/>
    <col min="6" max="8" width="11.00390625" style="234" customWidth="1"/>
    <col min="9" max="15" width="10.421875" style="234" customWidth="1"/>
    <col min="16" max="18" width="9.140625" style="234" customWidth="1"/>
    <col min="19" max="19" width="10.421875" style="234" customWidth="1"/>
    <col min="20" max="16384" width="9.140625" style="234" customWidth="1"/>
  </cols>
  <sheetData>
    <row r="1" ht="12">
      <c r="A1" s="36" t="s">
        <v>190</v>
      </c>
    </row>
    <row r="2" spans="1:8" ht="12">
      <c r="A2" s="523" t="s">
        <v>156</v>
      </c>
      <c r="B2" s="523"/>
      <c r="C2" s="523"/>
      <c r="D2" s="523"/>
      <c r="E2" s="523"/>
      <c r="F2" s="523"/>
      <c r="G2" s="523"/>
      <c r="H2" s="523"/>
    </row>
    <row r="3" ht="12" thickBot="1"/>
    <row r="4" spans="1:8" s="237" customFormat="1" ht="11.25">
      <c r="A4" s="235"/>
      <c r="B4" s="235"/>
      <c r="C4" s="235"/>
      <c r="D4" s="235"/>
      <c r="E4" s="255"/>
      <c r="F4" s="236"/>
      <c r="G4" s="235"/>
      <c r="H4" s="235"/>
    </row>
    <row r="5" spans="1:8" s="237" customFormat="1" ht="11.25">
      <c r="A5" s="238" t="s">
        <v>111</v>
      </c>
      <c r="B5" s="238"/>
      <c r="C5" s="238"/>
      <c r="D5" s="238"/>
      <c r="E5" s="256"/>
      <c r="F5" s="239" t="s">
        <v>57</v>
      </c>
      <c r="G5" s="238" t="s">
        <v>110</v>
      </c>
      <c r="H5" s="238" t="s">
        <v>58</v>
      </c>
    </row>
    <row r="6" spans="1:13" s="244" customFormat="1" ht="12">
      <c r="A6" s="240" t="s">
        <v>114</v>
      </c>
      <c r="B6" s="240"/>
      <c r="C6" s="240"/>
      <c r="D6" s="240"/>
      <c r="E6" s="277"/>
      <c r="F6" s="241"/>
      <c r="G6" s="242"/>
      <c r="H6" s="243"/>
      <c r="I6" s="234"/>
      <c r="J6" s="234"/>
      <c r="K6" s="234"/>
      <c r="L6" s="234"/>
      <c r="M6" s="234"/>
    </row>
    <row r="7" spans="1:13" s="244" customFormat="1" ht="12">
      <c r="A7" s="240" t="s">
        <v>137</v>
      </c>
      <c r="B7" s="240"/>
      <c r="C7" s="240"/>
      <c r="D7" s="240"/>
      <c r="E7" s="278" t="s">
        <v>154</v>
      </c>
      <c r="F7" s="241">
        <v>1</v>
      </c>
      <c r="G7" s="242">
        <v>47</v>
      </c>
      <c r="H7" s="242">
        <v>48</v>
      </c>
      <c r="I7" s="234"/>
      <c r="J7" s="234"/>
      <c r="K7" s="234"/>
      <c r="L7" s="234"/>
      <c r="M7" s="234"/>
    </row>
    <row r="8" spans="1:13" s="244" customFormat="1" ht="12">
      <c r="A8" s="240"/>
      <c r="B8" s="240"/>
      <c r="C8" s="240"/>
      <c r="D8" s="240"/>
      <c r="E8" s="278" t="s">
        <v>155</v>
      </c>
      <c r="F8" s="241">
        <v>133459</v>
      </c>
      <c r="G8" s="242">
        <v>194580</v>
      </c>
      <c r="H8" s="242">
        <f>SUM(F8:G8)</f>
        <v>328039</v>
      </c>
      <c r="I8" s="234"/>
      <c r="J8" s="234"/>
      <c r="K8" s="234"/>
      <c r="L8" s="234"/>
      <c r="M8" s="234"/>
    </row>
    <row r="9" spans="1:13" s="244" customFormat="1" ht="12">
      <c r="A9" s="240"/>
      <c r="B9" s="240"/>
      <c r="C9" s="240"/>
      <c r="D9" s="240"/>
      <c r="E9" s="279" t="s">
        <v>9</v>
      </c>
      <c r="F9" s="282">
        <f>SUM(F7:F8)</f>
        <v>133460</v>
      </c>
      <c r="G9" s="283">
        <f>SUM(G7:G8)</f>
        <v>194627</v>
      </c>
      <c r="H9" s="283">
        <f>SUM(H7:H8)</f>
        <v>328087</v>
      </c>
      <c r="I9" s="234"/>
      <c r="J9" s="234"/>
      <c r="K9" s="234"/>
      <c r="L9" s="234"/>
      <c r="M9" s="234"/>
    </row>
    <row r="10" spans="1:13" s="244" customFormat="1" ht="12">
      <c r="A10" s="240"/>
      <c r="B10" s="240"/>
      <c r="C10" s="240"/>
      <c r="D10" s="240"/>
      <c r="E10" s="279"/>
      <c r="F10" s="280"/>
      <c r="G10" s="281"/>
      <c r="H10" s="281"/>
      <c r="I10" s="234"/>
      <c r="J10" s="234"/>
      <c r="K10" s="234"/>
      <c r="L10" s="234"/>
      <c r="M10" s="234"/>
    </row>
    <row r="11" spans="1:13" s="244" customFormat="1" ht="12">
      <c r="A11" s="240" t="s">
        <v>138</v>
      </c>
      <c r="B11" s="240"/>
      <c r="C11" s="240"/>
      <c r="D11" s="240"/>
      <c r="E11" s="278" t="s">
        <v>154</v>
      </c>
      <c r="F11" s="241">
        <v>703</v>
      </c>
      <c r="G11" s="242">
        <v>439</v>
      </c>
      <c r="H11" s="242">
        <v>1142</v>
      </c>
      <c r="I11" s="247"/>
      <c r="J11" s="234"/>
      <c r="K11" s="234"/>
      <c r="L11" s="234"/>
      <c r="M11" s="234"/>
    </row>
    <row r="12" spans="1:13" s="244" customFormat="1" ht="12">
      <c r="A12" s="240"/>
      <c r="B12" s="240"/>
      <c r="C12" s="240"/>
      <c r="D12" s="240"/>
      <c r="E12" s="278" t="s">
        <v>155</v>
      </c>
      <c r="F12" s="241">
        <v>7826</v>
      </c>
      <c r="G12" s="242">
        <v>8945</v>
      </c>
      <c r="H12" s="242">
        <f>SUM(F12:G12)</f>
        <v>16771</v>
      </c>
      <c r="I12" s="247"/>
      <c r="J12" s="234"/>
      <c r="K12" s="234"/>
      <c r="L12" s="234"/>
      <c r="M12" s="234"/>
    </row>
    <row r="13" spans="1:13" s="244" customFormat="1" ht="12">
      <c r="A13" s="240"/>
      <c r="B13" s="240"/>
      <c r="C13" s="240"/>
      <c r="D13" s="240"/>
      <c r="E13" s="279" t="s">
        <v>9</v>
      </c>
      <c r="F13" s="282">
        <f>SUM(F11:F12)</f>
        <v>8529</v>
      </c>
      <c r="G13" s="283">
        <f>SUM(G11:G12)</f>
        <v>9384</v>
      </c>
      <c r="H13" s="283">
        <f>SUM(H11:H12)</f>
        <v>17913</v>
      </c>
      <c r="I13" s="247"/>
      <c r="J13" s="234"/>
      <c r="K13" s="234"/>
      <c r="L13" s="234"/>
      <c r="M13" s="234"/>
    </row>
    <row r="14" spans="1:13" s="244" customFormat="1" ht="12">
      <c r="A14" s="240"/>
      <c r="B14" s="240"/>
      <c r="C14" s="240"/>
      <c r="D14" s="240"/>
      <c r="E14" s="279"/>
      <c r="F14" s="280"/>
      <c r="G14" s="281"/>
      <c r="H14" s="281"/>
      <c r="I14" s="247"/>
      <c r="J14" s="234"/>
      <c r="K14" s="234"/>
      <c r="L14" s="234"/>
      <c r="M14" s="234"/>
    </row>
    <row r="15" spans="1:13" s="244" customFormat="1" ht="12">
      <c r="A15" s="240" t="s">
        <v>143</v>
      </c>
      <c r="B15" s="240"/>
      <c r="C15" s="240"/>
      <c r="D15" s="240"/>
      <c r="E15" s="278" t="s">
        <v>154</v>
      </c>
      <c r="F15" s="241">
        <v>0</v>
      </c>
      <c r="G15" s="242">
        <v>0</v>
      </c>
      <c r="H15" s="242">
        <v>0</v>
      </c>
      <c r="I15" s="234"/>
      <c r="J15" s="234"/>
      <c r="K15" s="234"/>
      <c r="L15" s="234"/>
      <c r="M15" s="234"/>
    </row>
    <row r="16" spans="1:13" s="244" customFormat="1" ht="12">
      <c r="A16" s="240"/>
      <c r="B16" s="240"/>
      <c r="C16" s="240"/>
      <c r="D16" s="240"/>
      <c r="E16" s="278" t="s">
        <v>155</v>
      </c>
      <c r="F16" s="241">
        <v>3085</v>
      </c>
      <c r="G16" s="242">
        <v>6220</v>
      </c>
      <c r="H16" s="242">
        <v>9305</v>
      </c>
      <c r="I16" s="234"/>
      <c r="J16" s="234"/>
      <c r="K16" s="234"/>
      <c r="L16" s="234"/>
      <c r="M16" s="234"/>
    </row>
    <row r="17" spans="1:13" s="244" customFormat="1" ht="12">
      <c r="A17" s="240"/>
      <c r="B17" s="240"/>
      <c r="C17" s="240"/>
      <c r="D17" s="240"/>
      <c r="E17" s="279" t="s">
        <v>9</v>
      </c>
      <c r="F17" s="282">
        <f>SUM(F15:F16)</f>
        <v>3085</v>
      </c>
      <c r="G17" s="283">
        <f>SUM(G15:G16)</f>
        <v>6220</v>
      </c>
      <c r="H17" s="283">
        <f>SUM(H15:H16)</f>
        <v>9305</v>
      </c>
      <c r="I17" s="234"/>
      <c r="J17" s="234"/>
      <c r="K17" s="234"/>
      <c r="L17" s="234"/>
      <c r="M17" s="234"/>
    </row>
    <row r="18" spans="1:13" s="244" customFormat="1" ht="12">
      <c r="A18" s="240"/>
      <c r="B18" s="240"/>
      <c r="C18" s="240"/>
      <c r="D18" s="240"/>
      <c r="E18" s="277"/>
      <c r="F18" s="245"/>
      <c r="G18" s="246"/>
      <c r="H18" s="242"/>
      <c r="I18" s="234"/>
      <c r="J18" s="234"/>
      <c r="K18" s="234"/>
      <c r="L18" s="234"/>
      <c r="M18" s="234"/>
    </row>
    <row r="19" spans="1:11" s="244" customFormat="1" ht="12">
      <c r="A19" s="240" t="s">
        <v>142</v>
      </c>
      <c r="B19" s="240"/>
      <c r="C19" s="240"/>
      <c r="D19" s="240"/>
      <c r="E19" s="277"/>
      <c r="F19" s="284">
        <v>19382</v>
      </c>
      <c r="G19" s="261">
        <v>26398</v>
      </c>
      <c r="H19" s="250">
        <v>45780</v>
      </c>
      <c r="I19" s="234"/>
      <c r="J19" s="234"/>
      <c r="K19" s="234"/>
    </row>
    <row r="20" spans="1:13" s="244" customFormat="1" ht="12">
      <c r="A20" s="240"/>
      <c r="B20" s="240"/>
      <c r="C20" s="240"/>
      <c r="D20" s="240"/>
      <c r="E20" s="277"/>
      <c r="F20" s="245"/>
      <c r="G20" s="246"/>
      <c r="H20" s="248"/>
      <c r="I20" s="234"/>
      <c r="J20" s="234"/>
      <c r="K20" s="234"/>
      <c r="L20" s="234"/>
      <c r="M20" s="234"/>
    </row>
    <row r="21" spans="1:13" s="244" customFormat="1" ht="8.25" customHeight="1">
      <c r="A21" s="240"/>
      <c r="B21" s="246"/>
      <c r="C21" s="246"/>
      <c r="D21" s="246"/>
      <c r="E21" s="246"/>
      <c r="F21" s="246"/>
      <c r="G21" s="249"/>
      <c r="H21" s="250"/>
      <c r="I21" s="234"/>
      <c r="J21" s="234"/>
      <c r="K21" s="234"/>
      <c r="L21" s="234"/>
      <c r="M21" s="234"/>
    </row>
    <row r="22" spans="1:13" s="253" customFormat="1" ht="51" customHeight="1">
      <c r="A22" s="524" t="s">
        <v>0</v>
      </c>
      <c r="B22" s="524"/>
      <c r="C22" s="524"/>
      <c r="D22" s="524"/>
      <c r="E22" s="524"/>
      <c r="F22" s="524"/>
      <c r="G22" s="524"/>
      <c r="H22" s="524"/>
      <c r="I22" s="252"/>
      <c r="J22" s="252"/>
      <c r="K22" s="252"/>
      <c r="L22" s="252"/>
      <c r="M22" s="252"/>
    </row>
    <row r="23" spans="1:13" s="253" customFormat="1" ht="25.5" customHeight="1">
      <c r="A23" s="524" t="s">
        <v>157</v>
      </c>
      <c r="B23" s="524"/>
      <c r="C23" s="524"/>
      <c r="D23" s="524"/>
      <c r="E23" s="524"/>
      <c r="F23" s="524"/>
      <c r="G23" s="524"/>
      <c r="H23" s="524"/>
      <c r="I23" s="252"/>
      <c r="J23" s="252"/>
      <c r="K23" s="252"/>
      <c r="L23" s="252"/>
      <c r="M23" s="252"/>
    </row>
    <row r="24" spans="1:13" s="253" customFormat="1" ht="12" customHeight="1">
      <c r="A24" s="524" t="s">
        <v>159</v>
      </c>
      <c r="B24" s="524"/>
      <c r="C24" s="524"/>
      <c r="D24" s="524"/>
      <c r="E24" s="524"/>
      <c r="F24" s="524"/>
      <c r="G24" s="524"/>
      <c r="H24" s="524"/>
      <c r="I24" s="252"/>
      <c r="J24" s="252"/>
      <c r="K24" s="252"/>
      <c r="L24" s="252"/>
      <c r="M24" s="252"/>
    </row>
    <row r="25" spans="1:13" s="253" customFormat="1" ht="11.25">
      <c r="A25" s="251"/>
      <c r="B25" s="251"/>
      <c r="C25" s="251"/>
      <c r="D25" s="251"/>
      <c r="E25" s="251"/>
      <c r="F25" s="251"/>
      <c r="G25" s="251"/>
      <c r="H25" s="251"/>
      <c r="I25" s="252"/>
      <c r="J25" s="252"/>
      <c r="K25" s="252"/>
      <c r="L25" s="252"/>
      <c r="M25" s="252"/>
    </row>
    <row r="26" spans="1:13" s="253" customFormat="1" ht="11.25">
      <c r="A26" s="251"/>
      <c r="B26" s="251"/>
      <c r="C26" s="251"/>
      <c r="D26" s="251"/>
      <c r="E26" s="251"/>
      <c r="F26" s="251"/>
      <c r="G26" s="251"/>
      <c r="H26" s="251"/>
      <c r="I26" s="252"/>
      <c r="J26" s="252"/>
      <c r="K26" s="252"/>
      <c r="L26" s="252"/>
      <c r="M26" s="252"/>
    </row>
    <row r="27" spans="1:13" s="244" customFormat="1" ht="12">
      <c r="A27" s="240"/>
      <c r="B27" s="246"/>
      <c r="C27" s="246"/>
      <c r="D27" s="246"/>
      <c r="E27" s="246"/>
      <c r="F27" s="246"/>
      <c r="G27" s="249"/>
      <c r="H27" s="250"/>
      <c r="I27" s="234"/>
      <c r="J27" s="234"/>
      <c r="K27" s="234"/>
      <c r="L27" s="234"/>
      <c r="M27" s="234"/>
    </row>
    <row r="28" spans="1:13" s="244" customFormat="1" ht="12">
      <c r="A28" s="240"/>
      <c r="B28" s="246"/>
      <c r="C28" s="246"/>
      <c r="D28" s="246"/>
      <c r="E28" s="246"/>
      <c r="F28" s="246"/>
      <c r="G28" s="249"/>
      <c r="H28" s="250"/>
      <c r="I28" s="234"/>
      <c r="J28" s="234"/>
      <c r="K28" s="234"/>
      <c r="L28" s="234"/>
      <c r="M28" s="234"/>
    </row>
    <row r="29" spans="1:13" s="253" customFormat="1" ht="12">
      <c r="A29" s="523" t="s">
        <v>158</v>
      </c>
      <c r="B29" s="523"/>
      <c r="C29" s="523"/>
      <c r="D29" s="523"/>
      <c r="E29" s="523"/>
      <c r="F29" s="523"/>
      <c r="G29" s="523"/>
      <c r="H29" s="523"/>
      <c r="I29" s="252"/>
      <c r="J29" s="252"/>
      <c r="K29" s="252"/>
      <c r="L29" s="252"/>
      <c r="M29" s="252"/>
    </row>
    <row r="30" spans="1:13" s="253" customFormat="1" ht="12" thickBot="1">
      <c r="A30" s="254"/>
      <c r="B30" s="246"/>
      <c r="C30" s="246"/>
      <c r="D30" s="246"/>
      <c r="E30" s="246"/>
      <c r="F30" s="246"/>
      <c r="G30" s="246"/>
      <c r="H30" s="250"/>
      <c r="I30" s="252"/>
      <c r="J30" s="252"/>
      <c r="K30" s="252"/>
      <c r="L30" s="252"/>
      <c r="M30" s="252"/>
    </row>
    <row r="31" spans="1:8" s="237" customFormat="1" ht="11.25">
      <c r="A31" s="235"/>
      <c r="B31" s="235"/>
      <c r="C31" s="236" t="s">
        <v>112</v>
      </c>
      <c r="D31" s="255" t="s">
        <v>63</v>
      </c>
      <c r="E31" s="255"/>
      <c r="F31" s="236"/>
      <c r="G31" s="235"/>
      <c r="H31" s="235"/>
    </row>
    <row r="32" spans="1:8" s="237" customFormat="1" ht="11.25">
      <c r="A32" s="238" t="s">
        <v>111</v>
      </c>
      <c r="B32" s="238"/>
      <c r="C32" s="239" t="s">
        <v>13</v>
      </c>
      <c r="D32" s="256" t="s">
        <v>113</v>
      </c>
      <c r="E32" s="256" t="s">
        <v>4</v>
      </c>
      <c r="F32" s="239" t="s">
        <v>57</v>
      </c>
      <c r="G32" s="238" t="s">
        <v>110</v>
      </c>
      <c r="H32" s="238" t="s">
        <v>58</v>
      </c>
    </row>
    <row r="33" spans="1:13" s="244" customFormat="1" ht="12">
      <c r="A33" s="240" t="s">
        <v>134</v>
      </c>
      <c r="B33" s="240"/>
      <c r="C33" s="245"/>
      <c r="D33" s="257"/>
      <c r="E33" s="257"/>
      <c r="F33" s="245"/>
      <c r="G33" s="246"/>
      <c r="H33" s="248"/>
      <c r="I33" s="234"/>
      <c r="J33" s="234"/>
      <c r="K33" s="234"/>
      <c r="L33" s="234"/>
      <c r="M33" s="234"/>
    </row>
    <row r="34" spans="1:13" s="244" customFormat="1" ht="11.25">
      <c r="A34" s="234" t="s">
        <v>115</v>
      </c>
      <c r="B34" s="234"/>
      <c r="C34" s="245">
        <v>2729</v>
      </c>
      <c r="D34" s="257">
        <v>1799</v>
      </c>
      <c r="E34" s="257">
        <v>56067</v>
      </c>
      <c r="F34" s="245">
        <v>19632</v>
      </c>
      <c r="G34" s="246">
        <v>40963</v>
      </c>
      <c r="H34" s="248">
        <v>60595</v>
      </c>
      <c r="I34" s="247"/>
      <c r="J34" s="234"/>
      <c r="K34" s="234"/>
      <c r="L34" s="234"/>
      <c r="M34" s="234"/>
    </row>
    <row r="35" spans="1:13" s="244" customFormat="1" ht="11.25">
      <c r="A35" s="234" t="s">
        <v>116</v>
      </c>
      <c r="B35" s="234"/>
      <c r="C35" s="245">
        <v>9465</v>
      </c>
      <c r="D35" s="257">
        <v>0</v>
      </c>
      <c r="E35" s="257">
        <v>104042</v>
      </c>
      <c r="F35" s="245">
        <v>39032</v>
      </c>
      <c r="G35" s="246">
        <v>74475</v>
      </c>
      <c r="H35" s="246">
        <v>113507</v>
      </c>
      <c r="I35" s="247"/>
      <c r="J35" s="234"/>
      <c r="K35" s="234"/>
      <c r="L35" s="234"/>
      <c r="M35" s="234"/>
    </row>
    <row r="36" spans="2:9" s="258" customFormat="1" ht="12">
      <c r="B36" s="258" t="s">
        <v>9</v>
      </c>
      <c r="C36" s="259">
        <v>12194</v>
      </c>
      <c r="D36" s="259">
        <v>1799</v>
      </c>
      <c r="E36" s="259">
        <v>160109</v>
      </c>
      <c r="F36" s="259">
        <v>58664</v>
      </c>
      <c r="G36" s="260">
        <v>115438</v>
      </c>
      <c r="H36" s="260">
        <v>174102</v>
      </c>
      <c r="I36" s="247"/>
    </row>
    <row r="37" spans="2:9" s="258" customFormat="1" ht="7.5" customHeight="1">
      <c r="B37" s="261"/>
      <c r="C37" s="261"/>
      <c r="D37" s="261"/>
      <c r="E37" s="261"/>
      <c r="F37" s="261"/>
      <c r="G37" s="261"/>
      <c r="H37" s="261"/>
      <c r="I37" s="247"/>
    </row>
    <row r="38" spans="1:8" ht="11.25">
      <c r="A38" s="525" t="s">
        <v>136</v>
      </c>
      <c r="B38" s="525"/>
      <c r="C38" s="525"/>
      <c r="D38" s="525"/>
      <c r="E38" s="525"/>
      <c r="F38" s="525"/>
      <c r="G38" s="525"/>
      <c r="H38" s="525"/>
    </row>
    <row r="39" spans="2:9" s="258" customFormat="1" ht="12.75" customHeight="1">
      <c r="B39" s="261"/>
      <c r="C39" s="261"/>
      <c r="D39" s="261"/>
      <c r="E39" s="261"/>
      <c r="F39" s="261"/>
      <c r="G39" s="261"/>
      <c r="H39" s="261"/>
      <c r="I39" s="247"/>
    </row>
    <row r="40" spans="2:9" s="258" customFormat="1" ht="12">
      <c r="B40" s="261"/>
      <c r="C40" s="261"/>
      <c r="D40" s="261"/>
      <c r="E40" s="261"/>
      <c r="F40" s="261"/>
      <c r="G40" s="261"/>
      <c r="H40" s="261"/>
      <c r="I40" s="247"/>
    </row>
    <row r="41" spans="1:13" s="253" customFormat="1" ht="11.25">
      <c r="A41" s="252"/>
      <c r="B41" s="246"/>
      <c r="C41" s="246"/>
      <c r="D41" s="246"/>
      <c r="E41" s="246"/>
      <c r="F41" s="246"/>
      <c r="G41" s="246"/>
      <c r="H41" s="246"/>
      <c r="I41" s="252"/>
      <c r="J41" s="252"/>
      <c r="K41" s="252"/>
      <c r="L41" s="252"/>
      <c r="M41" s="252"/>
    </row>
  </sheetData>
  <sheetProtection/>
  <mergeCells count="6">
    <mergeCell ref="A2:H2"/>
    <mergeCell ref="A22:H22"/>
    <mergeCell ref="A38:H38"/>
    <mergeCell ref="A29:H29"/>
    <mergeCell ref="A23:H23"/>
    <mergeCell ref="A24:H24"/>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2013-12-10T08:32:25Z</cp:lastPrinted>
  <dcterms:created xsi:type="dcterms:W3CDTF">2002-08-14T09:55:25Z</dcterms:created>
  <dcterms:modified xsi:type="dcterms:W3CDTF">2014-02-04T14:28:30Z</dcterms:modified>
  <cp:category/>
  <cp:version/>
  <cp:contentType/>
  <cp:contentStatus/>
</cp:coreProperties>
</file>