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28" yWindow="312" windowWidth="9576" windowHeight="11952" tabRatio="653" activeTab="0"/>
  </bookViews>
  <sheets>
    <sheet name="INHOUD" sheetId="1" r:id="rId1"/>
    <sheet name="12kleu01" sheetId="2" r:id="rId2"/>
    <sheet name="12kleu02" sheetId="3" r:id="rId3"/>
    <sheet name="12kleu03" sheetId="4" r:id="rId4"/>
    <sheet name="12kleu04" sheetId="5" r:id="rId5"/>
    <sheet name="12kleu05" sheetId="6" r:id="rId6"/>
    <sheet name="12lag01" sheetId="7" r:id="rId7"/>
    <sheet name="12lag02" sheetId="8" r:id="rId8"/>
    <sheet name="12lag03" sheetId="9" r:id="rId9"/>
    <sheet name="12lag04" sheetId="10" r:id="rId10"/>
    <sheet name="12lag05" sheetId="11" r:id="rId11"/>
    <sheet name="12lag06" sheetId="12" r:id="rId12"/>
    <sheet name="12lag07" sheetId="13" r:id="rId13"/>
  </sheets>
  <definedNames/>
  <calcPr fullCalcOnLoad="1"/>
</workbook>
</file>

<file path=xl/sharedStrings.xml><?xml version="1.0" encoding="utf-8"?>
<sst xmlns="http://schemas.openxmlformats.org/spreadsheetml/2006/main" count="637" uniqueCount="102">
  <si>
    <t>Antwerpen</t>
  </si>
  <si>
    <t>Vlaams-Brabant</t>
  </si>
  <si>
    <t>Brussels Hoofdstedelijk Gewest</t>
  </si>
  <si>
    <t>West-Vlaanderen</t>
  </si>
  <si>
    <t>Oost-Vlaanderen</t>
  </si>
  <si>
    <t>Henegouwen</t>
  </si>
  <si>
    <t>Limburg</t>
  </si>
  <si>
    <t>SCHOOLBEVOLKING LAGER ONDERWIJS</t>
  </si>
  <si>
    <t>Jongens</t>
  </si>
  <si>
    <t>Meisjes</t>
  </si>
  <si>
    <t>Privaatrechtelijk</t>
  </si>
  <si>
    <t>Gemeente</t>
  </si>
  <si>
    <t>Provincie</t>
  </si>
  <si>
    <t>BUITENGEWOON KLEUTERONDERWIJS</t>
  </si>
  <si>
    <t>Schoolbevolking naar type</t>
  </si>
  <si>
    <t>Type 2</t>
  </si>
  <si>
    <t>Type 3</t>
  </si>
  <si>
    <t>Type 4</t>
  </si>
  <si>
    <t>Type 6</t>
  </si>
  <si>
    <t>Type 7</t>
  </si>
  <si>
    <t>BUITENGEWOON LAGER ONDERWIJS</t>
  </si>
  <si>
    <t>TOTAAL LAGER ONDERWIJS</t>
  </si>
  <si>
    <t>Type 1</t>
  </si>
  <si>
    <t>Type 8</t>
  </si>
  <si>
    <t>Gewoon onderwijs</t>
  </si>
  <si>
    <t>Buitengewoon onderwijs</t>
  </si>
  <si>
    <t>GEWOON LAGER ONDERWIJS</t>
  </si>
  <si>
    <t>SCHOOLBEVOLKING KLEUTERONDERWIJS</t>
  </si>
  <si>
    <t>Schoolbevolking per leerjaar en naar geboortejaar</t>
  </si>
  <si>
    <t>TOTAAL KLEUTERONDERWIJS</t>
  </si>
  <si>
    <t>GEWOON KLEUTERONDERWIJS</t>
  </si>
  <si>
    <t>Totaal</t>
  </si>
  <si>
    <t>Algemeen totaal</t>
  </si>
  <si>
    <t>ALGEMEEN TOTAAL</t>
  </si>
  <si>
    <t xml:space="preserve">   Gemeenschapsonderwijs</t>
  </si>
  <si>
    <t xml:space="preserve">   Privaatrechtelijk</t>
  </si>
  <si>
    <t xml:space="preserve">   Provincie</t>
  </si>
  <si>
    <t xml:space="preserve">   Gemeente</t>
  </si>
  <si>
    <t>Gemeenschapsonderwijs</t>
  </si>
  <si>
    <t>Matige of ernstige</t>
  </si>
  <si>
    <t>mentale handicap</t>
  </si>
  <si>
    <t xml:space="preserve">Karakteriële </t>
  </si>
  <si>
    <t>stoornissen</t>
  </si>
  <si>
    <t>Visuele</t>
  </si>
  <si>
    <t xml:space="preserve">Auditieve </t>
  </si>
  <si>
    <t>Licht mentale</t>
  </si>
  <si>
    <t>Vl. Gemeenschapscomm.</t>
  </si>
  <si>
    <t xml:space="preserve">   Vl. Gemeenschapscomm.</t>
  </si>
  <si>
    <t>Eerste</t>
  </si>
  <si>
    <t>Tweede</t>
  </si>
  <si>
    <t>Derde</t>
  </si>
  <si>
    <t>Vierde</t>
  </si>
  <si>
    <t>Vijfde</t>
  </si>
  <si>
    <t>Zesde</t>
  </si>
  <si>
    <t>A. Gemeenschapsonderwijs</t>
  </si>
  <si>
    <t>B. Privaatrechtelijk</t>
  </si>
  <si>
    <t>C. Provincie</t>
  </si>
  <si>
    <t>D. Gemeente</t>
  </si>
  <si>
    <t>Om dubbeltellingen te vermijden werden de leerlingen van het type 5 niet opgenomen in de cijfers van het buitengewoon onderwijs (zie toelichting).</t>
  </si>
  <si>
    <t>Fysieke</t>
  </si>
  <si>
    <t>handicap</t>
  </si>
  <si>
    <t>methodeonderwijs</t>
  </si>
  <si>
    <t>KLEUTERONDERWIJS</t>
  </si>
  <si>
    <t>Overzichtstabel schoolbevolking kleuteronderwijs</t>
  </si>
  <si>
    <t>Buitengewoon kleuteronderwijs naar type</t>
  </si>
  <si>
    <t>LAGER ONDERWIJS</t>
  </si>
  <si>
    <t>Overzichtstabel schoolbevolking lager onderwijs</t>
  </si>
  <si>
    <t>Gewoon lager onderwijs naar geboortejaar en leerjaar</t>
  </si>
  <si>
    <t>Buitengewoon lager onderwijs naar type</t>
  </si>
  <si>
    <t>Ernstige</t>
  </si>
  <si>
    <t>leerstoornissen</t>
  </si>
  <si>
    <t>SCHOOLBEVOLKING BASISONDERWIJS</t>
  </si>
  <si>
    <t>12kleu01</t>
  </si>
  <si>
    <t>12kleu02</t>
  </si>
  <si>
    <t>12kleu03</t>
  </si>
  <si>
    <t>12kleu04</t>
  </si>
  <si>
    <t>12kleu05</t>
  </si>
  <si>
    <t>12lag01</t>
  </si>
  <si>
    <t>12lag02</t>
  </si>
  <si>
    <t>12lag03</t>
  </si>
  <si>
    <t>12lag04</t>
  </si>
  <si>
    <t>12lag05</t>
  </si>
  <si>
    <t>12lag06</t>
  </si>
  <si>
    <t>12lag07</t>
  </si>
  <si>
    <t>Schooljaar 2012-2013</t>
  </si>
  <si>
    <t>Op 1 februari 2013 werden er 142 leerlingen geteld in het buitengewoon kleuteronderwijs van het type 5: het gemeenschapsonderwijs</t>
  </si>
  <si>
    <t>telde 6 kleuters, het privaatrechtelijk onderwijs telde 86 kleuters en het gemeentelijk onderwijs telde 50 kleuters.</t>
  </si>
  <si>
    <t>het privaatrechtelijk onderwijs en 37,81 voor het gemeentelijk onderwijs.</t>
  </si>
  <si>
    <t xml:space="preserve">De gemiddelde aanwezigheid op jaarbasis (tussen 1 februari 2012 en 31 januari 2013) bedroeg 5,48 voor het gemeenschapsonderwijs,  68,49 voor </t>
  </si>
  <si>
    <t>Op 1 februari 2013 werden er 207 leerlingen geteld in het buitengewoon lager onderwijs van het type 5: het gemeenschapsonderwijs</t>
  </si>
  <si>
    <t>telde 40 leerlingen, het privaatrechtelijk onderwijs telde 96 leerlingen en het gemeentelijk onderwijs telde 71 leerlingen.</t>
  </si>
  <si>
    <t>De gemiddelde aanwezigheid op jaarbasis (tussen 1 februari 2012 en 31 januari 2013) bedroeg 45,12 voor het gemeenschapsonderwijs, 101,08  voor</t>
  </si>
  <si>
    <t>het privaatrechtelijk onderwijs en 68,95 voor het gemeentelijk onderwijs.</t>
  </si>
  <si>
    <t>Gewoon kleuteronderwijs naar geboortejaar, soort schoolbestuur en geslacht</t>
  </si>
  <si>
    <t>Buitengewoon kleuteronderwijs naar geboortejaar, soort schoolbestuur en geslacht</t>
  </si>
  <si>
    <t>Gewoon + buitengewoon kleuteronderwijs naar geboortejaar, soort schoolbestuur en geslacht</t>
  </si>
  <si>
    <t>Gewoon lager onderwijs naar geboortejaar, soort schoolbestuur en geslacht</t>
  </si>
  <si>
    <t>Buitengewoon lager onderwijs naar geboortejaar, soort schoolbestuur en geslacht</t>
  </si>
  <si>
    <t>Gewoon + buitengewoon lager onderwijs naar geboortejaar, soort schoolbestuur en geslacht</t>
  </si>
  <si>
    <t>Gewoon lager onderwijs naar geboortejaar en leerjaar, per soort schoolbestuur</t>
  </si>
  <si>
    <t>Schoolbevolking per soort schoolbestuur en naar geboortejaar</t>
  </si>
  <si>
    <t>Schoolbevolking per leerjaar en soort schoolbestuur, naar geboortejaar</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</si>
</sst>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s>
  <fonts count="45">
    <font>
      <sz val="10"/>
      <name val="Arial"/>
      <family val="0"/>
    </font>
    <font>
      <sz val="11"/>
      <color indexed="8"/>
      <name val="Calibri"/>
      <family val="2"/>
    </font>
    <font>
      <b/>
      <sz val="10"/>
      <name val="Arial"/>
      <family val="2"/>
    </font>
    <font>
      <sz val="8"/>
      <name val="Arial"/>
      <family val="2"/>
    </font>
    <font>
      <sz val="9"/>
      <name val="Arial"/>
      <family val="2"/>
    </font>
    <font>
      <b/>
      <sz val="12"/>
      <name val="Arial"/>
      <family val="2"/>
    </font>
    <font>
      <b/>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color indexed="10"/>
      <name val="Arial"/>
      <family val="2"/>
    </font>
    <font>
      <sz val="10"/>
      <color indexed="10"/>
      <name val="Arial"/>
      <family val="2"/>
    </font>
    <font>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8"/>
      </top>
      <bottom/>
    </border>
    <border>
      <left style="thin">
        <color indexed="8"/>
      </left>
      <right/>
      <top/>
      <bottom/>
    </border>
    <border>
      <left style="thin">
        <color indexed="8"/>
      </left>
      <right/>
      <top style="thin">
        <color indexed="8"/>
      </top>
      <bottom/>
    </border>
    <border>
      <left/>
      <right/>
      <top style="medium"/>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border>
    <border>
      <left style="thin">
        <color indexed="8"/>
      </left>
      <right/>
      <top style="medium"/>
      <bottom/>
    </border>
    <border>
      <left style="thin"/>
      <right/>
      <top style="medium"/>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right style="thin">
        <color indexed="8"/>
      </right>
      <top style="thin">
        <color indexed="8"/>
      </top>
      <bottom/>
    </border>
    <border>
      <left style="thin"/>
      <right style="thin"/>
      <top/>
      <bottom/>
    </border>
    <border>
      <left style="thin"/>
      <right/>
      <top/>
      <bottom/>
    </border>
    <border>
      <left style="thin"/>
      <right style="thin"/>
      <top style="thin">
        <color indexed="8"/>
      </top>
      <bottom/>
    </border>
    <border>
      <left style="thin"/>
      <right/>
      <top style="thin">
        <color indexed="8"/>
      </top>
      <bottom/>
    </border>
    <border>
      <left style="thin"/>
      <right style="thin"/>
      <top style="thin"/>
      <bottom/>
    </border>
    <border>
      <left style="thin"/>
      <right/>
      <top style="thin"/>
      <bottom/>
    </border>
    <border>
      <left style="thin"/>
      <right/>
      <top/>
      <bottom style="thin"/>
    </border>
    <border>
      <left style="thin">
        <color indexed="8"/>
      </left>
      <right style="thin">
        <color indexed="8"/>
      </right>
      <top/>
      <bottom style="thin"/>
    </border>
    <border>
      <left style="thin"/>
      <right/>
      <top style="medium"/>
      <bottom style="thin">
        <color indexed="8"/>
      </bottom>
    </border>
    <border>
      <left/>
      <right/>
      <top style="medium"/>
      <bottom style="thin">
        <color indexed="8"/>
      </bottom>
    </border>
    <border>
      <left/>
      <right style="thin"/>
      <top style="medium"/>
      <bottom style="thin">
        <color indexed="8"/>
      </bottom>
    </border>
    <border>
      <left style="thin">
        <color indexed="8"/>
      </left>
      <right/>
      <top style="medium"/>
      <bottom style="thin">
        <color indexed="8"/>
      </bottom>
    </border>
    <border>
      <left/>
      <right style="thin">
        <color indexed="8"/>
      </right>
      <top style="medium"/>
      <bottom style="thin">
        <color indexed="8"/>
      </bottom>
    </border>
    <border>
      <left style="thin">
        <color indexed="8"/>
      </left>
      <right/>
      <top/>
      <bottom style="thin">
        <color indexed="8"/>
      </bottom>
    </border>
    <border>
      <left/>
      <right/>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13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right"/>
    </xf>
    <xf numFmtId="0" fontId="0" fillId="0" borderId="10" xfId="0" applyBorder="1" applyAlignment="1">
      <alignment horizontal="right"/>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Border="1" applyAlignment="1">
      <alignment horizontal="right"/>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2" fillId="0" borderId="10" xfId="0" applyFont="1" applyBorder="1" applyAlignment="1">
      <alignment/>
    </xf>
    <xf numFmtId="0" fontId="2" fillId="0" borderId="0" xfId="0" applyFont="1" applyBorder="1" applyAlignment="1">
      <alignment horizontal="right"/>
    </xf>
    <xf numFmtId="0" fontId="2" fillId="0" borderId="17" xfId="0" applyFont="1" applyBorder="1" applyAlignment="1">
      <alignment horizontal="right"/>
    </xf>
    <xf numFmtId="164" fontId="0" fillId="0" borderId="11"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0" fontId="2" fillId="0" borderId="0" xfId="0" applyFont="1" applyAlignment="1">
      <alignment horizontal="right"/>
    </xf>
    <xf numFmtId="164" fontId="2" fillId="0" borderId="12" xfId="0" applyNumberFormat="1" applyFont="1" applyBorder="1" applyAlignment="1">
      <alignment horizontal="right"/>
    </xf>
    <xf numFmtId="164" fontId="2" fillId="0" borderId="10" xfId="0" applyNumberFormat="1" applyFont="1" applyBorder="1" applyAlignment="1">
      <alignment horizontal="right"/>
    </xf>
    <xf numFmtId="3" fontId="0" fillId="0" borderId="0" xfId="0" applyNumberFormat="1" applyBorder="1" applyAlignment="1">
      <alignment/>
    </xf>
    <xf numFmtId="164" fontId="2" fillId="0" borderId="0" xfId="0" applyNumberFormat="1" applyFont="1" applyBorder="1" applyAlignment="1">
      <alignment horizontal="right"/>
    </xf>
    <xf numFmtId="164" fontId="0" fillId="0" borderId="18" xfId="0" applyNumberFormat="1" applyBorder="1" applyAlignment="1">
      <alignment/>
    </xf>
    <xf numFmtId="164" fontId="2" fillId="0" borderId="19" xfId="0" applyNumberFormat="1" applyFont="1"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0" fillId="0" borderId="20" xfId="0" applyBorder="1" applyAlignment="1">
      <alignment/>
    </xf>
    <xf numFmtId="0" fontId="0" fillId="0" borderId="21" xfId="0" applyBorder="1" applyAlignment="1">
      <alignment/>
    </xf>
    <xf numFmtId="0" fontId="0" fillId="0" borderId="22" xfId="0" applyBorder="1" applyAlignment="1">
      <alignment horizontal="center"/>
    </xf>
    <xf numFmtId="0" fontId="0" fillId="0" borderId="23" xfId="0" applyBorder="1" applyAlignment="1">
      <alignment/>
    </xf>
    <xf numFmtId="0" fontId="0" fillId="0" borderId="12" xfId="0" applyBorder="1" applyAlignment="1">
      <alignment/>
    </xf>
    <xf numFmtId="164" fontId="0" fillId="0" borderId="12" xfId="0" applyNumberFormat="1" applyBorder="1" applyAlignment="1">
      <alignment/>
    </xf>
    <xf numFmtId="164" fontId="0" fillId="0" borderId="10" xfId="0" applyNumberFormat="1" applyBorder="1" applyAlignment="1">
      <alignment/>
    </xf>
    <xf numFmtId="0" fontId="2" fillId="0" borderId="13" xfId="0" applyFont="1" applyBorder="1" applyAlignment="1">
      <alignment/>
    </xf>
    <xf numFmtId="0" fontId="2" fillId="0" borderId="16" xfId="0" applyFont="1" applyBorder="1" applyAlignment="1">
      <alignment/>
    </xf>
    <xf numFmtId="164" fontId="0" fillId="0" borderId="10" xfId="0" applyNumberFormat="1" applyBorder="1" applyAlignment="1">
      <alignment horizontal="right"/>
    </xf>
    <xf numFmtId="0" fontId="2" fillId="0" borderId="24" xfId="0" applyFont="1" applyBorder="1" applyAlignment="1">
      <alignment/>
    </xf>
    <xf numFmtId="0" fontId="0" fillId="0" borderId="0" xfId="0" applyBorder="1" applyAlignment="1">
      <alignment horizontal="center"/>
    </xf>
    <xf numFmtId="164" fontId="0" fillId="0" borderId="25" xfId="0" applyNumberFormat="1" applyBorder="1" applyAlignment="1">
      <alignment/>
    </xf>
    <xf numFmtId="164" fontId="0" fillId="0" borderId="26" xfId="0" applyNumberFormat="1" applyBorder="1" applyAlignment="1">
      <alignment/>
    </xf>
    <xf numFmtId="164" fontId="2" fillId="0" borderId="27" xfId="0" applyNumberFormat="1" applyFont="1" applyBorder="1" applyAlignment="1">
      <alignment horizontal="right"/>
    </xf>
    <xf numFmtId="164" fontId="2" fillId="0" borderId="28" xfId="0" applyNumberFormat="1" applyFont="1" applyBorder="1" applyAlignment="1">
      <alignment horizontal="right"/>
    </xf>
    <xf numFmtId="164" fontId="0" fillId="0" borderId="0" xfId="0" applyNumberFormat="1" applyBorder="1" applyAlignment="1">
      <alignment horizontal="right"/>
    </xf>
    <xf numFmtId="0" fontId="3" fillId="0" borderId="0" xfId="0" applyFont="1" applyBorder="1" applyAlignment="1">
      <alignment/>
    </xf>
    <xf numFmtId="0" fontId="0" fillId="0" borderId="23" xfId="0"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2" xfId="0" applyFont="1" applyBorder="1" applyAlignment="1">
      <alignment horizontal="right"/>
    </xf>
    <xf numFmtId="0" fontId="0" fillId="0" borderId="10" xfId="0" applyFont="1" applyBorder="1" applyAlignment="1">
      <alignment horizontal="right"/>
    </xf>
    <xf numFmtId="0" fontId="0" fillId="0" borderId="10" xfId="0" applyFont="1" applyBorder="1" applyAlignment="1">
      <alignment/>
    </xf>
    <xf numFmtId="0" fontId="0" fillId="0" borderId="12" xfId="0" applyFont="1" applyBorder="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0" fillId="0" borderId="17" xfId="0" applyFont="1" applyBorder="1" applyAlignment="1">
      <alignment/>
    </xf>
    <xf numFmtId="0" fontId="2" fillId="0" borderId="17" xfId="0" applyFont="1" applyBorder="1" applyAlignment="1">
      <alignment/>
    </xf>
    <xf numFmtId="164" fontId="2" fillId="0" borderId="11" xfId="0" applyNumberFormat="1" applyFont="1" applyBorder="1" applyAlignment="1">
      <alignment horizontal="right"/>
    </xf>
    <xf numFmtId="164" fontId="0" fillId="0" borderId="12" xfId="0" applyNumberFormat="1" applyFont="1" applyBorder="1" applyAlignment="1">
      <alignment/>
    </xf>
    <xf numFmtId="164" fontId="0" fillId="0" borderId="10" xfId="0" applyNumberFormat="1" applyFont="1" applyBorder="1" applyAlignment="1">
      <alignment/>
    </xf>
    <xf numFmtId="164" fontId="0" fillId="0" borderId="0" xfId="0" applyNumberFormat="1" applyFill="1" applyBorder="1" applyAlignment="1">
      <alignment/>
    </xf>
    <xf numFmtId="164" fontId="2" fillId="0" borderId="0" xfId="0" applyNumberFormat="1" applyFont="1" applyAlignment="1">
      <alignment horizontal="right"/>
    </xf>
    <xf numFmtId="0" fontId="2"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0" fillId="0" borderId="23" xfId="0" applyFill="1" applyBorder="1" applyAlignment="1">
      <alignment/>
    </xf>
    <xf numFmtId="0" fontId="0" fillId="0" borderId="10" xfId="0" applyFill="1" applyBorder="1" applyAlignment="1">
      <alignment/>
    </xf>
    <xf numFmtId="164" fontId="0" fillId="0" borderId="18" xfId="0" applyNumberFormat="1" applyFill="1" applyBorder="1" applyAlignment="1">
      <alignment/>
    </xf>
    <xf numFmtId="164" fontId="0" fillId="0" borderId="11" xfId="0" applyNumberFormat="1" applyFill="1" applyBorder="1" applyAlignment="1">
      <alignment/>
    </xf>
    <xf numFmtId="0" fontId="2" fillId="0" borderId="17" xfId="0" applyFont="1" applyFill="1" applyBorder="1" applyAlignment="1">
      <alignment horizontal="right"/>
    </xf>
    <xf numFmtId="164" fontId="2" fillId="0" borderId="19" xfId="0" applyNumberFormat="1" applyFont="1" applyFill="1" applyBorder="1" applyAlignment="1">
      <alignment horizontal="right"/>
    </xf>
    <xf numFmtId="164" fontId="2" fillId="0" borderId="12" xfId="0" applyNumberFormat="1" applyFont="1" applyFill="1" applyBorder="1" applyAlignment="1">
      <alignment horizontal="right"/>
    </xf>
    <xf numFmtId="0" fontId="2" fillId="0" borderId="0" xfId="0" applyFont="1" applyFill="1" applyAlignment="1">
      <alignment horizontal="right"/>
    </xf>
    <xf numFmtId="0" fontId="0" fillId="0" borderId="0" xfId="0" applyFont="1" applyFill="1" applyBorder="1" applyAlignment="1">
      <alignment horizontal="left"/>
    </xf>
    <xf numFmtId="164" fontId="0" fillId="0" borderId="25" xfId="0" applyNumberFormat="1" applyFont="1" applyFill="1" applyBorder="1" applyAlignment="1">
      <alignment horizontal="right"/>
    </xf>
    <xf numFmtId="164" fontId="0" fillId="0" borderId="0" xfId="0" applyNumberFormat="1" applyFont="1" applyFill="1" applyBorder="1" applyAlignment="1">
      <alignment horizontal="right"/>
    </xf>
    <xf numFmtId="0" fontId="0" fillId="0" borderId="0" xfId="0" applyFont="1" applyFill="1" applyAlignment="1">
      <alignment horizontal="right"/>
    </xf>
    <xf numFmtId="0" fontId="2" fillId="0" borderId="0" xfId="0" applyFont="1" applyFill="1" applyBorder="1" applyAlignment="1">
      <alignment horizontal="right"/>
    </xf>
    <xf numFmtId="164" fontId="2" fillId="0" borderId="29" xfId="0" applyNumberFormat="1" applyFont="1" applyFill="1" applyBorder="1" applyAlignment="1">
      <alignment horizontal="right"/>
    </xf>
    <xf numFmtId="164" fontId="2" fillId="0" borderId="30" xfId="0" applyNumberFormat="1" applyFont="1" applyFill="1" applyBorder="1" applyAlignment="1">
      <alignment horizontal="right"/>
    </xf>
    <xf numFmtId="3" fontId="0" fillId="0" borderId="0" xfId="0" applyNumberFormat="1" applyFill="1" applyBorder="1" applyAlignment="1">
      <alignment/>
    </xf>
    <xf numFmtId="0" fontId="0" fillId="0" borderId="0" xfId="0" applyFont="1" applyFill="1" applyAlignment="1">
      <alignment/>
    </xf>
    <xf numFmtId="164" fontId="2" fillId="0" borderId="19" xfId="0" applyNumberFormat="1" applyFont="1" applyFill="1" applyBorder="1" applyAlignment="1">
      <alignment/>
    </xf>
    <xf numFmtId="164" fontId="2" fillId="0" borderId="12" xfId="0" applyNumberFormat="1" applyFont="1" applyFill="1" applyBorder="1" applyAlignment="1">
      <alignment/>
    </xf>
    <xf numFmtId="0" fontId="2" fillId="0" borderId="0" xfId="0" applyFont="1" applyFill="1" applyAlignment="1">
      <alignment/>
    </xf>
    <xf numFmtId="164" fontId="2" fillId="0" borderId="0" xfId="0" applyNumberFormat="1" applyFont="1" applyFill="1" applyBorder="1" applyAlignment="1">
      <alignment/>
    </xf>
    <xf numFmtId="164" fontId="0" fillId="0" borderId="31" xfId="0" applyNumberFormat="1" applyFont="1" applyFill="1" applyBorder="1" applyAlignment="1">
      <alignment horizontal="right"/>
    </xf>
    <xf numFmtId="164" fontId="0" fillId="0" borderId="32" xfId="0" applyNumberFormat="1" applyFill="1" applyBorder="1" applyAlignment="1">
      <alignment/>
    </xf>
    <xf numFmtId="164" fontId="2" fillId="0" borderId="18" xfId="0" applyNumberFormat="1" applyFont="1" applyFill="1" applyBorder="1" applyAlignment="1">
      <alignment/>
    </xf>
    <xf numFmtId="164" fontId="2" fillId="0" borderId="0" xfId="0" applyNumberFormat="1" applyFont="1" applyFill="1" applyBorder="1" applyAlignment="1">
      <alignment horizontal="right"/>
    </xf>
    <xf numFmtId="164" fontId="2" fillId="0" borderId="0" xfId="0" applyNumberFormat="1" applyFont="1" applyFill="1" applyAlignment="1">
      <alignment/>
    </xf>
    <xf numFmtId="0" fontId="2" fillId="0" borderId="0" xfId="0" applyFont="1" applyBorder="1" applyAlignment="1">
      <alignment horizontal="center"/>
    </xf>
    <xf numFmtId="164" fontId="0" fillId="0" borderId="0" xfId="0" applyNumberFormat="1" applyFill="1" applyAlignment="1">
      <alignment/>
    </xf>
    <xf numFmtId="164" fontId="2" fillId="0" borderId="10" xfId="0" applyNumberFormat="1" applyFont="1" applyFill="1" applyBorder="1" applyAlignment="1">
      <alignment horizontal="right"/>
    </xf>
    <xf numFmtId="164" fontId="0" fillId="0" borderId="10" xfId="0" applyNumberFormat="1" applyFill="1" applyBorder="1" applyAlignment="1">
      <alignment/>
    </xf>
    <xf numFmtId="164" fontId="0" fillId="0" borderId="12" xfId="0" applyNumberFormat="1" applyFill="1" applyBorder="1" applyAlignment="1">
      <alignment/>
    </xf>
    <xf numFmtId="164" fontId="0" fillId="0" borderId="25" xfId="0" applyNumberFormat="1" applyFill="1" applyBorder="1" applyAlignment="1">
      <alignment/>
    </xf>
    <xf numFmtId="164" fontId="0" fillId="0" borderId="26" xfId="0" applyNumberFormat="1" applyFill="1" applyBorder="1" applyAlignment="1">
      <alignment/>
    </xf>
    <xf numFmtId="0" fontId="0" fillId="0" borderId="0" xfId="0" applyFont="1" applyFill="1" applyBorder="1" applyAlignment="1">
      <alignment/>
    </xf>
    <xf numFmtId="0" fontId="5" fillId="0" borderId="0" xfId="0" applyFont="1" applyAlignment="1">
      <alignment/>
    </xf>
    <xf numFmtId="0" fontId="6" fillId="0" borderId="0" xfId="0" applyFont="1" applyAlignment="1">
      <alignment/>
    </xf>
    <xf numFmtId="0" fontId="0" fillId="0" borderId="23" xfId="0" applyBorder="1" applyAlignment="1">
      <alignment horizontal="center" vertical="top" wrapText="1"/>
    </xf>
    <xf numFmtId="0" fontId="0" fillId="0" borderId="22" xfId="0" applyBorder="1" applyAlignment="1">
      <alignment horizontal="center" vertical="top" wrapText="1"/>
    </xf>
    <xf numFmtId="0" fontId="4" fillId="0" borderId="22" xfId="0" applyFont="1" applyBorder="1" applyAlignment="1">
      <alignment horizontal="center" vertical="top" wrapText="1"/>
    </xf>
    <xf numFmtId="0" fontId="43" fillId="0" borderId="0" xfId="0" applyFont="1" applyFill="1" applyBorder="1" applyAlignment="1">
      <alignment/>
    </xf>
    <xf numFmtId="0" fontId="44" fillId="0" borderId="0" xfId="0" applyFont="1" applyFill="1" applyAlignment="1">
      <alignment/>
    </xf>
    <xf numFmtId="0" fontId="44" fillId="0" borderId="0" xfId="0" applyFont="1" applyBorder="1" applyAlignment="1">
      <alignment/>
    </xf>
    <xf numFmtId="0" fontId="44" fillId="0" borderId="0" xfId="0" applyFont="1" applyAlignment="1">
      <alignment/>
    </xf>
    <xf numFmtId="0" fontId="44" fillId="0" borderId="0" xfId="0" applyFont="1" applyFill="1" applyBorder="1" applyAlignment="1">
      <alignment/>
    </xf>
    <xf numFmtId="0" fontId="3" fillId="0" borderId="0" xfId="0" applyFont="1" applyFill="1"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 fillId="0" borderId="0" xfId="0" applyFont="1" applyBorder="1" applyAlignment="1">
      <alignment horizontal="center"/>
    </xf>
    <xf numFmtId="164" fontId="2" fillId="0" borderId="0" xfId="0" applyNumberFormat="1" applyFont="1" applyFill="1" applyBorder="1" applyAlignment="1">
      <alignment horizontal="center"/>
    </xf>
    <xf numFmtId="164" fontId="2" fillId="0" borderId="0" xfId="0" applyNumberFormat="1" applyFont="1"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16" xfId="0"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0" fontId="0" fillId="0" borderId="37" xfId="0" applyFont="1" applyBorder="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495300"/>
          <a:ext cx="1943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295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19050</xdr:colOff>
      <xdr:row>41</xdr:row>
      <xdr:rowOff>133350</xdr:rowOff>
    </xdr:from>
    <xdr:to>
      <xdr:col>11</xdr:col>
      <xdr:colOff>657225</xdr:colOff>
      <xdr:row>46</xdr:row>
      <xdr:rowOff>28575</xdr:rowOff>
    </xdr:to>
    <xdr:sp>
      <xdr:nvSpPr>
        <xdr:cNvPr id="2" name="Text Box 2"/>
        <xdr:cNvSpPr txBox="1">
          <a:spLocks noChangeArrowheads="1"/>
        </xdr:cNvSpPr>
      </xdr:nvSpPr>
      <xdr:spPr>
        <a:xfrm>
          <a:off x="19050" y="7038975"/>
          <a:ext cx="7686675" cy="7048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4</xdr:row>
      <xdr:rowOff>0</xdr:rowOff>
    </xdr:to>
    <xdr:sp>
      <xdr:nvSpPr>
        <xdr:cNvPr id="1" name="Rectangle 1"/>
        <xdr:cNvSpPr>
          <a:spLocks/>
        </xdr:cNvSpPr>
      </xdr:nvSpPr>
      <xdr:spPr>
        <a:xfrm>
          <a:off x="0" y="6286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19050</xdr:colOff>
      <xdr:row>157</xdr:row>
      <xdr:rowOff>85725</xdr:rowOff>
    </xdr:from>
    <xdr:to>
      <xdr:col>11</xdr:col>
      <xdr:colOff>628650</xdr:colOff>
      <xdr:row>161</xdr:row>
      <xdr:rowOff>95250</xdr:rowOff>
    </xdr:to>
    <xdr:sp>
      <xdr:nvSpPr>
        <xdr:cNvPr id="2" name="Text Box 3"/>
        <xdr:cNvSpPr txBox="1">
          <a:spLocks noChangeArrowheads="1"/>
        </xdr:cNvSpPr>
      </xdr:nvSpPr>
      <xdr:spPr>
        <a:xfrm>
          <a:off x="19050" y="25536525"/>
          <a:ext cx="7505700" cy="657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143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162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000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790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933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495300"/>
          <a:ext cx="2057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476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600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495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AE41" sqref="AE41"/>
    </sheetView>
  </sheetViews>
  <sheetFormatPr defaultColWidth="9.140625" defaultRowHeight="12.75"/>
  <sheetData>
    <row r="1" ht="15">
      <c r="A1" s="104" t="s">
        <v>71</v>
      </c>
    </row>
    <row r="3" ht="13.5">
      <c r="A3" s="105" t="s">
        <v>62</v>
      </c>
    </row>
    <row r="4" spans="1:2" ht="12.75">
      <c r="A4" t="s">
        <v>72</v>
      </c>
      <c r="B4" t="s">
        <v>63</v>
      </c>
    </row>
    <row r="5" spans="1:2" ht="12.75">
      <c r="A5" t="s">
        <v>73</v>
      </c>
      <c r="B5" s="47" t="s">
        <v>93</v>
      </c>
    </row>
    <row r="6" spans="1:2" ht="12.75">
      <c r="A6" t="s">
        <v>74</v>
      </c>
      <c r="B6" s="47" t="s">
        <v>94</v>
      </c>
    </row>
    <row r="7" spans="1:2" ht="12.75">
      <c r="A7" t="s">
        <v>75</v>
      </c>
      <c r="B7" s="47" t="s">
        <v>95</v>
      </c>
    </row>
    <row r="8" spans="1:2" ht="12.75">
      <c r="A8" t="s">
        <v>76</v>
      </c>
      <c r="B8" t="s">
        <v>64</v>
      </c>
    </row>
    <row r="10" ht="13.5">
      <c r="A10" s="105" t="s">
        <v>65</v>
      </c>
    </row>
    <row r="11" spans="1:2" ht="12.75">
      <c r="A11" t="s">
        <v>77</v>
      </c>
      <c r="B11" t="s">
        <v>66</v>
      </c>
    </row>
    <row r="12" spans="1:2" ht="12.75">
      <c r="A12" t="s">
        <v>78</v>
      </c>
      <c r="B12" s="47" t="s">
        <v>96</v>
      </c>
    </row>
    <row r="13" spans="1:2" ht="12.75">
      <c r="A13" t="s">
        <v>79</v>
      </c>
      <c r="B13" s="47" t="s">
        <v>97</v>
      </c>
    </row>
    <row r="14" spans="1:2" ht="12.75">
      <c r="A14" t="s">
        <v>80</v>
      </c>
      <c r="B14" s="47" t="s">
        <v>98</v>
      </c>
    </row>
    <row r="15" spans="1:2" ht="12.75">
      <c r="A15" t="s">
        <v>81</v>
      </c>
      <c r="B15" t="s">
        <v>67</v>
      </c>
    </row>
    <row r="16" spans="1:2" ht="12.75">
      <c r="A16" t="s">
        <v>82</v>
      </c>
      <c r="B16" s="47" t="s">
        <v>99</v>
      </c>
    </row>
    <row r="17" spans="1:2" ht="12.75">
      <c r="A17" t="s">
        <v>83</v>
      </c>
      <c r="B17" t="s">
        <v>68</v>
      </c>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A1">
      <selection activeCell="AC31" sqref="AC31"/>
    </sheetView>
  </sheetViews>
  <sheetFormatPr defaultColWidth="9.140625" defaultRowHeight="12.75"/>
  <cols>
    <col min="1" max="1" width="22.421875" style="6" customWidth="1"/>
    <col min="2" max="2" width="8.140625" style="0" customWidth="1"/>
    <col min="3" max="10" width="8.00390625" style="0" customWidth="1"/>
    <col min="11" max="11" width="7.7109375" style="0" customWidth="1"/>
    <col min="12" max="12" width="8.00390625" style="6" customWidth="1"/>
    <col min="13" max="13" width="9.28125" style="0" customWidth="1"/>
  </cols>
  <sheetData>
    <row r="1" ht="12.75">
      <c r="A1" s="7" t="s">
        <v>84</v>
      </c>
    </row>
    <row r="2" spans="1:12" ht="12.75">
      <c r="A2" s="118" t="s">
        <v>21</v>
      </c>
      <c r="B2" s="118"/>
      <c r="C2" s="118"/>
      <c r="D2" s="118"/>
      <c r="E2" s="118"/>
      <c r="F2" s="118"/>
      <c r="G2" s="118"/>
      <c r="H2" s="118"/>
      <c r="I2" s="118"/>
      <c r="J2" s="118"/>
      <c r="K2" s="118"/>
      <c r="L2" s="118"/>
    </row>
    <row r="3" spans="1:12" ht="12.75">
      <c r="A3" s="118" t="s">
        <v>100</v>
      </c>
      <c r="B3" s="118"/>
      <c r="C3" s="118"/>
      <c r="D3" s="118"/>
      <c r="E3" s="118"/>
      <c r="F3" s="118"/>
      <c r="G3" s="118"/>
      <c r="H3" s="118"/>
      <c r="I3" s="118"/>
      <c r="J3" s="118"/>
      <c r="K3" s="118"/>
      <c r="L3" s="118"/>
    </row>
    <row r="4" ht="13.5" thickBot="1"/>
    <row r="5" spans="1:12" ht="26.25">
      <c r="A5" s="31"/>
      <c r="B5" s="106" t="str">
        <f>C5+1&amp;" "&amp;"en later"</f>
        <v>2007 en later</v>
      </c>
      <c r="C5" s="107">
        <v>2006</v>
      </c>
      <c r="D5" s="107">
        <f aca="true" t="shared" si="0" ref="D5:J5">C5-1</f>
        <v>2005</v>
      </c>
      <c r="E5" s="107">
        <f t="shared" si="0"/>
        <v>2004</v>
      </c>
      <c r="F5" s="107">
        <f t="shared" si="0"/>
        <v>2003</v>
      </c>
      <c r="G5" s="107">
        <f t="shared" si="0"/>
        <v>2002</v>
      </c>
      <c r="H5" s="107">
        <f t="shared" si="0"/>
        <v>2001</v>
      </c>
      <c r="I5" s="107">
        <f t="shared" si="0"/>
        <v>2000</v>
      </c>
      <c r="J5" s="107">
        <f t="shared" si="0"/>
        <v>1999</v>
      </c>
      <c r="K5" s="108" t="str">
        <f>J5-1&amp;" "&amp;"en vroeger"</f>
        <v>1998 en vroeger</v>
      </c>
      <c r="L5" s="107" t="s">
        <v>31</v>
      </c>
    </row>
    <row r="6" ht="12.75">
      <c r="A6" s="1"/>
    </row>
    <row r="7" spans="1:12" ht="12.75">
      <c r="A7" s="118" t="s">
        <v>8</v>
      </c>
      <c r="B7" s="118"/>
      <c r="C7" s="118"/>
      <c r="D7" s="118"/>
      <c r="E7" s="118"/>
      <c r="F7" s="118"/>
      <c r="G7" s="118"/>
      <c r="H7" s="118"/>
      <c r="I7" s="118"/>
      <c r="J7" s="118"/>
      <c r="K7" s="118"/>
      <c r="L7" s="118"/>
    </row>
    <row r="8" s="6" customFormat="1" ht="12.75"/>
    <row r="9" spans="1:13" ht="12.75">
      <c r="A9" s="6" t="s">
        <v>38</v>
      </c>
      <c r="B9" s="24">
        <v>43</v>
      </c>
      <c r="C9" s="24">
        <v>4877</v>
      </c>
      <c r="D9" s="24">
        <v>5215</v>
      </c>
      <c r="E9" s="24">
        <v>5256</v>
      </c>
      <c r="F9" s="24">
        <v>4980</v>
      </c>
      <c r="G9" s="24">
        <v>5009</v>
      </c>
      <c r="H9" s="24">
        <v>4965</v>
      </c>
      <c r="I9" s="24">
        <v>1868</v>
      </c>
      <c r="J9" s="24">
        <v>248</v>
      </c>
      <c r="K9" s="24">
        <v>35</v>
      </c>
      <c r="L9" s="16">
        <v>32496</v>
      </c>
      <c r="M9" s="18"/>
    </row>
    <row r="10" spans="1:13" ht="12.75">
      <c r="A10" s="6" t="s">
        <v>10</v>
      </c>
      <c r="B10" s="24">
        <v>149</v>
      </c>
      <c r="C10" s="24">
        <v>21083</v>
      </c>
      <c r="D10" s="24">
        <v>22221</v>
      </c>
      <c r="E10" s="24">
        <v>22005</v>
      </c>
      <c r="F10" s="24">
        <v>21235</v>
      </c>
      <c r="G10" s="24">
        <v>21144</v>
      </c>
      <c r="H10" s="24">
        <v>20832</v>
      </c>
      <c r="I10" s="24">
        <v>4556</v>
      </c>
      <c r="J10" s="24">
        <v>288</v>
      </c>
      <c r="K10" s="24">
        <v>24</v>
      </c>
      <c r="L10" s="16">
        <v>133537</v>
      </c>
      <c r="M10" s="18"/>
    </row>
    <row r="11" spans="1:13" ht="12.75">
      <c r="A11" s="6" t="s">
        <v>12</v>
      </c>
      <c r="B11" s="24">
        <v>0</v>
      </c>
      <c r="C11" s="24">
        <v>39</v>
      </c>
      <c r="D11" s="24">
        <v>58</v>
      </c>
      <c r="E11" s="24">
        <v>76</v>
      </c>
      <c r="F11" s="24">
        <v>81</v>
      </c>
      <c r="G11" s="24">
        <v>92</v>
      </c>
      <c r="H11" s="24">
        <v>87</v>
      </c>
      <c r="I11" s="24">
        <v>89</v>
      </c>
      <c r="J11" s="24">
        <v>4</v>
      </c>
      <c r="K11" s="24">
        <v>0</v>
      </c>
      <c r="L11" s="16">
        <v>526</v>
      </c>
      <c r="M11" s="18"/>
    </row>
    <row r="12" spans="1:13" ht="12.75">
      <c r="A12" s="6" t="s">
        <v>11</v>
      </c>
      <c r="B12" s="24">
        <v>58</v>
      </c>
      <c r="C12" s="24">
        <v>8196</v>
      </c>
      <c r="D12" s="24">
        <v>8379</v>
      </c>
      <c r="E12" s="24">
        <v>7799</v>
      </c>
      <c r="F12" s="24">
        <v>7613</v>
      </c>
      <c r="G12" s="24">
        <v>7499</v>
      </c>
      <c r="H12" s="24">
        <v>7322</v>
      </c>
      <c r="I12" s="24">
        <v>1521</v>
      </c>
      <c r="J12" s="24">
        <v>106</v>
      </c>
      <c r="K12" s="24">
        <v>1</v>
      </c>
      <c r="L12" s="16">
        <v>48494</v>
      </c>
      <c r="M12" s="18"/>
    </row>
    <row r="13" spans="1:13" ht="12.75">
      <c r="A13" s="6" t="s">
        <v>46</v>
      </c>
      <c r="B13" s="24">
        <v>0</v>
      </c>
      <c r="C13" s="24">
        <v>5</v>
      </c>
      <c r="D13" s="24">
        <v>15</v>
      </c>
      <c r="E13" s="24">
        <v>14</v>
      </c>
      <c r="F13" s="24">
        <v>9</v>
      </c>
      <c r="G13" s="24">
        <v>18</v>
      </c>
      <c r="H13" s="24">
        <v>23</v>
      </c>
      <c r="I13" s="24">
        <v>6</v>
      </c>
      <c r="J13" s="24">
        <v>0</v>
      </c>
      <c r="K13" s="24">
        <v>0</v>
      </c>
      <c r="L13" s="16">
        <v>90</v>
      </c>
      <c r="M13" s="18"/>
    </row>
    <row r="14" spans="1:13" s="19" customFormat="1" ht="12.75">
      <c r="A14" s="14" t="s">
        <v>31</v>
      </c>
      <c r="B14" s="25">
        <v>250</v>
      </c>
      <c r="C14" s="25">
        <v>34200</v>
      </c>
      <c r="D14" s="25">
        <v>35888</v>
      </c>
      <c r="E14" s="25">
        <v>35150</v>
      </c>
      <c r="F14" s="25">
        <v>33918</v>
      </c>
      <c r="G14" s="25">
        <v>33762</v>
      </c>
      <c r="H14" s="25">
        <v>33229</v>
      </c>
      <c r="I14" s="25">
        <v>8040</v>
      </c>
      <c r="J14" s="25">
        <v>646</v>
      </c>
      <c r="K14" s="25">
        <v>60</v>
      </c>
      <c r="L14" s="20">
        <v>215143</v>
      </c>
      <c r="M14" s="18"/>
    </row>
    <row r="15" spans="1:13" s="19" customFormat="1" ht="12.75">
      <c r="A15" s="14"/>
      <c r="B15" s="23"/>
      <c r="C15" s="23"/>
      <c r="D15" s="23"/>
      <c r="E15" s="23"/>
      <c r="F15" s="23"/>
      <c r="G15" s="23"/>
      <c r="H15" s="23"/>
      <c r="I15" s="23"/>
      <c r="J15" s="23"/>
      <c r="K15" s="23"/>
      <c r="L15" s="23"/>
      <c r="M15" s="18"/>
    </row>
    <row r="16" spans="1:13" s="6" customFormat="1" ht="12.75">
      <c r="A16" s="118" t="s">
        <v>9</v>
      </c>
      <c r="B16" s="118"/>
      <c r="C16" s="118"/>
      <c r="D16" s="118"/>
      <c r="E16" s="118"/>
      <c r="F16" s="118"/>
      <c r="G16" s="118"/>
      <c r="H16" s="118"/>
      <c r="I16" s="118"/>
      <c r="J16" s="118"/>
      <c r="K16" s="118"/>
      <c r="L16" s="118"/>
      <c r="M16" s="18"/>
    </row>
    <row r="17" spans="2:13" s="6" customFormat="1" ht="12.75">
      <c r="B17" s="17"/>
      <c r="C17" s="17"/>
      <c r="D17" s="17"/>
      <c r="E17" s="17"/>
      <c r="F17" s="17"/>
      <c r="G17" s="17"/>
      <c r="H17" s="17"/>
      <c r="I17" s="17"/>
      <c r="J17" s="17"/>
      <c r="K17" s="17"/>
      <c r="L17" s="17"/>
      <c r="M17" s="18"/>
    </row>
    <row r="18" spans="1:13" ht="12.75">
      <c r="A18" s="6" t="s">
        <v>38</v>
      </c>
      <c r="B18" s="24">
        <v>53</v>
      </c>
      <c r="C18" s="24">
        <v>4711</v>
      </c>
      <c r="D18" s="24">
        <v>4891</v>
      </c>
      <c r="E18" s="24">
        <v>4883</v>
      </c>
      <c r="F18" s="24">
        <v>4781</v>
      </c>
      <c r="G18" s="24">
        <v>4688</v>
      </c>
      <c r="H18" s="24">
        <v>4659</v>
      </c>
      <c r="I18" s="24">
        <v>1454</v>
      </c>
      <c r="J18" s="24">
        <v>211</v>
      </c>
      <c r="K18" s="24">
        <v>26</v>
      </c>
      <c r="L18" s="16">
        <v>30357</v>
      </c>
      <c r="M18" s="18"/>
    </row>
    <row r="19" spans="1:13" ht="12.75">
      <c r="A19" s="6" t="s">
        <v>10</v>
      </c>
      <c r="B19" s="24">
        <v>203</v>
      </c>
      <c r="C19" s="24">
        <v>20901</v>
      </c>
      <c r="D19" s="24">
        <v>21337</v>
      </c>
      <c r="E19" s="24">
        <v>21338</v>
      </c>
      <c r="F19" s="24">
        <v>20329</v>
      </c>
      <c r="G19" s="24">
        <v>20497</v>
      </c>
      <c r="H19" s="24">
        <v>20406</v>
      </c>
      <c r="I19" s="24">
        <v>3618</v>
      </c>
      <c r="J19" s="24">
        <v>243</v>
      </c>
      <c r="K19" s="24">
        <v>15</v>
      </c>
      <c r="L19" s="16">
        <v>128887</v>
      </c>
      <c r="M19" s="18"/>
    </row>
    <row r="20" spans="1:13" ht="12.75">
      <c r="A20" s="6" t="s">
        <v>12</v>
      </c>
      <c r="B20" s="24">
        <v>0</v>
      </c>
      <c r="C20" s="24">
        <v>35</v>
      </c>
      <c r="D20" s="24">
        <v>35</v>
      </c>
      <c r="E20" s="24">
        <v>44</v>
      </c>
      <c r="F20" s="24">
        <v>76</v>
      </c>
      <c r="G20" s="24">
        <v>59</v>
      </c>
      <c r="H20" s="24">
        <v>68</v>
      </c>
      <c r="I20" s="24">
        <v>48</v>
      </c>
      <c r="J20" s="24">
        <v>4</v>
      </c>
      <c r="K20" s="24">
        <v>0</v>
      </c>
      <c r="L20" s="16">
        <v>369</v>
      </c>
      <c r="M20" s="18"/>
    </row>
    <row r="21" spans="1:13" ht="12.75">
      <c r="A21" s="6" t="s">
        <v>11</v>
      </c>
      <c r="B21" s="24">
        <v>70</v>
      </c>
      <c r="C21" s="24">
        <v>7973</v>
      </c>
      <c r="D21" s="24">
        <v>7800</v>
      </c>
      <c r="E21" s="24">
        <v>7397</v>
      </c>
      <c r="F21" s="24">
        <v>7372</v>
      </c>
      <c r="G21" s="24">
        <v>6996</v>
      </c>
      <c r="H21" s="24">
        <v>6995</v>
      </c>
      <c r="I21" s="24">
        <v>1353</v>
      </c>
      <c r="J21" s="24">
        <v>82</v>
      </c>
      <c r="K21" s="24">
        <v>2</v>
      </c>
      <c r="L21" s="16">
        <v>46040</v>
      </c>
      <c r="M21" s="18"/>
    </row>
    <row r="22" spans="1:13" ht="12.75">
      <c r="A22" s="6" t="s">
        <v>46</v>
      </c>
      <c r="B22" s="24">
        <v>0</v>
      </c>
      <c r="C22" s="24">
        <v>0</v>
      </c>
      <c r="D22" s="24">
        <v>8</v>
      </c>
      <c r="E22" s="24">
        <v>11</v>
      </c>
      <c r="F22" s="24">
        <v>4</v>
      </c>
      <c r="G22" s="24">
        <v>5</v>
      </c>
      <c r="H22" s="24">
        <v>5</v>
      </c>
      <c r="I22" s="24">
        <v>3</v>
      </c>
      <c r="J22" s="24">
        <v>0</v>
      </c>
      <c r="K22" s="24">
        <v>0</v>
      </c>
      <c r="L22" s="16">
        <v>36</v>
      </c>
      <c r="M22" s="18"/>
    </row>
    <row r="23" spans="1:13" s="19" customFormat="1" ht="12.75">
      <c r="A23" s="14" t="s">
        <v>31</v>
      </c>
      <c r="B23" s="25">
        <v>326</v>
      </c>
      <c r="C23" s="25">
        <v>33620</v>
      </c>
      <c r="D23" s="25">
        <v>34071</v>
      </c>
      <c r="E23" s="25">
        <v>33673</v>
      </c>
      <c r="F23" s="25">
        <v>32562</v>
      </c>
      <c r="G23" s="25">
        <v>32245</v>
      </c>
      <c r="H23" s="25">
        <v>32133</v>
      </c>
      <c r="I23" s="25">
        <v>6476</v>
      </c>
      <c r="J23" s="25">
        <v>540</v>
      </c>
      <c r="K23" s="25">
        <v>43</v>
      </c>
      <c r="L23" s="20">
        <v>205689</v>
      </c>
      <c r="M23" s="18"/>
    </row>
    <row r="24" spans="1:13" s="19" customFormat="1" ht="12.75">
      <c r="A24" s="14"/>
      <c r="B24" s="23"/>
      <c r="C24" s="23"/>
      <c r="D24" s="23"/>
      <c r="E24" s="23"/>
      <c r="F24" s="23"/>
      <c r="G24" s="23"/>
      <c r="H24" s="23"/>
      <c r="I24" s="23"/>
      <c r="J24" s="23"/>
      <c r="K24" s="23"/>
      <c r="L24" s="23"/>
      <c r="M24" s="18"/>
    </row>
    <row r="25" spans="1:13" s="6" customFormat="1" ht="12.75">
      <c r="A25" s="118" t="s">
        <v>31</v>
      </c>
      <c r="B25" s="118"/>
      <c r="C25" s="118"/>
      <c r="D25" s="118"/>
      <c r="E25" s="118"/>
      <c r="F25" s="118"/>
      <c r="G25" s="118"/>
      <c r="H25" s="118"/>
      <c r="I25" s="118"/>
      <c r="J25" s="118"/>
      <c r="K25" s="118"/>
      <c r="L25" s="118"/>
      <c r="M25" s="18"/>
    </row>
    <row r="26" spans="2:13" s="6" customFormat="1" ht="12.75">
      <c r="B26" s="17"/>
      <c r="C26" s="17"/>
      <c r="D26" s="17"/>
      <c r="E26" s="17"/>
      <c r="F26" s="17"/>
      <c r="G26" s="17"/>
      <c r="H26" s="17"/>
      <c r="I26" s="17"/>
      <c r="J26" s="17"/>
      <c r="K26" s="17"/>
      <c r="L26" s="17"/>
      <c r="M26" s="18"/>
    </row>
    <row r="27" spans="1:13" ht="12.75">
      <c r="A27" s="6" t="s">
        <v>38</v>
      </c>
      <c r="B27" s="24">
        <f>SUM(B9,B18)</f>
        <v>96</v>
      </c>
      <c r="C27" s="24">
        <f aca="true" t="shared" si="1" ref="C27:L27">SUM(C9,C18)</f>
        <v>9588</v>
      </c>
      <c r="D27" s="24">
        <f t="shared" si="1"/>
        <v>10106</v>
      </c>
      <c r="E27" s="24">
        <f t="shared" si="1"/>
        <v>10139</v>
      </c>
      <c r="F27" s="24">
        <f t="shared" si="1"/>
        <v>9761</v>
      </c>
      <c r="G27" s="24">
        <f t="shared" si="1"/>
        <v>9697</v>
      </c>
      <c r="H27" s="24">
        <f t="shared" si="1"/>
        <v>9624</v>
      </c>
      <c r="I27" s="24">
        <f t="shared" si="1"/>
        <v>3322</v>
      </c>
      <c r="J27" s="24">
        <f t="shared" si="1"/>
        <v>459</v>
      </c>
      <c r="K27" s="24">
        <f t="shared" si="1"/>
        <v>61</v>
      </c>
      <c r="L27" s="16">
        <f t="shared" si="1"/>
        <v>62853</v>
      </c>
      <c r="M27" s="18"/>
    </row>
    <row r="28" spans="1:13" ht="12.75">
      <c r="A28" s="6" t="s">
        <v>10</v>
      </c>
      <c r="B28" s="24">
        <f aca="true" t="shared" si="2" ref="B28:L28">SUM(B10,B19)</f>
        <v>352</v>
      </c>
      <c r="C28" s="24">
        <f t="shared" si="2"/>
        <v>41984</v>
      </c>
      <c r="D28" s="24">
        <f t="shared" si="2"/>
        <v>43558</v>
      </c>
      <c r="E28" s="24">
        <f t="shared" si="2"/>
        <v>43343</v>
      </c>
      <c r="F28" s="24">
        <f t="shared" si="2"/>
        <v>41564</v>
      </c>
      <c r="G28" s="24">
        <f t="shared" si="2"/>
        <v>41641</v>
      </c>
      <c r="H28" s="24">
        <f t="shared" si="2"/>
        <v>41238</v>
      </c>
      <c r="I28" s="24">
        <f t="shared" si="2"/>
        <v>8174</v>
      </c>
      <c r="J28" s="24">
        <f t="shared" si="2"/>
        <v>531</v>
      </c>
      <c r="K28" s="24">
        <f t="shared" si="2"/>
        <v>39</v>
      </c>
      <c r="L28" s="16">
        <f t="shared" si="2"/>
        <v>262424</v>
      </c>
      <c r="M28" s="18"/>
    </row>
    <row r="29" spans="1:13" ht="12.75">
      <c r="A29" s="6" t="s">
        <v>12</v>
      </c>
      <c r="B29" s="24">
        <f aca="true" t="shared" si="3" ref="B29:L29">SUM(B11,B20)</f>
        <v>0</v>
      </c>
      <c r="C29" s="24">
        <f t="shared" si="3"/>
        <v>74</v>
      </c>
      <c r="D29" s="24">
        <f t="shared" si="3"/>
        <v>93</v>
      </c>
      <c r="E29" s="24">
        <f t="shared" si="3"/>
        <v>120</v>
      </c>
      <c r="F29" s="24">
        <f t="shared" si="3"/>
        <v>157</v>
      </c>
      <c r="G29" s="24">
        <f t="shared" si="3"/>
        <v>151</v>
      </c>
      <c r="H29" s="24">
        <f t="shared" si="3"/>
        <v>155</v>
      </c>
      <c r="I29" s="24">
        <f t="shared" si="3"/>
        <v>137</v>
      </c>
      <c r="J29" s="24">
        <f t="shared" si="3"/>
        <v>8</v>
      </c>
      <c r="K29" s="24">
        <f t="shared" si="3"/>
        <v>0</v>
      </c>
      <c r="L29" s="16">
        <f t="shared" si="3"/>
        <v>895</v>
      </c>
      <c r="M29" s="18"/>
    </row>
    <row r="30" spans="1:13" ht="12.75">
      <c r="A30" s="6" t="s">
        <v>11</v>
      </c>
      <c r="B30" s="24">
        <f aca="true" t="shared" si="4" ref="B30:L30">SUM(B12,B21)</f>
        <v>128</v>
      </c>
      <c r="C30" s="24">
        <f t="shared" si="4"/>
        <v>16169</v>
      </c>
      <c r="D30" s="24">
        <f t="shared" si="4"/>
        <v>16179</v>
      </c>
      <c r="E30" s="24">
        <f t="shared" si="4"/>
        <v>15196</v>
      </c>
      <c r="F30" s="24">
        <f t="shared" si="4"/>
        <v>14985</v>
      </c>
      <c r="G30" s="24">
        <f t="shared" si="4"/>
        <v>14495</v>
      </c>
      <c r="H30" s="24">
        <f t="shared" si="4"/>
        <v>14317</v>
      </c>
      <c r="I30" s="24">
        <f t="shared" si="4"/>
        <v>2874</v>
      </c>
      <c r="J30" s="24">
        <f t="shared" si="4"/>
        <v>188</v>
      </c>
      <c r="K30" s="24">
        <f t="shared" si="4"/>
        <v>3</v>
      </c>
      <c r="L30" s="16">
        <f t="shared" si="4"/>
        <v>94534</v>
      </c>
      <c r="M30" s="18"/>
    </row>
    <row r="31" spans="1:13" ht="12.75">
      <c r="A31" s="6" t="s">
        <v>46</v>
      </c>
      <c r="B31" s="24">
        <f aca="true" t="shared" si="5" ref="B31:L31">SUM(B13,B22)</f>
        <v>0</v>
      </c>
      <c r="C31" s="24">
        <f t="shared" si="5"/>
        <v>5</v>
      </c>
      <c r="D31" s="24">
        <f t="shared" si="5"/>
        <v>23</v>
      </c>
      <c r="E31" s="24">
        <f t="shared" si="5"/>
        <v>25</v>
      </c>
      <c r="F31" s="24">
        <f t="shared" si="5"/>
        <v>13</v>
      </c>
      <c r="G31" s="24">
        <f t="shared" si="5"/>
        <v>23</v>
      </c>
      <c r="H31" s="24">
        <f t="shared" si="5"/>
        <v>28</v>
      </c>
      <c r="I31" s="24">
        <f t="shared" si="5"/>
        <v>9</v>
      </c>
      <c r="J31" s="24">
        <f t="shared" si="5"/>
        <v>0</v>
      </c>
      <c r="K31" s="24">
        <f t="shared" si="5"/>
        <v>0</v>
      </c>
      <c r="L31" s="16">
        <f t="shared" si="5"/>
        <v>126</v>
      </c>
      <c r="M31" s="18"/>
    </row>
    <row r="32" spans="1:13" s="14" customFormat="1" ht="12.75">
      <c r="A32" s="14" t="s">
        <v>31</v>
      </c>
      <c r="B32" s="25">
        <f aca="true" t="shared" si="6" ref="B32:L32">SUM(B14,B23)</f>
        <v>576</v>
      </c>
      <c r="C32" s="25">
        <f t="shared" si="6"/>
        <v>67820</v>
      </c>
      <c r="D32" s="25">
        <f t="shared" si="6"/>
        <v>69959</v>
      </c>
      <c r="E32" s="25">
        <f t="shared" si="6"/>
        <v>68823</v>
      </c>
      <c r="F32" s="25">
        <f t="shared" si="6"/>
        <v>66480</v>
      </c>
      <c r="G32" s="25">
        <f t="shared" si="6"/>
        <v>66007</v>
      </c>
      <c r="H32" s="25">
        <f t="shared" si="6"/>
        <v>65362</v>
      </c>
      <c r="I32" s="25">
        <f t="shared" si="6"/>
        <v>14516</v>
      </c>
      <c r="J32" s="25">
        <f t="shared" si="6"/>
        <v>1186</v>
      </c>
      <c r="K32" s="25">
        <f t="shared" si="6"/>
        <v>103</v>
      </c>
      <c r="L32" s="20">
        <f t="shared" si="6"/>
        <v>420832</v>
      </c>
      <c r="M32" s="18"/>
    </row>
    <row r="34" spans="2:12" ht="12.75">
      <c r="B34" s="18"/>
      <c r="C34" s="18"/>
      <c r="D34" s="18"/>
      <c r="E34" s="18"/>
      <c r="F34" s="18"/>
      <c r="G34" s="18"/>
      <c r="H34" s="18"/>
      <c r="I34" s="18"/>
      <c r="J34" s="18"/>
      <c r="K34" s="18"/>
      <c r="L34" s="18"/>
    </row>
    <row r="35" spans="2:12" ht="12.75">
      <c r="B35" s="18"/>
      <c r="C35" s="18"/>
      <c r="D35" s="18"/>
      <c r="E35" s="18"/>
      <c r="F35" s="18"/>
      <c r="G35" s="18"/>
      <c r="H35" s="18"/>
      <c r="I35" s="18"/>
      <c r="J35" s="18"/>
      <c r="K35" s="18"/>
      <c r="L35" s="18"/>
    </row>
    <row r="36" spans="2:12" ht="12.75">
      <c r="B36" s="18"/>
      <c r="C36" s="18"/>
      <c r="D36" s="18"/>
      <c r="E36" s="18"/>
      <c r="F36" s="18"/>
      <c r="G36" s="18"/>
      <c r="H36" s="18"/>
      <c r="I36" s="18"/>
      <c r="J36" s="18"/>
      <c r="K36" s="18"/>
      <c r="L36" s="18"/>
    </row>
    <row r="37" spans="2:12" ht="12.75">
      <c r="B37" s="18"/>
      <c r="C37" s="18"/>
      <c r="D37" s="18"/>
      <c r="E37" s="18"/>
      <c r="F37" s="18"/>
      <c r="G37" s="18"/>
      <c r="H37" s="18"/>
      <c r="I37" s="18"/>
      <c r="J37" s="18"/>
      <c r="K37" s="18"/>
      <c r="L37" s="18"/>
    </row>
    <row r="38" spans="2:12" ht="12.75">
      <c r="B38" s="18"/>
      <c r="C38" s="18"/>
      <c r="D38" s="18"/>
      <c r="E38" s="18"/>
      <c r="F38" s="18"/>
      <c r="G38" s="18"/>
      <c r="H38" s="18"/>
      <c r="I38" s="18"/>
      <c r="J38" s="18"/>
      <c r="K38" s="18"/>
      <c r="L38" s="18"/>
    </row>
    <row r="39" spans="2:12" ht="12.75">
      <c r="B39" s="18"/>
      <c r="C39" s="18"/>
      <c r="D39" s="18"/>
      <c r="E39" s="18"/>
      <c r="F39" s="18"/>
      <c r="G39" s="18"/>
      <c r="H39" s="18"/>
      <c r="I39" s="18"/>
      <c r="J39" s="18"/>
      <c r="K39" s="18"/>
      <c r="L39" s="18"/>
    </row>
    <row r="40" spans="2:12" ht="12.75">
      <c r="B40" s="18"/>
      <c r="C40" s="18"/>
      <c r="D40" s="18"/>
      <c r="E40" s="18"/>
      <c r="F40" s="18"/>
      <c r="G40" s="18"/>
      <c r="H40" s="18"/>
      <c r="I40" s="18"/>
      <c r="J40" s="18"/>
      <c r="K40" s="18"/>
      <c r="L40" s="18"/>
    </row>
    <row r="41" spans="2:12" ht="12.75">
      <c r="B41" s="18"/>
      <c r="C41" s="18"/>
      <c r="D41" s="18"/>
      <c r="E41" s="18"/>
      <c r="F41" s="18"/>
      <c r="G41" s="18"/>
      <c r="H41" s="18"/>
      <c r="I41" s="18"/>
      <c r="J41" s="18"/>
      <c r="K41" s="18"/>
      <c r="L41" s="18"/>
    </row>
  </sheetData>
  <sheetProtection/>
  <mergeCells count="5">
    <mergeCell ref="A25:L25"/>
    <mergeCell ref="A2:L2"/>
    <mergeCell ref="A3:L3"/>
    <mergeCell ref="A7:L7"/>
    <mergeCell ref="A16:L16"/>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6"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N31" sqref="N31"/>
    </sheetView>
  </sheetViews>
  <sheetFormatPr defaultColWidth="9.140625" defaultRowHeight="12.75"/>
  <cols>
    <col min="1" max="1" width="19.421875" style="69" customWidth="1"/>
    <col min="2" max="2" width="8.8515625" style="68" customWidth="1"/>
    <col min="3" max="10" width="8.57421875" style="68" customWidth="1"/>
    <col min="11" max="11" width="8.8515625" style="68" customWidth="1"/>
    <col min="12" max="12" width="10.7109375" style="69" customWidth="1"/>
    <col min="13" max="14" width="9.28125" style="68" customWidth="1"/>
    <col min="15" max="19" width="10.8515625" style="68" customWidth="1"/>
    <col min="20" max="20" width="9.28125" style="68" customWidth="1"/>
    <col min="21" max="16384" width="9.140625" style="68" customWidth="1"/>
  </cols>
  <sheetData>
    <row r="1" ht="12.75">
      <c r="A1" s="7" t="s">
        <v>84</v>
      </c>
    </row>
    <row r="2" spans="1:12" ht="12.75">
      <c r="A2" s="134" t="s">
        <v>26</v>
      </c>
      <c r="B2" s="134"/>
      <c r="C2" s="134"/>
      <c r="D2" s="134"/>
      <c r="E2" s="134"/>
      <c r="F2" s="134"/>
      <c r="G2" s="134"/>
      <c r="H2" s="134"/>
      <c r="I2" s="134"/>
      <c r="J2" s="134"/>
      <c r="K2" s="134"/>
      <c r="L2" s="134"/>
    </row>
    <row r="3" spans="1:12" ht="12.75">
      <c r="A3" s="134" t="s">
        <v>28</v>
      </c>
      <c r="B3" s="134"/>
      <c r="C3" s="134"/>
      <c r="D3" s="134"/>
      <c r="E3" s="134"/>
      <c r="F3" s="134"/>
      <c r="G3" s="134"/>
      <c r="H3" s="134"/>
      <c r="I3" s="134"/>
      <c r="J3" s="134"/>
      <c r="K3" s="134"/>
      <c r="L3" s="134"/>
    </row>
    <row r="4" ht="13.5" thickBot="1"/>
    <row r="5" spans="1:12" ht="27" customHeight="1">
      <c r="A5" s="70"/>
      <c r="B5" s="106" t="str">
        <f>C5+1&amp;" "&amp;"en later"</f>
        <v>2007 en later</v>
      </c>
      <c r="C5" s="107">
        <v>2006</v>
      </c>
      <c r="D5" s="107">
        <f aca="true" t="shared" si="0" ref="D5:J5">C5-1</f>
        <v>2005</v>
      </c>
      <c r="E5" s="107">
        <f t="shared" si="0"/>
        <v>2004</v>
      </c>
      <c r="F5" s="107">
        <f t="shared" si="0"/>
        <v>2003</v>
      </c>
      <c r="G5" s="107">
        <f t="shared" si="0"/>
        <v>2002</v>
      </c>
      <c r="H5" s="107">
        <f t="shared" si="0"/>
        <v>2001</v>
      </c>
      <c r="I5" s="107">
        <f t="shared" si="0"/>
        <v>2000</v>
      </c>
      <c r="J5" s="107">
        <f t="shared" si="0"/>
        <v>1999</v>
      </c>
      <c r="K5" s="108" t="str">
        <f>J5-1&amp;" "&amp;"en vroeger"</f>
        <v>1998 en vroeger</v>
      </c>
      <c r="L5" s="107" t="s">
        <v>31</v>
      </c>
    </row>
    <row r="6" spans="1:12" ht="12.75">
      <c r="A6" s="71"/>
      <c r="L6" s="68"/>
    </row>
    <row r="7" spans="1:12" s="69" customFormat="1" ht="12.75">
      <c r="A7" s="135" t="s">
        <v>8</v>
      </c>
      <c r="B7" s="135"/>
      <c r="C7" s="135"/>
      <c r="D7" s="135"/>
      <c r="E7" s="135"/>
      <c r="F7" s="135"/>
      <c r="G7" s="135"/>
      <c r="H7" s="135"/>
      <c r="I7" s="135"/>
      <c r="J7" s="135"/>
      <c r="K7" s="135"/>
      <c r="L7" s="135"/>
    </row>
    <row r="8" s="69" customFormat="1" ht="12.75"/>
    <row r="9" spans="1:12" ht="12.75">
      <c r="A9" s="69" t="s">
        <v>48</v>
      </c>
      <c r="B9" s="72">
        <v>220</v>
      </c>
      <c r="C9" s="72">
        <v>31881</v>
      </c>
      <c r="D9" s="72">
        <v>3946</v>
      </c>
      <c r="E9" s="72">
        <v>244</v>
      </c>
      <c r="F9" s="72">
        <v>9</v>
      </c>
      <c r="G9" s="72">
        <v>7</v>
      </c>
      <c r="H9" s="72">
        <v>4</v>
      </c>
      <c r="I9" s="72">
        <v>1</v>
      </c>
      <c r="J9" s="72">
        <v>0</v>
      </c>
      <c r="K9" s="72">
        <v>0</v>
      </c>
      <c r="L9" s="73">
        <v>36312</v>
      </c>
    </row>
    <row r="10" spans="1:12" ht="12.75">
      <c r="A10" s="69" t="s">
        <v>49</v>
      </c>
      <c r="B10" s="72">
        <v>2</v>
      </c>
      <c r="C10" s="72">
        <v>285</v>
      </c>
      <c r="D10" s="72">
        <v>28716</v>
      </c>
      <c r="E10" s="72">
        <v>4512</v>
      </c>
      <c r="F10" s="72">
        <v>380</v>
      </c>
      <c r="G10" s="72">
        <v>23</v>
      </c>
      <c r="H10" s="72">
        <v>9</v>
      </c>
      <c r="I10" s="72">
        <v>1</v>
      </c>
      <c r="J10" s="72">
        <v>1</v>
      </c>
      <c r="K10" s="72">
        <v>0</v>
      </c>
      <c r="L10" s="73">
        <v>33929</v>
      </c>
    </row>
    <row r="11" spans="1:12" ht="12.75">
      <c r="A11" s="69" t="s">
        <v>50</v>
      </c>
      <c r="B11" s="72">
        <v>0</v>
      </c>
      <c r="C11" s="72">
        <v>2</v>
      </c>
      <c r="D11" s="72">
        <v>375</v>
      </c>
      <c r="E11" s="72">
        <v>26515</v>
      </c>
      <c r="F11" s="72">
        <v>4684</v>
      </c>
      <c r="G11" s="72">
        <v>590</v>
      </c>
      <c r="H11" s="72">
        <v>47</v>
      </c>
      <c r="I11" s="72">
        <v>9</v>
      </c>
      <c r="J11" s="72">
        <v>1</v>
      </c>
      <c r="K11" s="72">
        <v>0</v>
      </c>
      <c r="L11" s="73">
        <v>32223</v>
      </c>
    </row>
    <row r="12" spans="1:12" ht="12.75">
      <c r="A12" s="69" t="s">
        <v>51</v>
      </c>
      <c r="B12" s="72">
        <v>0</v>
      </c>
      <c r="C12" s="72">
        <v>0</v>
      </c>
      <c r="D12" s="72">
        <v>4</v>
      </c>
      <c r="E12" s="72">
        <v>468</v>
      </c>
      <c r="F12" s="72">
        <v>24625</v>
      </c>
      <c r="G12" s="72">
        <v>4696</v>
      </c>
      <c r="H12" s="72">
        <v>715</v>
      </c>
      <c r="I12" s="72">
        <v>44</v>
      </c>
      <c r="J12" s="72">
        <v>1</v>
      </c>
      <c r="K12" s="72">
        <v>0</v>
      </c>
      <c r="L12" s="73">
        <v>30553</v>
      </c>
    </row>
    <row r="13" spans="1:12" ht="12.75">
      <c r="A13" s="69" t="s">
        <v>52</v>
      </c>
      <c r="B13" s="72">
        <v>0</v>
      </c>
      <c r="C13" s="72">
        <v>0</v>
      </c>
      <c r="D13" s="72">
        <v>0</v>
      </c>
      <c r="E13" s="72">
        <v>12</v>
      </c>
      <c r="F13" s="72">
        <v>476</v>
      </c>
      <c r="G13" s="72">
        <v>23841</v>
      </c>
      <c r="H13" s="72">
        <v>4922</v>
      </c>
      <c r="I13" s="72">
        <v>590</v>
      </c>
      <c r="J13" s="72">
        <v>20</v>
      </c>
      <c r="K13" s="72">
        <v>0</v>
      </c>
      <c r="L13" s="73">
        <v>29861</v>
      </c>
    </row>
    <row r="14" spans="1:12" ht="12.75">
      <c r="A14" s="69" t="s">
        <v>53</v>
      </c>
      <c r="B14" s="72">
        <v>0</v>
      </c>
      <c r="C14" s="72">
        <v>0</v>
      </c>
      <c r="D14" s="72">
        <v>0</v>
      </c>
      <c r="E14" s="72">
        <v>2</v>
      </c>
      <c r="F14" s="72">
        <v>2</v>
      </c>
      <c r="G14" s="72">
        <v>454</v>
      </c>
      <c r="H14" s="72">
        <v>23328</v>
      </c>
      <c r="I14" s="72">
        <v>4143</v>
      </c>
      <c r="J14" s="72">
        <v>350</v>
      </c>
      <c r="K14" s="72">
        <v>5</v>
      </c>
      <c r="L14" s="73">
        <v>28284</v>
      </c>
    </row>
    <row r="15" spans="1:12" s="77" customFormat="1" ht="12.75">
      <c r="A15" s="74"/>
      <c r="B15" s="75">
        <v>222</v>
      </c>
      <c r="C15" s="75">
        <v>32168</v>
      </c>
      <c r="D15" s="75">
        <v>33041</v>
      </c>
      <c r="E15" s="75">
        <v>31753</v>
      </c>
      <c r="F15" s="75">
        <v>30176</v>
      </c>
      <c r="G15" s="75">
        <v>29611</v>
      </c>
      <c r="H15" s="75">
        <v>29025</v>
      </c>
      <c r="I15" s="75">
        <v>4788</v>
      </c>
      <c r="J15" s="75">
        <v>373</v>
      </c>
      <c r="K15" s="75">
        <v>5</v>
      </c>
      <c r="L15" s="76">
        <v>191162</v>
      </c>
    </row>
    <row r="16" spans="1:12" s="81" customFormat="1" ht="15.75" customHeight="1">
      <c r="A16" s="78" t="s">
        <v>61</v>
      </c>
      <c r="B16" s="79">
        <v>18</v>
      </c>
      <c r="C16" s="79">
        <v>974</v>
      </c>
      <c r="D16" s="79">
        <v>1123</v>
      </c>
      <c r="E16" s="79">
        <v>994</v>
      </c>
      <c r="F16" s="79">
        <v>921</v>
      </c>
      <c r="G16" s="79">
        <v>893</v>
      </c>
      <c r="H16" s="79">
        <v>827</v>
      </c>
      <c r="I16" s="79">
        <v>207</v>
      </c>
      <c r="J16" s="79">
        <v>20</v>
      </c>
      <c r="K16" s="79">
        <v>3</v>
      </c>
      <c r="L16" s="80">
        <v>5980</v>
      </c>
    </row>
    <row r="17" spans="1:12" s="77" customFormat="1" ht="12.75">
      <c r="A17" s="82" t="s">
        <v>31</v>
      </c>
      <c r="B17" s="83">
        <f>SUM(B15:B16)</f>
        <v>240</v>
      </c>
      <c r="C17" s="83">
        <f aca="true" t="shared" si="1" ref="C17:L17">SUM(C15:C16)</f>
        <v>33142</v>
      </c>
      <c r="D17" s="83">
        <f t="shared" si="1"/>
        <v>34164</v>
      </c>
      <c r="E17" s="83">
        <f t="shared" si="1"/>
        <v>32747</v>
      </c>
      <c r="F17" s="83">
        <f t="shared" si="1"/>
        <v>31097</v>
      </c>
      <c r="G17" s="83">
        <f t="shared" si="1"/>
        <v>30504</v>
      </c>
      <c r="H17" s="83">
        <f t="shared" si="1"/>
        <v>29852</v>
      </c>
      <c r="I17" s="83">
        <f t="shared" si="1"/>
        <v>4995</v>
      </c>
      <c r="J17" s="83">
        <f t="shared" si="1"/>
        <v>393</v>
      </c>
      <c r="K17" s="83">
        <f t="shared" si="1"/>
        <v>8</v>
      </c>
      <c r="L17" s="84">
        <f t="shared" si="1"/>
        <v>197142</v>
      </c>
    </row>
    <row r="18" spans="2:12" s="69" customFormat="1" ht="12.75">
      <c r="B18" s="85"/>
      <c r="C18" s="85"/>
      <c r="D18" s="85"/>
      <c r="E18" s="85"/>
      <c r="F18" s="85"/>
      <c r="G18" s="85"/>
      <c r="H18" s="85"/>
      <c r="I18" s="85"/>
      <c r="J18" s="85"/>
      <c r="K18" s="85"/>
      <c r="L18" s="85"/>
    </row>
    <row r="19" spans="1:12" s="69" customFormat="1" ht="12.75">
      <c r="A19" s="135" t="s">
        <v>9</v>
      </c>
      <c r="B19" s="135"/>
      <c r="C19" s="135"/>
      <c r="D19" s="135"/>
      <c r="E19" s="135"/>
      <c r="F19" s="135"/>
      <c r="G19" s="135"/>
      <c r="H19" s="135"/>
      <c r="I19" s="135"/>
      <c r="J19" s="135"/>
      <c r="K19" s="135"/>
      <c r="L19" s="135"/>
    </row>
    <row r="20" spans="2:12" s="69" customFormat="1" ht="12.75">
      <c r="B20" s="85"/>
      <c r="C20" s="85"/>
      <c r="D20" s="85"/>
      <c r="E20" s="85"/>
      <c r="F20" s="85"/>
      <c r="G20" s="85"/>
      <c r="H20" s="85"/>
      <c r="I20" s="85"/>
      <c r="J20" s="85"/>
      <c r="K20" s="85"/>
      <c r="L20" s="85"/>
    </row>
    <row r="21" spans="1:12" ht="12.75">
      <c r="A21" s="69" t="s">
        <v>48</v>
      </c>
      <c r="B21" s="72">
        <v>304</v>
      </c>
      <c r="C21" s="72">
        <v>31746</v>
      </c>
      <c r="D21" s="72">
        <v>3075</v>
      </c>
      <c r="E21" s="72">
        <v>215</v>
      </c>
      <c r="F21" s="72">
        <v>16</v>
      </c>
      <c r="G21" s="72">
        <v>3</v>
      </c>
      <c r="H21" s="72">
        <v>1</v>
      </c>
      <c r="I21" s="72">
        <v>0</v>
      </c>
      <c r="J21" s="72">
        <v>0</v>
      </c>
      <c r="K21" s="72">
        <v>0</v>
      </c>
      <c r="L21" s="73">
        <v>35360</v>
      </c>
    </row>
    <row r="22" spans="1:12" ht="12.75">
      <c r="A22" s="69" t="s">
        <v>49</v>
      </c>
      <c r="B22" s="72">
        <v>2</v>
      </c>
      <c r="C22" s="72">
        <v>347</v>
      </c>
      <c r="D22" s="72">
        <v>28623</v>
      </c>
      <c r="E22" s="72">
        <v>3985</v>
      </c>
      <c r="F22" s="72">
        <v>380</v>
      </c>
      <c r="G22" s="72">
        <v>25</v>
      </c>
      <c r="H22" s="72">
        <v>6</v>
      </c>
      <c r="I22" s="72">
        <v>1</v>
      </c>
      <c r="J22" s="72">
        <v>0</v>
      </c>
      <c r="K22" s="72">
        <v>0</v>
      </c>
      <c r="L22" s="73">
        <v>33369</v>
      </c>
    </row>
    <row r="23" spans="1:12" ht="12.75">
      <c r="A23" s="69" t="s">
        <v>50</v>
      </c>
      <c r="B23" s="72">
        <v>1</v>
      </c>
      <c r="C23" s="72">
        <v>0</v>
      </c>
      <c r="D23" s="72">
        <v>402</v>
      </c>
      <c r="E23" s="72">
        <v>26711</v>
      </c>
      <c r="F23" s="72">
        <v>4296</v>
      </c>
      <c r="G23" s="72">
        <v>523</v>
      </c>
      <c r="H23" s="72">
        <v>39</v>
      </c>
      <c r="I23" s="72">
        <v>5</v>
      </c>
      <c r="J23" s="72">
        <v>0</v>
      </c>
      <c r="K23" s="72">
        <v>0</v>
      </c>
      <c r="L23" s="73">
        <v>31977</v>
      </c>
    </row>
    <row r="24" spans="1:12" ht="12.75">
      <c r="A24" s="69" t="s">
        <v>51</v>
      </c>
      <c r="B24" s="72">
        <v>0</v>
      </c>
      <c r="C24" s="72">
        <v>0</v>
      </c>
      <c r="D24" s="72">
        <v>4</v>
      </c>
      <c r="E24" s="72">
        <v>411</v>
      </c>
      <c r="F24" s="72">
        <v>24874</v>
      </c>
      <c r="G24" s="72">
        <v>4547</v>
      </c>
      <c r="H24" s="72">
        <v>642</v>
      </c>
      <c r="I24" s="72">
        <v>58</v>
      </c>
      <c r="J24" s="72">
        <v>3</v>
      </c>
      <c r="K24" s="72">
        <v>0</v>
      </c>
      <c r="L24" s="73">
        <v>30539</v>
      </c>
    </row>
    <row r="25" spans="1:12" ht="12.75">
      <c r="A25" s="69" t="s">
        <v>52</v>
      </c>
      <c r="B25" s="72">
        <v>0</v>
      </c>
      <c r="C25" s="72">
        <v>0</v>
      </c>
      <c r="D25" s="72">
        <v>0</v>
      </c>
      <c r="E25" s="72">
        <v>5</v>
      </c>
      <c r="F25" s="72">
        <v>397</v>
      </c>
      <c r="G25" s="72">
        <v>24000</v>
      </c>
      <c r="H25" s="72">
        <v>4548</v>
      </c>
      <c r="I25" s="72">
        <v>507</v>
      </c>
      <c r="J25" s="72">
        <v>17</v>
      </c>
      <c r="K25" s="72">
        <v>0</v>
      </c>
      <c r="L25" s="73">
        <v>29474</v>
      </c>
    </row>
    <row r="26" spans="1:12" ht="12.75">
      <c r="A26" s="69" t="s">
        <v>53</v>
      </c>
      <c r="B26" s="72">
        <v>0</v>
      </c>
      <c r="C26" s="72">
        <v>0</v>
      </c>
      <c r="D26" s="72">
        <v>0</v>
      </c>
      <c r="E26" s="72">
        <v>0</v>
      </c>
      <c r="F26" s="72">
        <v>5</v>
      </c>
      <c r="G26" s="72">
        <v>414</v>
      </c>
      <c r="H26" s="72">
        <v>23953</v>
      </c>
      <c r="I26" s="72">
        <v>3818</v>
      </c>
      <c r="J26" s="72">
        <v>347</v>
      </c>
      <c r="K26" s="72">
        <v>8</v>
      </c>
      <c r="L26" s="73">
        <v>28545</v>
      </c>
    </row>
    <row r="27" spans="1:12" s="77" customFormat="1" ht="12.75">
      <c r="A27" s="74"/>
      <c r="B27" s="75">
        <v>307</v>
      </c>
      <c r="C27" s="75">
        <v>32093</v>
      </c>
      <c r="D27" s="75">
        <v>32104</v>
      </c>
      <c r="E27" s="75">
        <v>31327</v>
      </c>
      <c r="F27" s="75">
        <v>29968</v>
      </c>
      <c r="G27" s="75">
        <v>29512</v>
      </c>
      <c r="H27" s="75">
        <v>29189</v>
      </c>
      <c r="I27" s="75">
        <v>4389</v>
      </c>
      <c r="J27" s="75">
        <v>367</v>
      </c>
      <c r="K27" s="75">
        <v>8</v>
      </c>
      <c r="L27" s="76">
        <v>189264</v>
      </c>
    </row>
    <row r="28" spans="1:12" s="77" customFormat="1" ht="15.75" customHeight="1">
      <c r="A28" s="78" t="s">
        <v>61</v>
      </c>
      <c r="B28" s="79">
        <v>16</v>
      </c>
      <c r="C28" s="79">
        <v>975</v>
      </c>
      <c r="D28" s="79">
        <v>1074</v>
      </c>
      <c r="E28" s="79">
        <v>1016</v>
      </c>
      <c r="F28" s="79">
        <v>944</v>
      </c>
      <c r="G28" s="79">
        <v>843</v>
      </c>
      <c r="H28" s="79">
        <v>844</v>
      </c>
      <c r="I28" s="79">
        <v>221</v>
      </c>
      <c r="J28" s="79">
        <v>12</v>
      </c>
      <c r="K28" s="79"/>
      <c r="L28" s="80">
        <v>5945</v>
      </c>
    </row>
    <row r="29" spans="1:12" s="77" customFormat="1" ht="12.75">
      <c r="A29" s="82" t="s">
        <v>31</v>
      </c>
      <c r="B29" s="83">
        <f aca="true" t="shared" si="2" ref="B29:L29">SUM(B27:B28)</f>
        <v>323</v>
      </c>
      <c r="C29" s="83">
        <f t="shared" si="2"/>
        <v>33068</v>
      </c>
      <c r="D29" s="83">
        <f t="shared" si="2"/>
        <v>33178</v>
      </c>
      <c r="E29" s="83">
        <f t="shared" si="2"/>
        <v>32343</v>
      </c>
      <c r="F29" s="83">
        <f t="shared" si="2"/>
        <v>30912</v>
      </c>
      <c r="G29" s="83">
        <f t="shared" si="2"/>
        <v>30355</v>
      </c>
      <c r="H29" s="83">
        <f t="shared" si="2"/>
        <v>30033</v>
      </c>
      <c r="I29" s="83">
        <f t="shared" si="2"/>
        <v>4610</v>
      </c>
      <c r="J29" s="83">
        <f t="shared" si="2"/>
        <v>379</v>
      </c>
      <c r="K29" s="83">
        <f t="shared" si="2"/>
        <v>8</v>
      </c>
      <c r="L29" s="84">
        <f t="shared" si="2"/>
        <v>195209</v>
      </c>
    </row>
    <row r="30" spans="2:12" s="69" customFormat="1" ht="12.75">
      <c r="B30" s="85"/>
      <c r="C30" s="85"/>
      <c r="D30" s="85"/>
      <c r="E30" s="85"/>
      <c r="F30" s="85"/>
      <c r="G30" s="85"/>
      <c r="H30" s="85"/>
      <c r="I30" s="85"/>
      <c r="J30" s="85"/>
      <c r="K30" s="85"/>
      <c r="L30" s="85"/>
    </row>
    <row r="31" spans="1:12" s="69" customFormat="1" ht="12.75">
      <c r="A31" s="135" t="s">
        <v>31</v>
      </c>
      <c r="B31" s="135"/>
      <c r="C31" s="135"/>
      <c r="D31" s="135"/>
      <c r="E31" s="135"/>
      <c r="F31" s="135"/>
      <c r="G31" s="135"/>
      <c r="H31" s="135"/>
      <c r="I31" s="135"/>
      <c r="J31" s="135"/>
      <c r="K31" s="135"/>
      <c r="L31" s="135"/>
    </row>
    <row r="32" spans="2:12" s="69" customFormat="1" ht="12.75">
      <c r="B32" s="85"/>
      <c r="C32" s="85"/>
      <c r="D32" s="85"/>
      <c r="E32" s="85"/>
      <c r="F32" s="85"/>
      <c r="G32" s="85"/>
      <c r="H32" s="85"/>
      <c r="I32" s="85"/>
      <c r="J32" s="85"/>
      <c r="K32" s="85"/>
      <c r="L32" s="85"/>
    </row>
    <row r="33" spans="1:12" ht="12.75">
      <c r="A33" s="69" t="s">
        <v>48</v>
      </c>
      <c r="B33" s="72">
        <f>SUM(B9,B21)</f>
        <v>524</v>
      </c>
      <c r="C33" s="72">
        <f aca="true" t="shared" si="3" ref="C33:L33">SUM(C9,C21)</f>
        <v>63627</v>
      </c>
      <c r="D33" s="72">
        <f t="shared" si="3"/>
        <v>7021</v>
      </c>
      <c r="E33" s="72">
        <f t="shared" si="3"/>
        <v>459</v>
      </c>
      <c r="F33" s="72">
        <f t="shared" si="3"/>
        <v>25</v>
      </c>
      <c r="G33" s="72">
        <f t="shared" si="3"/>
        <v>10</v>
      </c>
      <c r="H33" s="72">
        <f t="shared" si="3"/>
        <v>5</v>
      </c>
      <c r="I33" s="72">
        <f t="shared" si="3"/>
        <v>1</v>
      </c>
      <c r="J33" s="72">
        <f t="shared" si="3"/>
        <v>0</v>
      </c>
      <c r="K33" s="72">
        <f t="shared" si="3"/>
        <v>0</v>
      </c>
      <c r="L33" s="73">
        <f t="shared" si="3"/>
        <v>71672</v>
      </c>
    </row>
    <row r="34" spans="1:12" ht="12.75">
      <c r="A34" s="69" t="s">
        <v>49</v>
      </c>
      <c r="B34" s="72">
        <f aca="true" t="shared" si="4" ref="B34:L41">SUM(B10,B22)</f>
        <v>4</v>
      </c>
      <c r="C34" s="72">
        <f t="shared" si="4"/>
        <v>632</v>
      </c>
      <c r="D34" s="72">
        <f t="shared" si="4"/>
        <v>57339</v>
      </c>
      <c r="E34" s="72">
        <f t="shared" si="4"/>
        <v>8497</v>
      </c>
      <c r="F34" s="72">
        <f t="shared" si="4"/>
        <v>760</v>
      </c>
      <c r="G34" s="72">
        <f t="shared" si="4"/>
        <v>48</v>
      </c>
      <c r="H34" s="72">
        <f t="shared" si="4"/>
        <v>15</v>
      </c>
      <c r="I34" s="72">
        <f t="shared" si="4"/>
        <v>2</v>
      </c>
      <c r="J34" s="72">
        <f t="shared" si="4"/>
        <v>1</v>
      </c>
      <c r="K34" s="72">
        <f t="shared" si="4"/>
        <v>0</v>
      </c>
      <c r="L34" s="73">
        <f t="shared" si="4"/>
        <v>67298</v>
      </c>
    </row>
    <row r="35" spans="1:12" ht="12.75">
      <c r="A35" s="69" t="s">
        <v>50</v>
      </c>
      <c r="B35" s="72">
        <f t="shared" si="4"/>
        <v>1</v>
      </c>
      <c r="C35" s="72">
        <f t="shared" si="4"/>
        <v>2</v>
      </c>
      <c r="D35" s="72">
        <f t="shared" si="4"/>
        <v>777</v>
      </c>
      <c r="E35" s="72">
        <f t="shared" si="4"/>
        <v>53226</v>
      </c>
      <c r="F35" s="72">
        <f t="shared" si="4"/>
        <v>8980</v>
      </c>
      <c r="G35" s="72">
        <f t="shared" si="4"/>
        <v>1113</v>
      </c>
      <c r="H35" s="72">
        <f t="shared" si="4"/>
        <v>86</v>
      </c>
      <c r="I35" s="72">
        <f t="shared" si="4"/>
        <v>14</v>
      </c>
      <c r="J35" s="72">
        <f t="shared" si="4"/>
        <v>1</v>
      </c>
      <c r="K35" s="72">
        <f t="shared" si="4"/>
        <v>0</v>
      </c>
      <c r="L35" s="73">
        <f t="shared" si="4"/>
        <v>64200</v>
      </c>
    </row>
    <row r="36" spans="1:12" ht="12.75">
      <c r="A36" s="69" t="s">
        <v>51</v>
      </c>
      <c r="B36" s="72">
        <f t="shared" si="4"/>
        <v>0</v>
      </c>
      <c r="C36" s="72">
        <f t="shared" si="4"/>
        <v>0</v>
      </c>
      <c r="D36" s="72">
        <f t="shared" si="4"/>
        <v>8</v>
      </c>
      <c r="E36" s="72">
        <f t="shared" si="4"/>
        <v>879</v>
      </c>
      <c r="F36" s="72">
        <f t="shared" si="4"/>
        <v>49499</v>
      </c>
      <c r="G36" s="72">
        <f t="shared" si="4"/>
        <v>9243</v>
      </c>
      <c r="H36" s="72">
        <f t="shared" si="4"/>
        <v>1357</v>
      </c>
      <c r="I36" s="72">
        <f t="shared" si="4"/>
        <v>102</v>
      </c>
      <c r="J36" s="72">
        <f t="shared" si="4"/>
        <v>4</v>
      </c>
      <c r="K36" s="72">
        <f t="shared" si="4"/>
        <v>0</v>
      </c>
      <c r="L36" s="73">
        <f t="shared" si="4"/>
        <v>61092</v>
      </c>
    </row>
    <row r="37" spans="1:12" ht="12.75">
      <c r="A37" s="69" t="s">
        <v>52</v>
      </c>
      <c r="B37" s="72">
        <f t="shared" si="4"/>
        <v>0</v>
      </c>
      <c r="C37" s="72">
        <f t="shared" si="4"/>
        <v>0</v>
      </c>
      <c r="D37" s="72">
        <f t="shared" si="4"/>
        <v>0</v>
      </c>
      <c r="E37" s="72">
        <f t="shared" si="4"/>
        <v>17</v>
      </c>
      <c r="F37" s="72">
        <f t="shared" si="4"/>
        <v>873</v>
      </c>
      <c r="G37" s="72">
        <f t="shared" si="4"/>
        <v>47841</v>
      </c>
      <c r="H37" s="72">
        <f t="shared" si="4"/>
        <v>9470</v>
      </c>
      <c r="I37" s="72">
        <f t="shared" si="4"/>
        <v>1097</v>
      </c>
      <c r="J37" s="72">
        <f t="shared" si="4"/>
        <v>37</v>
      </c>
      <c r="K37" s="72">
        <f t="shared" si="4"/>
        <v>0</v>
      </c>
      <c r="L37" s="73">
        <f t="shared" si="4"/>
        <v>59335</v>
      </c>
    </row>
    <row r="38" spans="1:12" ht="12.75">
      <c r="A38" s="69" t="s">
        <v>53</v>
      </c>
      <c r="B38" s="72">
        <f t="shared" si="4"/>
        <v>0</v>
      </c>
      <c r="C38" s="72">
        <f t="shared" si="4"/>
        <v>0</v>
      </c>
      <c r="D38" s="72">
        <f t="shared" si="4"/>
        <v>0</v>
      </c>
      <c r="E38" s="72">
        <f t="shared" si="4"/>
        <v>2</v>
      </c>
      <c r="F38" s="72">
        <f t="shared" si="4"/>
        <v>7</v>
      </c>
      <c r="G38" s="72">
        <f t="shared" si="4"/>
        <v>868</v>
      </c>
      <c r="H38" s="72">
        <f t="shared" si="4"/>
        <v>47281</v>
      </c>
      <c r="I38" s="72">
        <f t="shared" si="4"/>
        <v>7961</v>
      </c>
      <c r="J38" s="72">
        <f t="shared" si="4"/>
        <v>697</v>
      </c>
      <c r="K38" s="72">
        <f t="shared" si="4"/>
        <v>13</v>
      </c>
      <c r="L38" s="73">
        <f t="shared" si="4"/>
        <v>56829</v>
      </c>
    </row>
    <row r="39" spans="1:12" s="82" customFormat="1" ht="12.75">
      <c r="A39" s="74"/>
      <c r="B39" s="75">
        <f t="shared" si="4"/>
        <v>529</v>
      </c>
      <c r="C39" s="75">
        <f t="shared" si="4"/>
        <v>64261</v>
      </c>
      <c r="D39" s="75">
        <f t="shared" si="4"/>
        <v>65145</v>
      </c>
      <c r="E39" s="75">
        <f t="shared" si="4"/>
        <v>63080</v>
      </c>
      <c r="F39" s="75">
        <f t="shared" si="4"/>
        <v>60144</v>
      </c>
      <c r="G39" s="75">
        <f t="shared" si="4"/>
        <v>59123</v>
      </c>
      <c r="H39" s="75">
        <f t="shared" si="4"/>
        <v>58214</v>
      </c>
      <c r="I39" s="75">
        <f t="shared" si="4"/>
        <v>9177</v>
      </c>
      <c r="J39" s="75">
        <f t="shared" si="4"/>
        <v>740</v>
      </c>
      <c r="K39" s="75">
        <f t="shared" si="4"/>
        <v>13</v>
      </c>
      <c r="L39" s="76">
        <f t="shared" si="4"/>
        <v>380426</v>
      </c>
    </row>
    <row r="40" spans="1:12" s="86" customFormat="1" ht="12.75">
      <c r="A40" s="78" t="s">
        <v>61</v>
      </c>
      <c r="B40" s="79">
        <f t="shared" si="4"/>
        <v>34</v>
      </c>
      <c r="C40" s="79">
        <f t="shared" si="4"/>
        <v>1949</v>
      </c>
      <c r="D40" s="79">
        <f t="shared" si="4"/>
        <v>2197</v>
      </c>
      <c r="E40" s="79">
        <f t="shared" si="4"/>
        <v>2010</v>
      </c>
      <c r="F40" s="79">
        <f t="shared" si="4"/>
        <v>1865</v>
      </c>
      <c r="G40" s="79">
        <f t="shared" si="4"/>
        <v>1736</v>
      </c>
      <c r="H40" s="79">
        <f t="shared" si="4"/>
        <v>1671</v>
      </c>
      <c r="I40" s="79">
        <f t="shared" si="4"/>
        <v>428</v>
      </c>
      <c r="J40" s="79">
        <f t="shared" si="4"/>
        <v>32</v>
      </c>
      <c r="K40" s="79">
        <f t="shared" si="4"/>
        <v>3</v>
      </c>
      <c r="L40" s="80">
        <f t="shared" si="4"/>
        <v>11925</v>
      </c>
    </row>
    <row r="41" spans="1:12" ht="12.75">
      <c r="A41" s="82" t="s">
        <v>31</v>
      </c>
      <c r="B41" s="83">
        <f t="shared" si="4"/>
        <v>563</v>
      </c>
      <c r="C41" s="83">
        <f t="shared" si="4"/>
        <v>66210</v>
      </c>
      <c r="D41" s="83">
        <f t="shared" si="4"/>
        <v>67342</v>
      </c>
      <c r="E41" s="83">
        <f t="shared" si="4"/>
        <v>65090</v>
      </c>
      <c r="F41" s="83">
        <f t="shared" si="4"/>
        <v>62009</v>
      </c>
      <c r="G41" s="83">
        <f t="shared" si="4"/>
        <v>60859</v>
      </c>
      <c r="H41" s="83">
        <f t="shared" si="4"/>
        <v>59885</v>
      </c>
      <c r="I41" s="83">
        <f t="shared" si="4"/>
        <v>9605</v>
      </c>
      <c r="J41" s="83">
        <f t="shared" si="4"/>
        <v>772</v>
      </c>
      <c r="K41" s="83">
        <f t="shared" si="4"/>
        <v>16</v>
      </c>
      <c r="L41" s="84">
        <f t="shared" si="4"/>
        <v>392351</v>
      </c>
    </row>
  </sheetData>
  <sheetProtection/>
  <mergeCells count="5">
    <mergeCell ref="A2:L2"/>
    <mergeCell ref="A3:L3"/>
    <mergeCell ref="A31:L31"/>
    <mergeCell ref="A19:L19"/>
    <mergeCell ref="A7:L7"/>
  </mergeCells>
  <printOptions horizontalCentered="1"/>
  <pageMargins left="0.1968503937007874" right="0.1968503937007874" top="0.7874015748031497" bottom="0.7874015748031497" header="0.5118110236220472" footer="0.5118110236220472"/>
  <pageSetup fitToHeight="1" fitToWidth="1" horizontalDpi="600" verticalDpi="600" orientation="portrait" paperSize="9" scale="86" r:id="rId2"/>
  <headerFooter alignWithMargins="0">
    <oddFooter>&amp;R&amp;A</oddFooter>
  </headerFooter>
  <drawing r:id="rId1"/>
</worksheet>
</file>

<file path=xl/worksheets/sheet12.xml><?xml version="1.0" encoding="utf-8"?>
<worksheet xmlns="http://schemas.openxmlformats.org/spreadsheetml/2006/main" xmlns:r="http://schemas.openxmlformats.org/officeDocument/2006/relationships">
  <dimension ref="A1:N997"/>
  <sheetViews>
    <sheetView zoomScalePageLayoutView="0" workbookViewId="0" topLeftCell="A1">
      <selection activeCell="R50" sqref="R50"/>
    </sheetView>
  </sheetViews>
  <sheetFormatPr defaultColWidth="9.140625" defaultRowHeight="12.75"/>
  <cols>
    <col min="1" max="1" width="16.57421875" style="69" customWidth="1"/>
    <col min="2" max="2" width="8.7109375" style="68" customWidth="1"/>
    <col min="3" max="10" width="8.57421875" style="68" customWidth="1"/>
    <col min="11" max="11" width="9.57421875" style="68" customWidth="1"/>
    <col min="12" max="12" width="10.00390625" style="69" customWidth="1"/>
    <col min="13" max="14" width="9.28125" style="68" customWidth="1"/>
    <col min="15" max="19" width="10.8515625" style="68" customWidth="1"/>
    <col min="20" max="20" width="9.28125" style="68" customWidth="1"/>
    <col min="21" max="25" width="6.57421875" style="68" customWidth="1"/>
    <col min="26" max="26" width="10.57421875" style="68" customWidth="1"/>
    <col min="27" max="32" width="6.57421875" style="68" customWidth="1"/>
    <col min="33" max="33" width="10.57421875" style="68" customWidth="1"/>
    <col min="34" max="39" width="6.57421875" style="68" customWidth="1"/>
    <col min="40" max="40" width="10.57421875" style="68" customWidth="1"/>
    <col min="41" max="46" width="6.57421875" style="68" customWidth="1"/>
    <col min="47" max="47" width="10.57421875" style="68" customWidth="1"/>
    <col min="48" max="53" width="6.57421875" style="68" customWidth="1"/>
    <col min="54" max="54" width="10.57421875" style="68" customWidth="1"/>
    <col min="55" max="60" width="5.57421875" style="68" customWidth="1"/>
    <col min="61" max="61" width="10.57421875" style="68" customWidth="1"/>
    <col min="62" max="65" width="5.00390625" style="68" customWidth="1"/>
    <col min="66" max="66" width="10.57421875" style="68" customWidth="1"/>
    <col min="67" max="69" width="5.00390625" style="68" customWidth="1"/>
    <col min="70" max="70" width="10.57421875" style="68" customWidth="1"/>
    <col min="71" max="72" width="5.00390625" style="68" customWidth="1"/>
    <col min="73" max="73" width="10.57421875" style="68" customWidth="1"/>
    <col min="74" max="75" width="5.00390625" style="68" customWidth="1"/>
    <col min="76" max="76" width="10.57421875" style="68" customWidth="1"/>
    <col min="77" max="77" width="5.00390625" style="68" customWidth="1"/>
    <col min="78" max="78" width="10.57421875" style="68" customWidth="1"/>
    <col min="79" max="79" width="5.00390625" style="68" customWidth="1"/>
    <col min="80" max="80" width="10.57421875" style="68" customWidth="1"/>
    <col min="81" max="81" width="9.28125" style="68" customWidth="1"/>
    <col min="82" max="16384" width="9.140625" style="68" customWidth="1"/>
  </cols>
  <sheetData>
    <row r="1" ht="12.75">
      <c r="A1" s="7" t="s">
        <v>84</v>
      </c>
    </row>
    <row r="2" spans="1:12" ht="12.75">
      <c r="A2" s="135" t="s">
        <v>26</v>
      </c>
      <c r="B2" s="135"/>
      <c r="C2" s="135"/>
      <c r="D2" s="135"/>
      <c r="E2" s="135"/>
      <c r="F2" s="135"/>
      <c r="G2" s="135"/>
      <c r="H2" s="135"/>
      <c r="I2" s="135"/>
      <c r="J2" s="135"/>
      <c r="K2" s="135"/>
      <c r="L2" s="135"/>
    </row>
    <row r="3" spans="1:12" ht="12.75">
      <c r="A3" s="135" t="s">
        <v>101</v>
      </c>
      <c r="B3" s="135"/>
      <c r="C3" s="135"/>
      <c r="D3" s="135"/>
      <c r="E3" s="135"/>
      <c r="F3" s="135"/>
      <c r="G3" s="135"/>
      <c r="H3" s="135"/>
      <c r="I3" s="135"/>
      <c r="J3" s="135"/>
      <c r="K3" s="135"/>
      <c r="L3" s="135"/>
    </row>
    <row r="4" ht="11.25" customHeight="1" thickBot="1"/>
    <row r="5" spans="1:12" ht="26.25">
      <c r="A5" s="70"/>
      <c r="B5" s="106" t="str">
        <f>C5+1&amp;" "&amp;"en later"</f>
        <v>2007 en later</v>
      </c>
      <c r="C5" s="107">
        <v>2006</v>
      </c>
      <c r="D5" s="107">
        <f aca="true" t="shared" si="0" ref="D5:J5">C5-1</f>
        <v>2005</v>
      </c>
      <c r="E5" s="107">
        <f t="shared" si="0"/>
        <v>2004</v>
      </c>
      <c r="F5" s="107">
        <f t="shared" si="0"/>
        <v>2003</v>
      </c>
      <c r="G5" s="107">
        <f t="shared" si="0"/>
        <v>2002</v>
      </c>
      <c r="H5" s="107">
        <f t="shared" si="0"/>
        <v>2001</v>
      </c>
      <c r="I5" s="107">
        <f t="shared" si="0"/>
        <v>2000</v>
      </c>
      <c r="J5" s="107">
        <f t="shared" si="0"/>
        <v>1999</v>
      </c>
      <c r="K5" s="108" t="str">
        <f>J5-1&amp;" "&amp;"en vroeger"</f>
        <v>1998 en vroeger</v>
      </c>
      <c r="L5" s="107" t="s">
        <v>31</v>
      </c>
    </row>
    <row r="6" ht="6" customHeight="1"/>
    <row r="7" spans="1:12" ht="12.75">
      <c r="A7" s="135" t="s">
        <v>54</v>
      </c>
      <c r="B7" s="135"/>
      <c r="C7" s="135"/>
      <c r="D7" s="135"/>
      <c r="E7" s="135"/>
      <c r="F7" s="135"/>
      <c r="G7" s="135"/>
      <c r="H7" s="135"/>
      <c r="I7" s="135"/>
      <c r="J7" s="135"/>
      <c r="K7" s="135"/>
      <c r="L7" s="135"/>
    </row>
    <row r="8" ht="12" customHeight="1">
      <c r="K8" s="69"/>
    </row>
    <row r="9" spans="1:12" ht="12.75">
      <c r="A9" s="135" t="s">
        <v>8</v>
      </c>
      <c r="B9" s="135"/>
      <c r="C9" s="135"/>
      <c r="D9" s="135"/>
      <c r="E9" s="135"/>
      <c r="F9" s="135"/>
      <c r="G9" s="135"/>
      <c r="H9" s="135"/>
      <c r="I9" s="135"/>
      <c r="J9" s="135"/>
      <c r="K9" s="135"/>
      <c r="L9" s="135"/>
    </row>
    <row r="10" s="69" customFormat="1" ht="12.75"/>
    <row r="11" spans="1:12" ht="12.75">
      <c r="A11" s="69" t="s">
        <v>48</v>
      </c>
      <c r="B11" s="72">
        <v>30</v>
      </c>
      <c r="C11" s="72">
        <v>4160</v>
      </c>
      <c r="D11" s="72">
        <v>904</v>
      </c>
      <c r="E11" s="72">
        <v>77</v>
      </c>
      <c r="F11" s="72">
        <v>2</v>
      </c>
      <c r="G11" s="72">
        <v>2</v>
      </c>
      <c r="H11" s="72">
        <v>0</v>
      </c>
      <c r="I11" s="72">
        <v>0</v>
      </c>
      <c r="J11" s="72">
        <v>0</v>
      </c>
      <c r="K11" s="72">
        <v>0</v>
      </c>
      <c r="L11" s="73">
        <v>5175</v>
      </c>
    </row>
    <row r="12" spans="1:12" ht="12.75">
      <c r="A12" s="69" t="s">
        <v>49</v>
      </c>
      <c r="B12" s="72">
        <v>0</v>
      </c>
      <c r="C12" s="72">
        <v>30</v>
      </c>
      <c r="D12" s="72">
        <v>3333</v>
      </c>
      <c r="E12" s="72">
        <v>1024</v>
      </c>
      <c r="F12" s="72">
        <v>108</v>
      </c>
      <c r="G12" s="72">
        <v>5</v>
      </c>
      <c r="H12" s="72">
        <v>3</v>
      </c>
      <c r="I12" s="72">
        <v>1</v>
      </c>
      <c r="J12" s="72">
        <v>1</v>
      </c>
      <c r="K12" s="72">
        <v>0</v>
      </c>
      <c r="L12" s="73">
        <v>4505</v>
      </c>
    </row>
    <row r="13" spans="1:12" ht="12.75">
      <c r="A13" s="69" t="s">
        <v>50</v>
      </c>
      <c r="B13" s="72">
        <v>0</v>
      </c>
      <c r="C13" s="72">
        <v>0</v>
      </c>
      <c r="D13" s="72">
        <v>68</v>
      </c>
      <c r="E13" s="72">
        <v>3038</v>
      </c>
      <c r="F13" s="72">
        <v>985</v>
      </c>
      <c r="G13" s="72">
        <v>156</v>
      </c>
      <c r="H13" s="72">
        <v>12</v>
      </c>
      <c r="I13" s="72">
        <v>3</v>
      </c>
      <c r="J13" s="72">
        <v>0</v>
      </c>
      <c r="K13" s="72">
        <v>0</v>
      </c>
      <c r="L13" s="73">
        <v>4262</v>
      </c>
    </row>
    <row r="14" spans="1:12" ht="12.75">
      <c r="A14" s="69" t="s">
        <v>51</v>
      </c>
      <c r="B14" s="72">
        <v>0</v>
      </c>
      <c r="C14" s="72">
        <v>0</v>
      </c>
      <c r="D14" s="72">
        <v>1</v>
      </c>
      <c r="E14" s="72">
        <v>48</v>
      </c>
      <c r="F14" s="72">
        <v>2725</v>
      </c>
      <c r="G14" s="72">
        <v>987</v>
      </c>
      <c r="H14" s="72">
        <v>221</v>
      </c>
      <c r="I14" s="72">
        <v>16</v>
      </c>
      <c r="J14" s="72">
        <v>0</v>
      </c>
      <c r="K14" s="72">
        <v>0</v>
      </c>
      <c r="L14" s="73">
        <v>3998</v>
      </c>
    </row>
    <row r="15" spans="1:12" ht="12.75">
      <c r="A15" s="69" t="s">
        <v>52</v>
      </c>
      <c r="B15" s="72">
        <v>0</v>
      </c>
      <c r="C15" s="72">
        <v>0</v>
      </c>
      <c r="D15" s="72">
        <v>0</v>
      </c>
      <c r="E15" s="72">
        <v>2</v>
      </c>
      <c r="F15" s="72">
        <v>62</v>
      </c>
      <c r="G15" s="72">
        <v>2581</v>
      </c>
      <c r="H15" s="72">
        <v>1013</v>
      </c>
      <c r="I15" s="72">
        <v>181</v>
      </c>
      <c r="J15" s="72">
        <v>9</v>
      </c>
      <c r="K15" s="72">
        <v>0</v>
      </c>
      <c r="L15" s="73">
        <v>3848</v>
      </c>
    </row>
    <row r="16" spans="1:12" ht="12.75">
      <c r="A16" s="69" t="s">
        <v>53</v>
      </c>
      <c r="B16" s="72">
        <v>0</v>
      </c>
      <c r="C16" s="72">
        <v>0</v>
      </c>
      <c r="D16" s="72">
        <v>0</v>
      </c>
      <c r="E16" s="72">
        <v>1</v>
      </c>
      <c r="F16" s="72">
        <v>0</v>
      </c>
      <c r="G16" s="72">
        <v>74</v>
      </c>
      <c r="H16" s="72">
        <v>2551</v>
      </c>
      <c r="I16" s="72">
        <v>867</v>
      </c>
      <c r="J16" s="72">
        <v>102</v>
      </c>
      <c r="K16" s="72">
        <v>2</v>
      </c>
      <c r="L16" s="73">
        <v>3597</v>
      </c>
    </row>
    <row r="17" spans="1:14" s="89" customFormat="1" ht="12.75">
      <c r="A17" s="74"/>
      <c r="B17" s="87">
        <v>30</v>
      </c>
      <c r="C17" s="87">
        <v>4190</v>
      </c>
      <c r="D17" s="87">
        <v>4306</v>
      </c>
      <c r="E17" s="87">
        <v>4190</v>
      </c>
      <c r="F17" s="87">
        <v>3882</v>
      </c>
      <c r="G17" s="87">
        <v>3805</v>
      </c>
      <c r="H17" s="87">
        <v>3800</v>
      </c>
      <c r="I17" s="87">
        <v>1068</v>
      </c>
      <c r="J17" s="87">
        <v>112</v>
      </c>
      <c r="K17" s="87">
        <v>2</v>
      </c>
      <c r="L17" s="88">
        <v>25385</v>
      </c>
      <c r="N17" s="95"/>
    </row>
    <row r="18" spans="1:14" s="89" customFormat="1" ht="12.75">
      <c r="A18" s="78" t="s">
        <v>61</v>
      </c>
      <c r="B18" s="79">
        <v>12</v>
      </c>
      <c r="C18" s="79">
        <v>486</v>
      </c>
      <c r="D18" s="79">
        <v>521</v>
      </c>
      <c r="E18" s="79">
        <v>478</v>
      </c>
      <c r="F18" s="79">
        <v>431</v>
      </c>
      <c r="G18" s="79">
        <v>412</v>
      </c>
      <c r="H18" s="79">
        <v>372</v>
      </c>
      <c r="I18" s="79">
        <v>82</v>
      </c>
      <c r="J18" s="79">
        <v>8</v>
      </c>
      <c r="K18" s="79">
        <v>2</v>
      </c>
      <c r="L18" s="80">
        <v>2804</v>
      </c>
      <c r="N18" s="95"/>
    </row>
    <row r="19" spans="1:14" s="89" customFormat="1" ht="12.75">
      <c r="A19" s="82" t="s">
        <v>31</v>
      </c>
      <c r="B19" s="83">
        <f>SUM(B17:B18)</f>
        <v>42</v>
      </c>
      <c r="C19" s="83">
        <f aca="true" t="shared" si="1" ref="C19:L19">SUM(C17:C18)</f>
        <v>4676</v>
      </c>
      <c r="D19" s="83">
        <f t="shared" si="1"/>
        <v>4827</v>
      </c>
      <c r="E19" s="83">
        <f t="shared" si="1"/>
        <v>4668</v>
      </c>
      <c r="F19" s="83">
        <f t="shared" si="1"/>
        <v>4313</v>
      </c>
      <c r="G19" s="83">
        <f t="shared" si="1"/>
        <v>4217</v>
      </c>
      <c r="H19" s="83">
        <f t="shared" si="1"/>
        <v>4172</v>
      </c>
      <c r="I19" s="83">
        <f t="shared" si="1"/>
        <v>1150</v>
      </c>
      <c r="J19" s="83">
        <f t="shared" si="1"/>
        <v>120</v>
      </c>
      <c r="K19" s="83">
        <f t="shared" si="1"/>
        <v>4</v>
      </c>
      <c r="L19" s="84">
        <f t="shared" si="1"/>
        <v>28189</v>
      </c>
      <c r="N19" s="95"/>
    </row>
    <row r="20" spans="1:12" s="89" customFormat="1" ht="12.75">
      <c r="A20" s="82"/>
      <c r="B20" s="90"/>
      <c r="C20" s="90"/>
      <c r="D20" s="90"/>
      <c r="E20" s="90"/>
      <c r="F20" s="90"/>
      <c r="G20" s="90"/>
      <c r="H20" s="90"/>
      <c r="I20" s="90"/>
      <c r="J20" s="90"/>
      <c r="K20" s="90"/>
      <c r="L20" s="90"/>
    </row>
    <row r="21" spans="1:12" s="69" customFormat="1" ht="12.75">
      <c r="A21" s="135" t="s">
        <v>9</v>
      </c>
      <c r="B21" s="135"/>
      <c r="C21" s="135"/>
      <c r="D21" s="135"/>
      <c r="E21" s="135"/>
      <c r="F21" s="135"/>
      <c r="G21" s="135"/>
      <c r="H21" s="135"/>
      <c r="I21" s="135"/>
      <c r="J21" s="135"/>
      <c r="K21" s="135"/>
      <c r="L21" s="135"/>
    </row>
    <row r="22" spans="1:12" s="69" customFormat="1" ht="12.75">
      <c r="A22" s="82"/>
      <c r="B22" s="65"/>
      <c r="C22" s="65"/>
      <c r="D22" s="65"/>
      <c r="E22" s="65"/>
      <c r="F22" s="65"/>
      <c r="G22" s="65"/>
      <c r="H22" s="65"/>
      <c r="I22" s="65"/>
      <c r="J22" s="65"/>
      <c r="K22" s="65"/>
      <c r="L22" s="65"/>
    </row>
    <row r="23" spans="1:12" ht="12.75">
      <c r="A23" s="69" t="s">
        <v>48</v>
      </c>
      <c r="B23" s="72">
        <v>38</v>
      </c>
      <c r="C23" s="72">
        <v>4060</v>
      </c>
      <c r="D23" s="72">
        <v>698</v>
      </c>
      <c r="E23" s="72">
        <v>66</v>
      </c>
      <c r="F23" s="72">
        <v>3</v>
      </c>
      <c r="G23" s="72">
        <v>0</v>
      </c>
      <c r="H23" s="72">
        <v>0</v>
      </c>
      <c r="I23" s="72">
        <v>0</v>
      </c>
      <c r="J23" s="72">
        <v>0</v>
      </c>
      <c r="K23" s="72">
        <v>0</v>
      </c>
      <c r="L23" s="73">
        <v>4865</v>
      </c>
    </row>
    <row r="24" spans="1:12" ht="12.75">
      <c r="A24" s="69" t="s">
        <v>49</v>
      </c>
      <c r="B24" s="72">
        <v>1</v>
      </c>
      <c r="C24" s="72">
        <v>47</v>
      </c>
      <c r="D24" s="72">
        <v>3424</v>
      </c>
      <c r="E24" s="72">
        <v>829</v>
      </c>
      <c r="F24" s="72">
        <v>115</v>
      </c>
      <c r="G24" s="72">
        <v>8</v>
      </c>
      <c r="H24" s="72">
        <v>2</v>
      </c>
      <c r="I24" s="72">
        <v>0</v>
      </c>
      <c r="J24" s="72">
        <v>0</v>
      </c>
      <c r="K24" s="72">
        <v>0</v>
      </c>
      <c r="L24" s="73">
        <v>4426</v>
      </c>
    </row>
    <row r="25" spans="1:12" ht="12.75">
      <c r="A25" s="69" t="s">
        <v>50</v>
      </c>
      <c r="B25" s="72">
        <v>1</v>
      </c>
      <c r="C25" s="72">
        <v>0</v>
      </c>
      <c r="D25" s="72">
        <v>51</v>
      </c>
      <c r="E25" s="72">
        <v>3157</v>
      </c>
      <c r="F25" s="72">
        <v>977</v>
      </c>
      <c r="G25" s="72">
        <v>161</v>
      </c>
      <c r="H25" s="72">
        <v>7</v>
      </c>
      <c r="I25" s="72">
        <v>0</v>
      </c>
      <c r="J25" s="72">
        <v>0</v>
      </c>
      <c r="K25" s="72">
        <v>0</v>
      </c>
      <c r="L25" s="73">
        <v>4354</v>
      </c>
    </row>
    <row r="26" spans="1:12" ht="12.75">
      <c r="A26" s="69" t="s">
        <v>51</v>
      </c>
      <c r="B26" s="72">
        <v>0</v>
      </c>
      <c r="C26" s="72">
        <v>0</v>
      </c>
      <c r="D26" s="72">
        <v>0</v>
      </c>
      <c r="E26" s="72">
        <v>55</v>
      </c>
      <c r="F26" s="72">
        <v>2821</v>
      </c>
      <c r="G26" s="72">
        <v>963</v>
      </c>
      <c r="H26" s="72">
        <v>180</v>
      </c>
      <c r="I26" s="72">
        <v>12</v>
      </c>
      <c r="J26" s="72">
        <v>1</v>
      </c>
      <c r="K26" s="72">
        <v>0</v>
      </c>
      <c r="L26" s="73">
        <v>4032</v>
      </c>
    </row>
    <row r="27" spans="1:12" ht="12.75">
      <c r="A27" s="69" t="s">
        <v>52</v>
      </c>
      <c r="B27" s="72">
        <v>0</v>
      </c>
      <c r="C27" s="72">
        <v>0</v>
      </c>
      <c r="D27" s="72">
        <v>0</v>
      </c>
      <c r="E27" s="72">
        <v>0</v>
      </c>
      <c r="F27" s="72">
        <v>52</v>
      </c>
      <c r="G27" s="72">
        <v>2680</v>
      </c>
      <c r="H27" s="72">
        <v>946</v>
      </c>
      <c r="I27" s="72">
        <v>155</v>
      </c>
      <c r="J27" s="72">
        <v>7</v>
      </c>
      <c r="K27" s="72">
        <v>0</v>
      </c>
      <c r="L27" s="73">
        <v>3840</v>
      </c>
    </row>
    <row r="28" spans="1:12" ht="12.75">
      <c r="A28" s="69" t="s">
        <v>53</v>
      </c>
      <c r="B28" s="72">
        <v>0</v>
      </c>
      <c r="C28" s="72">
        <v>0</v>
      </c>
      <c r="D28" s="72">
        <v>0</v>
      </c>
      <c r="E28" s="72">
        <v>0</v>
      </c>
      <c r="F28" s="72">
        <v>1</v>
      </c>
      <c r="G28" s="72">
        <v>53</v>
      </c>
      <c r="H28" s="72">
        <v>2681</v>
      </c>
      <c r="I28" s="72">
        <v>786</v>
      </c>
      <c r="J28" s="72">
        <v>116</v>
      </c>
      <c r="K28" s="72">
        <v>0</v>
      </c>
      <c r="L28" s="73">
        <v>3637</v>
      </c>
    </row>
    <row r="29" spans="1:12" s="89" customFormat="1" ht="12.75">
      <c r="A29" s="74"/>
      <c r="B29" s="87">
        <v>40</v>
      </c>
      <c r="C29" s="87">
        <v>4107</v>
      </c>
      <c r="D29" s="87">
        <v>4173</v>
      </c>
      <c r="E29" s="87">
        <v>4107</v>
      </c>
      <c r="F29" s="87">
        <v>3969</v>
      </c>
      <c r="G29" s="87">
        <v>3865</v>
      </c>
      <c r="H29" s="87">
        <v>3816</v>
      </c>
      <c r="I29" s="87">
        <v>953</v>
      </c>
      <c r="J29" s="87">
        <v>124</v>
      </c>
      <c r="K29" s="87">
        <v>0</v>
      </c>
      <c r="L29" s="88">
        <v>25154</v>
      </c>
    </row>
    <row r="30" spans="1:12" s="89" customFormat="1" ht="12.75">
      <c r="A30" s="78" t="s">
        <v>61</v>
      </c>
      <c r="B30" s="79">
        <v>12</v>
      </c>
      <c r="C30" s="79">
        <v>493</v>
      </c>
      <c r="D30" s="79">
        <v>492</v>
      </c>
      <c r="E30" s="79">
        <v>452</v>
      </c>
      <c r="F30" s="79">
        <v>425</v>
      </c>
      <c r="G30" s="79">
        <v>399</v>
      </c>
      <c r="H30" s="79">
        <v>367</v>
      </c>
      <c r="I30" s="79">
        <v>75</v>
      </c>
      <c r="J30" s="79">
        <v>2</v>
      </c>
      <c r="K30" s="79">
        <v>0</v>
      </c>
      <c r="L30" s="80">
        <v>2717</v>
      </c>
    </row>
    <row r="31" spans="1:12" s="89" customFormat="1" ht="12.75">
      <c r="A31" s="82" t="s">
        <v>31</v>
      </c>
      <c r="B31" s="83">
        <f aca="true" t="shared" si="2" ref="B31:L31">SUM(B29:B30)</f>
        <v>52</v>
      </c>
      <c r="C31" s="83">
        <f t="shared" si="2"/>
        <v>4600</v>
      </c>
      <c r="D31" s="83">
        <f t="shared" si="2"/>
        <v>4665</v>
      </c>
      <c r="E31" s="83">
        <f t="shared" si="2"/>
        <v>4559</v>
      </c>
      <c r="F31" s="83">
        <f t="shared" si="2"/>
        <v>4394</v>
      </c>
      <c r="G31" s="83">
        <f t="shared" si="2"/>
        <v>4264</v>
      </c>
      <c r="H31" s="83">
        <f t="shared" si="2"/>
        <v>4183</v>
      </c>
      <c r="I31" s="83">
        <f t="shared" si="2"/>
        <v>1028</v>
      </c>
      <c r="J31" s="83">
        <f t="shared" si="2"/>
        <v>126</v>
      </c>
      <c r="K31" s="83">
        <f t="shared" si="2"/>
        <v>0</v>
      </c>
      <c r="L31" s="84">
        <f t="shared" si="2"/>
        <v>27871</v>
      </c>
    </row>
    <row r="32" spans="1:12" s="89" customFormat="1" ht="12.75">
      <c r="A32" s="82"/>
      <c r="B32" s="90"/>
      <c r="C32" s="90"/>
      <c r="D32" s="90"/>
      <c r="E32" s="90"/>
      <c r="F32" s="90"/>
      <c r="G32" s="90"/>
      <c r="H32" s="90"/>
      <c r="I32" s="90"/>
      <c r="J32" s="90"/>
      <c r="K32" s="90"/>
      <c r="L32" s="90"/>
    </row>
    <row r="33" spans="1:12" s="69" customFormat="1" ht="12.75">
      <c r="A33" s="135" t="s">
        <v>31</v>
      </c>
      <c r="B33" s="135"/>
      <c r="C33" s="135"/>
      <c r="D33" s="135"/>
      <c r="E33" s="135"/>
      <c r="F33" s="135"/>
      <c r="G33" s="135"/>
      <c r="H33" s="135"/>
      <c r="I33" s="135"/>
      <c r="J33" s="135"/>
      <c r="K33" s="135"/>
      <c r="L33" s="135"/>
    </row>
    <row r="34" spans="1:12" s="69" customFormat="1" ht="12.75">
      <c r="A34" s="82"/>
      <c r="B34" s="65"/>
      <c r="C34" s="65"/>
      <c r="D34" s="65"/>
      <c r="E34" s="65"/>
      <c r="F34" s="65"/>
      <c r="G34" s="65"/>
      <c r="H34" s="65"/>
      <c r="I34" s="65"/>
      <c r="J34" s="65"/>
      <c r="K34" s="65"/>
      <c r="L34" s="65"/>
    </row>
    <row r="35" spans="1:12" s="69" customFormat="1" ht="12.75">
      <c r="A35" s="69" t="s">
        <v>48</v>
      </c>
      <c r="B35" s="72">
        <f aca="true" t="shared" si="3" ref="B35:C41">SUM(B23,B11)</f>
        <v>68</v>
      </c>
      <c r="C35" s="72">
        <f t="shared" si="3"/>
        <v>8220</v>
      </c>
      <c r="D35" s="72">
        <f aca="true" t="shared" si="4" ref="D35:L35">SUM(D23,D11)</f>
        <v>1602</v>
      </c>
      <c r="E35" s="72">
        <f t="shared" si="4"/>
        <v>143</v>
      </c>
      <c r="F35" s="72">
        <f t="shared" si="4"/>
        <v>5</v>
      </c>
      <c r="G35" s="72">
        <f t="shared" si="4"/>
        <v>2</v>
      </c>
      <c r="H35" s="72">
        <f t="shared" si="4"/>
        <v>0</v>
      </c>
      <c r="I35" s="72">
        <f t="shared" si="4"/>
        <v>0</v>
      </c>
      <c r="J35" s="72">
        <f t="shared" si="4"/>
        <v>0</v>
      </c>
      <c r="K35" s="72">
        <f t="shared" si="4"/>
        <v>0</v>
      </c>
      <c r="L35" s="73">
        <f t="shared" si="4"/>
        <v>10040</v>
      </c>
    </row>
    <row r="36" spans="1:12" s="69" customFormat="1" ht="12.75">
      <c r="A36" s="69" t="s">
        <v>49</v>
      </c>
      <c r="B36" s="72">
        <f t="shared" si="3"/>
        <v>1</v>
      </c>
      <c r="C36" s="72">
        <f t="shared" si="3"/>
        <v>77</v>
      </c>
      <c r="D36" s="72">
        <f aca="true" t="shared" si="5" ref="D36:L36">SUM(D24,D12)</f>
        <v>6757</v>
      </c>
      <c r="E36" s="72">
        <f t="shared" si="5"/>
        <v>1853</v>
      </c>
      <c r="F36" s="72">
        <f t="shared" si="5"/>
        <v>223</v>
      </c>
      <c r="G36" s="72">
        <f t="shared" si="5"/>
        <v>13</v>
      </c>
      <c r="H36" s="72">
        <f t="shared" si="5"/>
        <v>5</v>
      </c>
      <c r="I36" s="72">
        <f t="shared" si="5"/>
        <v>1</v>
      </c>
      <c r="J36" s="72">
        <f t="shared" si="5"/>
        <v>1</v>
      </c>
      <c r="K36" s="72">
        <f t="shared" si="5"/>
        <v>0</v>
      </c>
      <c r="L36" s="73">
        <f t="shared" si="5"/>
        <v>8931</v>
      </c>
    </row>
    <row r="37" spans="1:12" s="69" customFormat="1" ht="12.75">
      <c r="A37" s="69" t="s">
        <v>50</v>
      </c>
      <c r="B37" s="72">
        <f t="shared" si="3"/>
        <v>1</v>
      </c>
      <c r="C37" s="72">
        <f t="shared" si="3"/>
        <v>0</v>
      </c>
      <c r="D37" s="72">
        <f aca="true" t="shared" si="6" ref="D37:L37">SUM(D25,D13)</f>
        <v>119</v>
      </c>
      <c r="E37" s="72">
        <f t="shared" si="6"/>
        <v>6195</v>
      </c>
      <c r="F37" s="72">
        <f t="shared" si="6"/>
        <v>1962</v>
      </c>
      <c r="G37" s="72">
        <f t="shared" si="6"/>
        <v>317</v>
      </c>
      <c r="H37" s="72">
        <f t="shared" si="6"/>
        <v>19</v>
      </c>
      <c r="I37" s="72">
        <f t="shared" si="6"/>
        <v>3</v>
      </c>
      <c r="J37" s="72">
        <f t="shared" si="6"/>
        <v>0</v>
      </c>
      <c r="K37" s="72">
        <f t="shared" si="6"/>
        <v>0</v>
      </c>
      <c r="L37" s="73">
        <f t="shared" si="6"/>
        <v>8616</v>
      </c>
    </row>
    <row r="38" spans="1:12" s="69" customFormat="1" ht="12.75">
      <c r="A38" s="69" t="s">
        <v>51</v>
      </c>
      <c r="B38" s="72">
        <f t="shared" si="3"/>
        <v>0</v>
      </c>
      <c r="C38" s="72">
        <f t="shared" si="3"/>
        <v>0</v>
      </c>
      <c r="D38" s="72">
        <f aca="true" t="shared" si="7" ref="D38:L38">SUM(D26,D14)</f>
        <v>1</v>
      </c>
      <c r="E38" s="72">
        <f t="shared" si="7"/>
        <v>103</v>
      </c>
      <c r="F38" s="72">
        <f t="shared" si="7"/>
        <v>5546</v>
      </c>
      <c r="G38" s="72">
        <f t="shared" si="7"/>
        <v>1950</v>
      </c>
      <c r="H38" s="72">
        <f t="shared" si="7"/>
        <v>401</v>
      </c>
      <c r="I38" s="72">
        <f t="shared" si="7"/>
        <v>28</v>
      </c>
      <c r="J38" s="72">
        <f t="shared" si="7"/>
        <v>1</v>
      </c>
      <c r="K38" s="72">
        <f t="shared" si="7"/>
        <v>0</v>
      </c>
      <c r="L38" s="73">
        <f t="shared" si="7"/>
        <v>8030</v>
      </c>
    </row>
    <row r="39" spans="1:12" s="69" customFormat="1" ht="12.75">
      <c r="A39" s="69" t="s">
        <v>52</v>
      </c>
      <c r="B39" s="72">
        <f t="shared" si="3"/>
        <v>0</v>
      </c>
      <c r="C39" s="72">
        <f t="shared" si="3"/>
        <v>0</v>
      </c>
      <c r="D39" s="72">
        <f aca="true" t="shared" si="8" ref="D39:L39">SUM(D27,D15)</f>
        <v>0</v>
      </c>
      <c r="E39" s="72">
        <f t="shared" si="8"/>
        <v>2</v>
      </c>
      <c r="F39" s="72">
        <f t="shared" si="8"/>
        <v>114</v>
      </c>
      <c r="G39" s="72">
        <f t="shared" si="8"/>
        <v>5261</v>
      </c>
      <c r="H39" s="72">
        <f t="shared" si="8"/>
        <v>1959</v>
      </c>
      <c r="I39" s="72">
        <f t="shared" si="8"/>
        <v>336</v>
      </c>
      <c r="J39" s="72">
        <f t="shared" si="8"/>
        <v>16</v>
      </c>
      <c r="K39" s="72">
        <f t="shared" si="8"/>
        <v>0</v>
      </c>
      <c r="L39" s="73">
        <f t="shared" si="8"/>
        <v>7688</v>
      </c>
    </row>
    <row r="40" spans="1:12" s="69" customFormat="1" ht="12.75">
      <c r="A40" s="69" t="s">
        <v>53</v>
      </c>
      <c r="B40" s="72">
        <f t="shared" si="3"/>
        <v>0</v>
      </c>
      <c r="C40" s="72">
        <f t="shared" si="3"/>
        <v>0</v>
      </c>
      <c r="D40" s="72">
        <f aca="true" t="shared" si="9" ref="D40:L40">SUM(D28,D16)</f>
        <v>0</v>
      </c>
      <c r="E40" s="72">
        <f t="shared" si="9"/>
        <v>1</v>
      </c>
      <c r="F40" s="72">
        <f t="shared" si="9"/>
        <v>1</v>
      </c>
      <c r="G40" s="72">
        <f t="shared" si="9"/>
        <v>127</v>
      </c>
      <c r="H40" s="72">
        <f t="shared" si="9"/>
        <v>5232</v>
      </c>
      <c r="I40" s="72">
        <f t="shared" si="9"/>
        <v>1653</v>
      </c>
      <c r="J40" s="72">
        <f t="shared" si="9"/>
        <v>218</v>
      </c>
      <c r="K40" s="72">
        <f t="shared" si="9"/>
        <v>2</v>
      </c>
      <c r="L40" s="73">
        <f t="shared" si="9"/>
        <v>7234</v>
      </c>
    </row>
    <row r="41" spans="1:12" s="67" customFormat="1" ht="12.75">
      <c r="A41" s="74"/>
      <c r="B41" s="87">
        <f t="shared" si="3"/>
        <v>70</v>
      </c>
      <c r="C41" s="87">
        <f t="shared" si="3"/>
        <v>8297</v>
      </c>
      <c r="D41" s="87">
        <f aca="true" t="shared" si="10" ref="D41:L41">SUM(D29,D17)</f>
        <v>8479</v>
      </c>
      <c r="E41" s="87">
        <f t="shared" si="10"/>
        <v>8297</v>
      </c>
      <c r="F41" s="87">
        <f t="shared" si="10"/>
        <v>7851</v>
      </c>
      <c r="G41" s="87">
        <f t="shared" si="10"/>
        <v>7670</v>
      </c>
      <c r="H41" s="87">
        <f t="shared" si="10"/>
        <v>7616</v>
      </c>
      <c r="I41" s="87">
        <f t="shared" si="10"/>
        <v>2021</v>
      </c>
      <c r="J41" s="87">
        <f t="shared" si="10"/>
        <v>236</v>
      </c>
      <c r="K41" s="87">
        <f t="shared" si="10"/>
        <v>2</v>
      </c>
      <c r="L41" s="88">
        <f t="shared" si="10"/>
        <v>50539</v>
      </c>
    </row>
    <row r="42" spans="1:12" s="89" customFormat="1" ht="12.75">
      <c r="A42" s="78" t="s">
        <v>61</v>
      </c>
      <c r="B42" s="79">
        <f>SUM(B18,B30)</f>
        <v>24</v>
      </c>
      <c r="C42" s="79">
        <f aca="true" t="shared" si="11" ref="C42:L42">SUM(C18,C30)</f>
        <v>979</v>
      </c>
      <c r="D42" s="79">
        <f t="shared" si="11"/>
        <v>1013</v>
      </c>
      <c r="E42" s="79">
        <f t="shared" si="11"/>
        <v>930</v>
      </c>
      <c r="F42" s="79">
        <f t="shared" si="11"/>
        <v>856</v>
      </c>
      <c r="G42" s="79">
        <f t="shared" si="11"/>
        <v>811</v>
      </c>
      <c r="H42" s="79">
        <f t="shared" si="11"/>
        <v>739</v>
      </c>
      <c r="I42" s="79">
        <f t="shared" si="11"/>
        <v>157</v>
      </c>
      <c r="J42" s="79">
        <f t="shared" si="11"/>
        <v>10</v>
      </c>
      <c r="K42" s="79">
        <f t="shared" si="11"/>
        <v>2</v>
      </c>
      <c r="L42" s="91">
        <f t="shared" si="11"/>
        <v>5521</v>
      </c>
    </row>
    <row r="43" spans="1:12" s="89" customFormat="1" ht="12.75">
      <c r="A43" s="82" t="s">
        <v>31</v>
      </c>
      <c r="B43" s="83">
        <f aca="true" t="shared" si="12" ref="B43:L43">SUM(B41:B42)</f>
        <v>94</v>
      </c>
      <c r="C43" s="83">
        <f t="shared" si="12"/>
        <v>9276</v>
      </c>
      <c r="D43" s="83">
        <f t="shared" si="12"/>
        <v>9492</v>
      </c>
      <c r="E43" s="83">
        <f t="shared" si="12"/>
        <v>9227</v>
      </c>
      <c r="F43" s="83">
        <f t="shared" si="12"/>
        <v>8707</v>
      </c>
      <c r="G43" s="83">
        <f t="shared" si="12"/>
        <v>8481</v>
      </c>
      <c r="H43" s="83">
        <f t="shared" si="12"/>
        <v>8355</v>
      </c>
      <c r="I43" s="83">
        <f t="shared" si="12"/>
        <v>2178</v>
      </c>
      <c r="J43" s="83">
        <f t="shared" si="12"/>
        <v>246</v>
      </c>
      <c r="K43" s="83">
        <f t="shared" si="12"/>
        <v>4</v>
      </c>
      <c r="L43" s="84">
        <f t="shared" si="12"/>
        <v>56060</v>
      </c>
    </row>
    <row r="44" spans="2:12" s="69" customFormat="1" ht="10.5" customHeight="1">
      <c r="B44" s="65"/>
      <c r="C44" s="65"/>
      <c r="D44" s="65"/>
      <c r="E44" s="65"/>
      <c r="F44" s="65"/>
      <c r="G44" s="65"/>
      <c r="H44" s="65"/>
      <c r="I44" s="65"/>
      <c r="J44" s="65"/>
      <c r="K44" s="65"/>
      <c r="L44" s="65"/>
    </row>
    <row r="45" spans="1:12" s="69" customFormat="1" ht="12.75">
      <c r="A45" s="135" t="s">
        <v>55</v>
      </c>
      <c r="B45" s="135"/>
      <c r="C45" s="135"/>
      <c r="D45" s="135"/>
      <c r="E45" s="135"/>
      <c r="F45" s="135"/>
      <c r="G45" s="135"/>
      <c r="H45" s="135"/>
      <c r="I45" s="135"/>
      <c r="J45" s="135"/>
      <c r="K45" s="135"/>
      <c r="L45" s="135"/>
    </row>
    <row r="46" spans="1:12" s="69" customFormat="1" ht="12.75">
      <c r="A46" s="82"/>
      <c r="B46" s="65"/>
      <c r="C46" s="65"/>
      <c r="D46" s="65"/>
      <c r="E46" s="65"/>
      <c r="F46" s="65"/>
      <c r="G46" s="65"/>
      <c r="H46" s="65"/>
      <c r="I46" s="65"/>
      <c r="J46" s="65"/>
      <c r="K46" s="65"/>
      <c r="L46" s="65"/>
    </row>
    <row r="47" spans="1:12" s="69" customFormat="1" ht="12.75">
      <c r="A47" s="135" t="s">
        <v>8</v>
      </c>
      <c r="B47" s="135"/>
      <c r="C47" s="135"/>
      <c r="D47" s="135"/>
      <c r="E47" s="135"/>
      <c r="F47" s="135"/>
      <c r="G47" s="135"/>
      <c r="H47" s="135"/>
      <c r="I47" s="135"/>
      <c r="J47" s="135"/>
      <c r="K47" s="135"/>
      <c r="L47" s="135"/>
    </row>
    <row r="48" s="69" customFormat="1" ht="12.75"/>
    <row r="49" spans="1:12" ht="12.75">
      <c r="A49" s="69" t="s">
        <v>48</v>
      </c>
      <c r="B49" s="72">
        <v>137</v>
      </c>
      <c r="C49" s="72">
        <v>19919</v>
      </c>
      <c r="D49" s="72">
        <v>2083</v>
      </c>
      <c r="E49" s="72">
        <v>114</v>
      </c>
      <c r="F49" s="72">
        <v>3</v>
      </c>
      <c r="G49" s="72">
        <v>2</v>
      </c>
      <c r="H49" s="72">
        <v>2</v>
      </c>
      <c r="I49" s="72">
        <v>1</v>
      </c>
      <c r="J49" s="72">
        <v>0</v>
      </c>
      <c r="K49" s="72">
        <v>0</v>
      </c>
      <c r="L49" s="73">
        <v>22261</v>
      </c>
    </row>
    <row r="50" spans="1:12" ht="12.75">
      <c r="A50" s="69" t="s">
        <v>49</v>
      </c>
      <c r="B50" s="72">
        <v>2</v>
      </c>
      <c r="C50" s="72">
        <v>185</v>
      </c>
      <c r="D50" s="72">
        <v>18429</v>
      </c>
      <c r="E50" s="72">
        <v>2417</v>
      </c>
      <c r="F50" s="72">
        <v>170</v>
      </c>
      <c r="G50" s="72">
        <v>9</v>
      </c>
      <c r="H50" s="72">
        <v>4</v>
      </c>
      <c r="I50" s="72">
        <v>0</v>
      </c>
      <c r="J50" s="72">
        <v>0</v>
      </c>
      <c r="K50" s="72">
        <v>0</v>
      </c>
      <c r="L50" s="73">
        <v>21216</v>
      </c>
    </row>
    <row r="51" spans="1:12" ht="12.75">
      <c r="A51" s="69" t="s">
        <v>50</v>
      </c>
      <c r="B51" s="72">
        <v>0</v>
      </c>
      <c r="C51" s="72">
        <v>1</v>
      </c>
      <c r="D51" s="72">
        <v>228</v>
      </c>
      <c r="E51" s="72">
        <v>17344</v>
      </c>
      <c r="F51" s="72">
        <v>2538</v>
      </c>
      <c r="G51" s="72">
        <v>266</v>
      </c>
      <c r="H51" s="72">
        <v>20</v>
      </c>
      <c r="I51" s="72">
        <v>2</v>
      </c>
      <c r="J51" s="72">
        <v>0</v>
      </c>
      <c r="K51" s="72">
        <v>0</v>
      </c>
      <c r="L51" s="73">
        <v>20399</v>
      </c>
    </row>
    <row r="52" spans="1:12" ht="12.75">
      <c r="A52" s="69" t="s">
        <v>51</v>
      </c>
      <c r="B52" s="72">
        <v>0</v>
      </c>
      <c r="C52" s="72">
        <v>0</v>
      </c>
      <c r="D52" s="72">
        <v>2</v>
      </c>
      <c r="E52" s="72">
        <v>324</v>
      </c>
      <c r="F52" s="72">
        <v>16224</v>
      </c>
      <c r="G52" s="72">
        <v>2604</v>
      </c>
      <c r="H52" s="72">
        <v>308</v>
      </c>
      <c r="I52" s="72">
        <v>15</v>
      </c>
      <c r="J52" s="72">
        <v>1</v>
      </c>
      <c r="K52" s="72">
        <v>0</v>
      </c>
      <c r="L52" s="73">
        <v>19478</v>
      </c>
    </row>
    <row r="53" spans="1:12" ht="12.75">
      <c r="A53" s="69" t="s">
        <v>52</v>
      </c>
      <c r="B53" s="72">
        <v>0</v>
      </c>
      <c r="C53" s="72">
        <v>0</v>
      </c>
      <c r="D53" s="72">
        <v>0</v>
      </c>
      <c r="E53" s="72">
        <v>7</v>
      </c>
      <c r="F53" s="72">
        <v>306</v>
      </c>
      <c r="G53" s="72">
        <v>15747</v>
      </c>
      <c r="H53" s="72">
        <v>2662</v>
      </c>
      <c r="I53" s="72">
        <v>271</v>
      </c>
      <c r="J53" s="72">
        <v>7</v>
      </c>
      <c r="K53" s="72">
        <v>0</v>
      </c>
      <c r="L53" s="73">
        <v>19000</v>
      </c>
    </row>
    <row r="54" spans="1:12" ht="12.75">
      <c r="A54" s="69" t="s">
        <v>53</v>
      </c>
      <c r="B54" s="72">
        <v>0</v>
      </c>
      <c r="C54" s="72">
        <v>0</v>
      </c>
      <c r="D54" s="72">
        <v>0</v>
      </c>
      <c r="E54" s="72">
        <v>1</v>
      </c>
      <c r="F54" s="72">
        <v>1</v>
      </c>
      <c r="G54" s="72">
        <v>277</v>
      </c>
      <c r="H54" s="72">
        <v>15505</v>
      </c>
      <c r="I54" s="72">
        <v>2325</v>
      </c>
      <c r="J54" s="72">
        <v>158</v>
      </c>
      <c r="K54" s="72">
        <v>2</v>
      </c>
      <c r="L54" s="73">
        <v>18269</v>
      </c>
    </row>
    <row r="55" spans="1:12" s="89" customFormat="1" ht="12.75">
      <c r="A55" s="74"/>
      <c r="B55" s="87">
        <v>139</v>
      </c>
      <c r="C55" s="87">
        <v>20105</v>
      </c>
      <c r="D55" s="87">
        <v>20742</v>
      </c>
      <c r="E55" s="87">
        <v>20207</v>
      </c>
      <c r="F55" s="87">
        <v>19242</v>
      </c>
      <c r="G55" s="87">
        <v>18905</v>
      </c>
      <c r="H55" s="87">
        <v>18501</v>
      </c>
      <c r="I55" s="87">
        <v>2614</v>
      </c>
      <c r="J55" s="87">
        <v>166</v>
      </c>
      <c r="K55" s="87">
        <v>2</v>
      </c>
      <c r="L55" s="88">
        <v>120623</v>
      </c>
    </row>
    <row r="56" spans="1:12" s="89" customFormat="1" ht="12.75">
      <c r="A56" s="78" t="s">
        <v>61</v>
      </c>
      <c r="B56" s="79">
        <v>3</v>
      </c>
      <c r="C56" s="79">
        <v>294</v>
      </c>
      <c r="D56" s="79">
        <v>408</v>
      </c>
      <c r="E56" s="79">
        <v>373</v>
      </c>
      <c r="F56" s="79">
        <v>322</v>
      </c>
      <c r="G56" s="79">
        <v>344</v>
      </c>
      <c r="H56" s="79">
        <v>314</v>
      </c>
      <c r="I56" s="79">
        <v>91</v>
      </c>
      <c r="J56" s="79">
        <v>8</v>
      </c>
      <c r="K56" s="79">
        <v>1</v>
      </c>
      <c r="L56" s="80">
        <v>2158</v>
      </c>
    </row>
    <row r="57" spans="1:12" s="89" customFormat="1" ht="12.75">
      <c r="A57" s="82" t="s">
        <v>31</v>
      </c>
      <c r="B57" s="83">
        <f aca="true" t="shared" si="13" ref="B57:L57">SUM(B55:B56)</f>
        <v>142</v>
      </c>
      <c r="C57" s="83">
        <f t="shared" si="13"/>
        <v>20399</v>
      </c>
      <c r="D57" s="83">
        <f t="shared" si="13"/>
        <v>21150</v>
      </c>
      <c r="E57" s="83">
        <f t="shared" si="13"/>
        <v>20580</v>
      </c>
      <c r="F57" s="83">
        <f t="shared" si="13"/>
        <v>19564</v>
      </c>
      <c r="G57" s="83">
        <f t="shared" si="13"/>
        <v>19249</v>
      </c>
      <c r="H57" s="83">
        <f t="shared" si="13"/>
        <v>18815</v>
      </c>
      <c r="I57" s="83">
        <f t="shared" si="13"/>
        <v>2705</v>
      </c>
      <c r="J57" s="83">
        <f t="shared" si="13"/>
        <v>174</v>
      </c>
      <c r="K57" s="83">
        <f t="shared" si="13"/>
        <v>3</v>
      </c>
      <c r="L57" s="84">
        <f t="shared" si="13"/>
        <v>122781</v>
      </c>
    </row>
    <row r="58" spans="1:12" s="69" customFormat="1" ht="12.75">
      <c r="A58" s="82"/>
      <c r="B58" s="65"/>
      <c r="C58" s="65"/>
      <c r="D58" s="65"/>
      <c r="E58" s="65"/>
      <c r="F58" s="65"/>
      <c r="G58" s="65"/>
      <c r="H58" s="65"/>
      <c r="I58" s="65"/>
      <c r="J58" s="65"/>
      <c r="K58" s="65"/>
      <c r="L58" s="65"/>
    </row>
    <row r="59" spans="1:12" s="69" customFormat="1" ht="12.75">
      <c r="A59" s="135" t="s">
        <v>9</v>
      </c>
      <c r="B59" s="135"/>
      <c r="C59" s="135"/>
      <c r="D59" s="135"/>
      <c r="E59" s="135"/>
      <c r="F59" s="135"/>
      <c r="G59" s="135"/>
      <c r="H59" s="135"/>
      <c r="I59" s="135"/>
      <c r="J59" s="135"/>
      <c r="K59" s="135"/>
      <c r="L59" s="135"/>
    </row>
    <row r="60" spans="1:12" s="69" customFormat="1" ht="12.75">
      <c r="A60" s="82"/>
      <c r="B60" s="65"/>
      <c r="C60" s="65"/>
      <c r="D60" s="65"/>
      <c r="E60" s="65"/>
      <c r="F60" s="65"/>
      <c r="G60" s="65"/>
      <c r="H60" s="65"/>
      <c r="I60" s="65"/>
      <c r="J60" s="65"/>
      <c r="K60" s="65"/>
      <c r="L60" s="65"/>
    </row>
    <row r="61" spans="1:12" ht="12.75">
      <c r="A61" s="69" t="s">
        <v>48</v>
      </c>
      <c r="B61" s="72">
        <v>196</v>
      </c>
      <c r="C61" s="72">
        <v>20022</v>
      </c>
      <c r="D61" s="72">
        <v>1696</v>
      </c>
      <c r="E61" s="72">
        <v>100</v>
      </c>
      <c r="F61" s="72">
        <v>8</v>
      </c>
      <c r="G61" s="72">
        <v>1</v>
      </c>
      <c r="H61" s="72">
        <v>1</v>
      </c>
      <c r="I61" s="72">
        <v>0</v>
      </c>
      <c r="J61" s="72">
        <v>0</v>
      </c>
      <c r="K61" s="72">
        <v>0</v>
      </c>
      <c r="L61" s="73">
        <v>22024</v>
      </c>
    </row>
    <row r="62" spans="1:12" ht="12.75">
      <c r="A62" s="69" t="s">
        <v>49</v>
      </c>
      <c r="B62" s="72">
        <v>1</v>
      </c>
      <c r="C62" s="72">
        <v>209</v>
      </c>
      <c r="D62" s="72">
        <v>18464</v>
      </c>
      <c r="E62" s="72">
        <v>2216</v>
      </c>
      <c r="F62" s="72">
        <v>162</v>
      </c>
      <c r="G62" s="72">
        <v>12</v>
      </c>
      <c r="H62" s="72">
        <v>1</v>
      </c>
      <c r="I62" s="72">
        <v>1</v>
      </c>
      <c r="J62" s="72">
        <v>0</v>
      </c>
      <c r="K62" s="72">
        <v>0</v>
      </c>
      <c r="L62" s="73">
        <v>21066</v>
      </c>
    </row>
    <row r="63" spans="1:12" ht="12.75">
      <c r="A63" s="69" t="s">
        <v>50</v>
      </c>
      <c r="B63" s="72">
        <v>0</v>
      </c>
      <c r="C63" s="72">
        <v>0</v>
      </c>
      <c r="D63" s="72">
        <v>247</v>
      </c>
      <c r="E63" s="72">
        <v>17586</v>
      </c>
      <c r="F63" s="72">
        <v>2284</v>
      </c>
      <c r="G63" s="72">
        <v>246</v>
      </c>
      <c r="H63" s="72">
        <v>21</v>
      </c>
      <c r="I63" s="72">
        <v>3</v>
      </c>
      <c r="J63" s="72">
        <v>0</v>
      </c>
      <c r="K63" s="72">
        <v>0</v>
      </c>
      <c r="L63" s="73">
        <v>20387</v>
      </c>
    </row>
    <row r="64" spans="1:12" ht="12.75">
      <c r="A64" s="69" t="s">
        <v>51</v>
      </c>
      <c r="B64" s="72">
        <v>0</v>
      </c>
      <c r="C64" s="72">
        <v>0</v>
      </c>
      <c r="D64" s="72">
        <v>1</v>
      </c>
      <c r="E64" s="72">
        <v>251</v>
      </c>
      <c r="F64" s="72">
        <v>16316</v>
      </c>
      <c r="G64" s="72">
        <v>2505</v>
      </c>
      <c r="H64" s="72">
        <v>275</v>
      </c>
      <c r="I64" s="72">
        <v>29</v>
      </c>
      <c r="J64" s="72">
        <v>2</v>
      </c>
      <c r="K64" s="72">
        <v>0</v>
      </c>
      <c r="L64" s="73">
        <v>19379</v>
      </c>
    </row>
    <row r="65" spans="1:12" ht="12.75">
      <c r="A65" s="69" t="s">
        <v>52</v>
      </c>
      <c r="B65" s="72">
        <v>0</v>
      </c>
      <c r="C65" s="72">
        <v>0</v>
      </c>
      <c r="D65" s="72">
        <v>0</v>
      </c>
      <c r="E65" s="72">
        <v>5</v>
      </c>
      <c r="F65" s="72">
        <v>237</v>
      </c>
      <c r="G65" s="72">
        <v>16012</v>
      </c>
      <c r="H65" s="72">
        <v>2554</v>
      </c>
      <c r="I65" s="72">
        <v>225</v>
      </c>
      <c r="J65" s="72">
        <v>8</v>
      </c>
      <c r="K65" s="72">
        <v>0</v>
      </c>
      <c r="L65" s="73">
        <v>19041</v>
      </c>
    </row>
    <row r="66" spans="1:12" ht="12.75">
      <c r="A66" s="69" t="s">
        <v>53</v>
      </c>
      <c r="B66" s="72">
        <v>0</v>
      </c>
      <c r="C66" s="72">
        <v>0</v>
      </c>
      <c r="D66" s="72">
        <v>0</v>
      </c>
      <c r="E66" s="72">
        <v>0</v>
      </c>
      <c r="F66" s="72">
        <v>4</v>
      </c>
      <c r="G66" s="72">
        <v>273</v>
      </c>
      <c r="H66" s="72">
        <v>15970</v>
      </c>
      <c r="I66" s="72">
        <v>2136</v>
      </c>
      <c r="J66" s="72">
        <v>159</v>
      </c>
      <c r="K66" s="72">
        <v>6</v>
      </c>
      <c r="L66" s="73">
        <v>18548</v>
      </c>
    </row>
    <row r="67" spans="1:12" s="89" customFormat="1" ht="12.75">
      <c r="A67" s="74"/>
      <c r="B67" s="87">
        <v>197</v>
      </c>
      <c r="C67" s="87">
        <v>20231</v>
      </c>
      <c r="D67" s="87">
        <v>20408</v>
      </c>
      <c r="E67" s="87">
        <v>20158</v>
      </c>
      <c r="F67" s="87">
        <v>19011</v>
      </c>
      <c r="G67" s="87">
        <v>19049</v>
      </c>
      <c r="H67" s="87">
        <v>18822</v>
      </c>
      <c r="I67" s="87">
        <v>2394</v>
      </c>
      <c r="J67" s="87">
        <v>169</v>
      </c>
      <c r="K67" s="87">
        <v>6</v>
      </c>
      <c r="L67" s="88">
        <v>120445</v>
      </c>
    </row>
    <row r="68" spans="1:12" s="89" customFormat="1" ht="12.75">
      <c r="A68" s="78" t="s">
        <v>61</v>
      </c>
      <c r="B68" s="79">
        <v>4</v>
      </c>
      <c r="C68" s="79">
        <v>317</v>
      </c>
      <c r="D68" s="79">
        <v>401</v>
      </c>
      <c r="E68" s="79">
        <v>382</v>
      </c>
      <c r="F68" s="79">
        <v>356</v>
      </c>
      <c r="G68" s="79">
        <v>302</v>
      </c>
      <c r="H68" s="79">
        <v>316</v>
      </c>
      <c r="I68" s="79">
        <v>99</v>
      </c>
      <c r="J68" s="79">
        <v>5</v>
      </c>
      <c r="K68" s="79">
        <v>0</v>
      </c>
      <c r="L68" s="80">
        <v>2182</v>
      </c>
    </row>
    <row r="69" spans="1:12" s="89" customFormat="1" ht="12.75">
      <c r="A69" s="82" t="s">
        <v>31</v>
      </c>
      <c r="B69" s="83">
        <f aca="true" t="shared" si="14" ref="B69:L69">SUM(B67:B68)</f>
        <v>201</v>
      </c>
      <c r="C69" s="83">
        <f t="shared" si="14"/>
        <v>20548</v>
      </c>
      <c r="D69" s="83">
        <f t="shared" si="14"/>
        <v>20809</v>
      </c>
      <c r="E69" s="83">
        <f t="shared" si="14"/>
        <v>20540</v>
      </c>
      <c r="F69" s="83">
        <f t="shared" si="14"/>
        <v>19367</v>
      </c>
      <c r="G69" s="83">
        <f t="shared" si="14"/>
        <v>19351</v>
      </c>
      <c r="H69" s="83">
        <f t="shared" si="14"/>
        <v>19138</v>
      </c>
      <c r="I69" s="83">
        <f t="shared" si="14"/>
        <v>2493</v>
      </c>
      <c r="J69" s="83">
        <f t="shared" si="14"/>
        <v>174</v>
      </c>
      <c r="K69" s="83">
        <f t="shared" si="14"/>
        <v>6</v>
      </c>
      <c r="L69" s="84">
        <f t="shared" si="14"/>
        <v>122627</v>
      </c>
    </row>
    <row r="70" spans="1:12" s="69" customFormat="1" ht="12.75">
      <c r="A70" s="82"/>
      <c r="B70" s="65"/>
      <c r="C70" s="65"/>
      <c r="D70" s="65"/>
      <c r="E70" s="65"/>
      <c r="F70" s="65"/>
      <c r="G70" s="65"/>
      <c r="H70" s="65"/>
      <c r="I70" s="65"/>
      <c r="J70" s="65"/>
      <c r="K70" s="65"/>
      <c r="L70" s="65"/>
    </row>
    <row r="71" spans="1:12" s="69" customFormat="1" ht="12.75">
      <c r="A71" s="135" t="s">
        <v>31</v>
      </c>
      <c r="B71" s="135"/>
      <c r="C71" s="135"/>
      <c r="D71" s="135"/>
      <c r="E71" s="135"/>
      <c r="F71" s="135"/>
      <c r="G71" s="135"/>
      <c r="H71" s="135"/>
      <c r="I71" s="135"/>
      <c r="J71" s="135"/>
      <c r="K71" s="135"/>
      <c r="L71" s="135"/>
    </row>
    <row r="72" spans="1:12" s="69" customFormat="1" ht="12.75">
      <c r="A72" s="82"/>
      <c r="B72" s="65"/>
      <c r="C72" s="65"/>
      <c r="D72" s="65"/>
      <c r="E72" s="65"/>
      <c r="F72" s="65"/>
      <c r="G72" s="65"/>
      <c r="H72" s="65"/>
      <c r="I72" s="65"/>
      <c r="J72" s="65"/>
      <c r="K72" s="65"/>
      <c r="L72" s="65"/>
    </row>
    <row r="73" spans="1:12" s="69" customFormat="1" ht="12.75">
      <c r="A73" s="69" t="s">
        <v>48</v>
      </c>
      <c r="B73" s="72">
        <f aca="true" t="shared" si="15" ref="B73:C79">SUM(B61,B49)</f>
        <v>333</v>
      </c>
      <c r="C73" s="72">
        <f t="shared" si="15"/>
        <v>39941</v>
      </c>
      <c r="D73" s="72">
        <f aca="true" t="shared" si="16" ref="D73:K73">SUM(D61,D49)</f>
        <v>3779</v>
      </c>
      <c r="E73" s="72">
        <f t="shared" si="16"/>
        <v>214</v>
      </c>
      <c r="F73" s="72">
        <f t="shared" si="16"/>
        <v>11</v>
      </c>
      <c r="G73" s="72">
        <f t="shared" si="16"/>
        <v>3</v>
      </c>
      <c r="H73" s="72">
        <f t="shared" si="16"/>
        <v>3</v>
      </c>
      <c r="I73" s="72">
        <f t="shared" si="16"/>
        <v>1</v>
      </c>
      <c r="J73" s="72">
        <f t="shared" si="16"/>
        <v>0</v>
      </c>
      <c r="K73" s="72">
        <f t="shared" si="16"/>
        <v>0</v>
      </c>
      <c r="L73" s="73">
        <f aca="true" t="shared" si="17" ref="L73:L81">SUM(B73:K73)</f>
        <v>44285</v>
      </c>
    </row>
    <row r="74" spans="1:12" s="69" customFormat="1" ht="12.75">
      <c r="A74" s="69" t="s">
        <v>49</v>
      </c>
      <c r="B74" s="72">
        <f t="shared" si="15"/>
        <v>3</v>
      </c>
      <c r="C74" s="72">
        <f t="shared" si="15"/>
        <v>394</v>
      </c>
      <c r="D74" s="72">
        <f aca="true" t="shared" si="18" ref="D74:K74">SUM(D62,D50)</f>
        <v>36893</v>
      </c>
      <c r="E74" s="72">
        <f t="shared" si="18"/>
        <v>4633</v>
      </c>
      <c r="F74" s="72">
        <f t="shared" si="18"/>
        <v>332</v>
      </c>
      <c r="G74" s="72">
        <f t="shared" si="18"/>
        <v>21</v>
      </c>
      <c r="H74" s="72">
        <f t="shared" si="18"/>
        <v>5</v>
      </c>
      <c r="I74" s="72">
        <f t="shared" si="18"/>
        <v>1</v>
      </c>
      <c r="J74" s="72">
        <f t="shared" si="18"/>
        <v>0</v>
      </c>
      <c r="K74" s="72">
        <f t="shared" si="18"/>
        <v>0</v>
      </c>
      <c r="L74" s="73">
        <f t="shared" si="17"/>
        <v>42282</v>
      </c>
    </row>
    <row r="75" spans="1:12" s="69" customFormat="1" ht="12.75">
      <c r="A75" s="69" t="s">
        <v>50</v>
      </c>
      <c r="B75" s="72">
        <f t="shared" si="15"/>
        <v>0</v>
      </c>
      <c r="C75" s="72">
        <f t="shared" si="15"/>
        <v>1</v>
      </c>
      <c r="D75" s="72">
        <f aca="true" t="shared" si="19" ref="D75:K75">SUM(D63,D51)</f>
        <v>475</v>
      </c>
      <c r="E75" s="72">
        <f t="shared" si="19"/>
        <v>34930</v>
      </c>
      <c r="F75" s="72">
        <f t="shared" si="19"/>
        <v>4822</v>
      </c>
      <c r="G75" s="72">
        <f t="shared" si="19"/>
        <v>512</v>
      </c>
      <c r="H75" s="72">
        <f t="shared" si="19"/>
        <v>41</v>
      </c>
      <c r="I75" s="72">
        <f t="shared" si="19"/>
        <v>5</v>
      </c>
      <c r="J75" s="72">
        <f t="shared" si="19"/>
        <v>0</v>
      </c>
      <c r="K75" s="72">
        <f t="shared" si="19"/>
        <v>0</v>
      </c>
      <c r="L75" s="73">
        <f t="shared" si="17"/>
        <v>40786</v>
      </c>
    </row>
    <row r="76" spans="1:12" s="69" customFormat="1" ht="12.75">
      <c r="A76" s="69" t="s">
        <v>51</v>
      </c>
      <c r="B76" s="72">
        <f t="shared" si="15"/>
        <v>0</v>
      </c>
      <c r="C76" s="72">
        <f t="shared" si="15"/>
        <v>0</v>
      </c>
      <c r="D76" s="72">
        <f aca="true" t="shared" si="20" ref="D76:K76">SUM(D64,D52)</f>
        <v>3</v>
      </c>
      <c r="E76" s="72">
        <f t="shared" si="20"/>
        <v>575</v>
      </c>
      <c r="F76" s="72">
        <f t="shared" si="20"/>
        <v>32540</v>
      </c>
      <c r="G76" s="72">
        <f t="shared" si="20"/>
        <v>5109</v>
      </c>
      <c r="H76" s="72">
        <f t="shared" si="20"/>
        <v>583</v>
      </c>
      <c r="I76" s="72">
        <f t="shared" si="20"/>
        <v>44</v>
      </c>
      <c r="J76" s="72">
        <f t="shared" si="20"/>
        <v>3</v>
      </c>
      <c r="K76" s="72">
        <f t="shared" si="20"/>
        <v>0</v>
      </c>
      <c r="L76" s="73">
        <f t="shared" si="17"/>
        <v>38857</v>
      </c>
    </row>
    <row r="77" spans="1:12" s="69" customFormat="1" ht="12.75">
      <c r="A77" s="69" t="s">
        <v>52</v>
      </c>
      <c r="B77" s="72">
        <f t="shared" si="15"/>
        <v>0</v>
      </c>
      <c r="C77" s="72">
        <f t="shared" si="15"/>
        <v>0</v>
      </c>
      <c r="D77" s="72">
        <f aca="true" t="shared" si="21" ref="D77:K77">SUM(D65,D53)</f>
        <v>0</v>
      </c>
      <c r="E77" s="72">
        <f t="shared" si="21"/>
        <v>12</v>
      </c>
      <c r="F77" s="72">
        <f t="shared" si="21"/>
        <v>543</v>
      </c>
      <c r="G77" s="72">
        <f t="shared" si="21"/>
        <v>31759</v>
      </c>
      <c r="H77" s="72">
        <f t="shared" si="21"/>
        <v>5216</v>
      </c>
      <c r="I77" s="72">
        <f t="shared" si="21"/>
        <v>496</v>
      </c>
      <c r="J77" s="72">
        <f t="shared" si="21"/>
        <v>15</v>
      </c>
      <c r="K77" s="72">
        <f t="shared" si="21"/>
        <v>0</v>
      </c>
      <c r="L77" s="73">
        <f t="shared" si="17"/>
        <v>38041</v>
      </c>
    </row>
    <row r="78" spans="1:12" s="69" customFormat="1" ht="12.75">
      <c r="A78" s="69" t="s">
        <v>53</v>
      </c>
      <c r="B78" s="92">
        <f t="shared" si="15"/>
        <v>0</v>
      </c>
      <c r="C78" s="92">
        <f t="shared" si="15"/>
        <v>0</v>
      </c>
      <c r="D78" s="92">
        <f aca="true" t="shared" si="22" ref="D78:K78">SUM(D66,D54)</f>
        <v>0</v>
      </c>
      <c r="E78" s="92">
        <f t="shared" si="22"/>
        <v>1</v>
      </c>
      <c r="F78" s="92">
        <f t="shared" si="22"/>
        <v>5</v>
      </c>
      <c r="G78" s="92">
        <f t="shared" si="22"/>
        <v>550</v>
      </c>
      <c r="H78" s="92">
        <f t="shared" si="22"/>
        <v>31475</v>
      </c>
      <c r="I78" s="92">
        <f t="shared" si="22"/>
        <v>4461</v>
      </c>
      <c r="J78" s="92">
        <f t="shared" si="22"/>
        <v>317</v>
      </c>
      <c r="K78" s="92">
        <f t="shared" si="22"/>
        <v>8</v>
      </c>
      <c r="L78" s="73">
        <f t="shared" si="17"/>
        <v>36817</v>
      </c>
    </row>
    <row r="79" spans="1:12" s="67" customFormat="1" ht="12.75">
      <c r="A79" s="74"/>
      <c r="B79" s="93">
        <f t="shared" si="15"/>
        <v>336</v>
      </c>
      <c r="C79" s="93">
        <f t="shared" si="15"/>
        <v>40336</v>
      </c>
      <c r="D79" s="93">
        <f aca="true" t="shared" si="23" ref="D79:K79">SUM(D67,D55)</f>
        <v>41150</v>
      </c>
      <c r="E79" s="93">
        <f t="shared" si="23"/>
        <v>40365</v>
      </c>
      <c r="F79" s="93">
        <f t="shared" si="23"/>
        <v>38253</v>
      </c>
      <c r="G79" s="93">
        <f t="shared" si="23"/>
        <v>37954</v>
      </c>
      <c r="H79" s="93">
        <f t="shared" si="23"/>
        <v>37323</v>
      </c>
      <c r="I79" s="93">
        <f t="shared" si="23"/>
        <v>5008</v>
      </c>
      <c r="J79" s="93">
        <f t="shared" si="23"/>
        <v>335</v>
      </c>
      <c r="K79" s="93">
        <f t="shared" si="23"/>
        <v>8</v>
      </c>
      <c r="L79" s="88">
        <f t="shared" si="17"/>
        <v>241068</v>
      </c>
    </row>
    <row r="80" spans="1:12" s="89" customFormat="1" ht="12.75">
      <c r="A80" s="78" t="s">
        <v>61</v>
      </c>
      <c r="B80" s="79">
        <f>SUM(B68,B56)</f>
        <v>7</v>
      </c>
      <c r="C80" s="79">
        <f aca="true" t="shared" si="24" ref="C80:K80">SUM(C68,C56)</f>
        <v>611</v>
      </c>
      <c r="D80" s="79">
        <f t="shared" si="24"/>
        <v>809</v>
      </c>
      <c r="E80" s="79">
        <f t="shared" si="24"/>
        <v>755</v>
      </c>
      <c r="F80" s="79">
        <f t="shared" si="24"/>
        <v>678</v>
      </c>
      <c r="G80" s="79">
        <f t="shared" si="24"/>
        <v>646</v>
      </c>
      <c r="H80" s="79">
        <f t="shared" si="24"/>
        <v>630</v>
      </c>
      <c r="I80" s="79">
        <f t="shared" si="24"/>
        <v>190</v>
      </c>
      <c r="J80" s="79">
        <f t="shared" si="24"/>
        <v>13</v>
      </c>
      <c r="K80" s="79">
        <f t="shared" si="24"/>
        <v>1</v>
      </c>
      <c r="L80" s="91">
        <f t="shared" si="17"/>
        <v>4340</v>
      </c>
    </row>
    <row r="81" spans="1:12" s="89" customFormat="1" ht="12.75">
      <c r="A81" s="82" t="s">
        <v>31</v>
      </c>
      <c r="B81" s="83">
        <f aca="true" t="shared" si="25" ref="B81:K81">SUM(B79:B80)</f>
        <v>343</v>
      </c>
      <c r="C81" s="83">
        <f t="shared" si="25"/>
        <v>40947</v>
      </c>
      <c r="D81" s="83">
        <f t="shared" si="25"/>
        <v>41959</v>
      </c>
      <c r="E81" s="83">
        <f t="shared" si="25"/>
        <v>41120</v>
      </c>
      <c r="F81" s="83">
        <f t="shared" si="25"/>
        <v>38931</v>
      </c>
      <c r="G81" s="83">
        <f t="shared" si="25"/>
        <v>38600</v>
      </c>
      <c r="H81" s="83">
        <f t="shared" si="25"/>
        <v>37953</v>
      </c>
      <c r="I81" s="83">
        <f t="shared" si="25"/>
        <v>5198</v>
      </c>
      <c r="J81" s="83">
        <f t="shared" si="25"/>
        <v>348</v>
      </c>
      <c r="K81" s="83">
        <f t="shared" si="25"/>
        <v>9</v>
      </c>
      <c r="L81" s="84">
        <f t="shared" si="17"/>
        <v>245408</v>
      </c>
    </row>
    <row r="82" spans="1:12" s="89" customFormat="1" ht="12.75">
      <c r="A82" s="82"/>
      <c r="B82" s="94"/>
      <c r="C82" s="94"/>
      <c r="D82" s="94"/>
      <c r="E82" s="94"/>
      <c r="F82" s="94"/>
      <c r="G82" s="94"/>
      <c r="H82" s="94"/>
      <c r="I82" s="94"/>
      <c r="J82" s="94"/>
      <c r="K82" s="94"/>
      <c r="L82" s="94"/>
    </row>
    <row r="83" spans="1:12" s="69" customFormat="1" ht="12.75">
      <c r="A83" s="135" t="s">
        <v>56</v>
      </c>
      <c r="B83" s="135"/>
      <c r="C83" s="135"/>
      <c r="D83" s="135"/>
      <c r="E83" s="135"/>
      <c r="F83" s="135"/>
      <c r="G83" s="135"/>
      <c r="H83" s="135"/>
      <c r="I83" s="135"/>
      <c r="J83" s="135"/>
      <c r="K83" s="135"/>
      <c r="L83" s="135"/>
    </row>
    <row r="84" spans="1:12" s="69" customFormat="1" ht="12.75">
      <c r="A84" s="82"/>
      <c r="B84" s="65"/>
      <c r="C84" s="65"/>
      <c r="D84" s="65"/>
      <c r="E84" s="65"/>
      <c r="F84" s="65"/>
      <c r="G84" s="65"/>
      <c r="H84" s="65"/>
      <c r="I84" s="65"/>
      <c r="J84" s="65"/>
      <c r="K84" s="65"/>
      <c r="L84" s="65"/>
    </row>
    <row r="85" spans="1:12" s="69" customFormat="1" ht="12.75">
      <c r="A85" s="135" t="s">
        <v>8</v>
      </c>
      <c r="B85" s="135"/>
      <c r="C85" s="135"/>
      <c r="D85" s="135"/>
      <c r="E85" s="135"/>
      <c r="F85" s="135"/>
      <c r="G85" s="135"/>
      <c r="H85" s="135"/>
      <c r="I85" s="135"/>
      <c r="J85" s="135"/>
      <c r="K85" s="135"/>
      <c r="L85" s="135"/>
    </row>
    <row r="86" spans="1:12" s="69" customFormat="1" ht="12.75">
      <c r="A86" s="82"/>
      <c r="B86" s="65"/>
      <c r="C86" s="65"/>
      <c r="D86" s="65"/>
      <c r="E86" s="65"/>
      <c r="F86" s="65"/>
      <c r="G86" s="65"/>
      <c r="H86" s="65"/>
      <c r="I86" s="65"/>
      <c r="J86" s="65"/>
      <c r="K86" s="65"/>
      <c r="L86" s="65"/>
    </row>
    <row r="87" spans="1:12" ht="12.75">
      <c r="A87" s="69" t="s">
        <v>48</v>
      </c>
      <c r="B87" s="72">
        <v>0</v>
      </c>
      <c r="C87" s="72">
        <v>16</v>
      </c>
      <c r="D87" s="72">
        <v>2</v>
      </c>
      <c r="E87" s="72">
        <v>0</v>
      </c>
      <c r="F87" s="72">
        <v>0</v>
      </c>
      <c r="G87" s="72">
        <v>0</v>
      </c>
      <c r="H87" s="72">
        <v>0</v>
      </c>
      <c r="I87" s="72">
        <v>0</v>
      </c>
      <c r="J87" s="72">
        <v>0</v>
      </c>
      <c r="K87" s="72">
        <v>0</v>
      </c>
      <c r="L87" s="73">
        <v>18</v>
      </c>
    </row>
    <row r="88" spans="1:12" ht="12.75">
      <c r="A88" s="69" t="s">
        <v>49</v>
      </c>
      <c r="B88" s="72">
        <v>0</v>
      </c>
      <c r="C88" s="72">
        <v>0</v>
      </c>
      <c r="D88" s="72">
        <v>16</v>
      </c>
      <c r="E88" s="72">
        <v>3</v>
      </c>
      <c r="F88" s="72">
        <v>0</v>
      </c>
      <c r="G88" s="72">
        <v>0</v>
      </c>
      <c r="H88" s="72">
        <v>0</v>
      </c>
      <c r="I88" s="72">
        <v>0</v>
      </c>
      <c r="J88" s="72">
        <v>0</v>
      </c>
      <c r="K88" s="72">
        <v>0</v>
      </c>
      <c r="L88" s="73">
        <v>19</v>
      </c>
    </row>
    <row r="89" spans="1:12" ht="12.75">
      <c r="A89" s="69" t="s">
        <v>50</v>
      </c>
      <c r="B89" s="72">
        <v>0</v>
      </c>
      <c r="C89" s="72">
        <v>0</v>
      </c>
      <c r="D89" s="72">
        <v>0</v>
      </c>
      <c r="E89" s="72">
        <v>16</v>
      </c>
      <c r="F89" s="72">
        <v>0</v>
      </c>
      <c r="G89" s="72">
        <v>0</v>
      </c>
      <c r="H89" s="72">
        <v>0</v>
      </c>
      <c r="I89" s="72">
        <v>0</v>
      </c>
      <c r="J89" s="72">
        <v>0</v>
      </c>
      <c r="K89" s="72">
        <v>0</v>
      </c>
      <c r="L89" s="73">
        <v>16</v>
      </c>
    </row>
    <row r="90" spans="1:12" ht="12.75">
      <c r="A90" s="69" t="s">
        <v>51</v>
      </c>
      <c r="B90" s="72">
        <v>0</v>
      </c>
      <c r="C90" s="72">
        <v>0</v>
      </c>
      <c r="D90" s="72">
        <v>0</v>
      </c>
      <c r="E90" s="72">
        <v>0</v>
      </c>
      <c r="F90" s="72">
        <v>16</v>
      </c>
      <c r="G90" s="72">
        <v>2</v>
      </c>
      <c r="H90" s="72">
        <v>0</v>
      </c>
      <c r="I90" s="72">
        <v>0</v>
      </c>
      <c r="J90" s="72">
        <v>0</v>
      </c>
      <c r="K90" s="72">
        <v>0</v>
      </c>
      <c r="L90" s="73">
        <v>18</v>
      </c>
    </row>
    <row r="91" spans="1:12" ht="12.75">
      <c r="A91" s="69" t="s">
        <v>52</v>
      </c>
      <c r="B91" s="72">
        <v>0</v>
      </c>
      <c r="C91" s="72">
        <v>0</v>
      </c>
      <c r="D91" s="72">
        <v>0</v>
      </c>
      <c r="E91" s="72">
        <v>0</v>
      </c>
      <c r="F91" s="72">
        <v>0</v>
      </c>
      <c r="G91" s="72">
        <v>14</v>
      </c>
      <c r="H91" s="72">
        <v>1</v>
      </c>
      <c r="I91" s="72">
        <v>1</v>
      </c>
      <c r="J91" s="72">
        <v>0</v>
      </c>
      <c r="K91" s="72">
        <v>0</v>
      </c>
      <c r="L91" s="73">
        <v>16</v>
      </c>
    </row>
    <row r="92" spans="1:12" ht="12.75">
      <c r="A92" s="69" t="s">
        <v>53</v>
      </c>
      <c r="B92" s="72">
        <v>0</v>
      </c>
      <c r="C92" s="72">
        <v>0</v>
      </c>
      <c r="D92" s="72">
        <v>0</v>
      </c>
      <c r="E92" s="72">
        <v>0</v>
      </c>
      <c r="F92" s="72">
        <v>0</v>
      </c>
      <c r="G92" s="72">
        <v>0</v>
      </c>
      <c r="H92" s="72">
        <v>19</v>
      </c>
      <c r="I92" s="72">
        <v>2</v>
      </c>
      <c r="J92" s="72">
        <v>1</v>
      </c>
      <c r="K92" s="72">
        <v>0</v>
      </c>
      <c r="L92" s="73">
        <v>22</v>
      </c>
    </row>
    <row r="93" spans="1:12" s="89" customFormat="1" ht="12.75">
      <c r="A93" s="74"/>
      <c r="B93" s="87">
        <v>0</v>
      </c>
      <c r="C93" s="87">
        <v>16</v>
      </c>
      <c r="D93" s="87">
        <v>18</v>
      </c>
      <c r="E93" s="87">
        <v>19</v>
      </c>
      <c r="F93" s="87">
        <v>16</v>
      </c>
      <c r="G93" s="87">
        <v>16</v>
      </c>
      <c r="H93" s="87">
        <v>20</v>
      </c>
      <c r="I93" s="87">
        <v>3</v>
      </c>
      <c r="J93" s="87">
        <v>1</v>
      </c>
      <c r="K93" s="87">
        <v>0</v>
      </c>
      <c r="L93" s="88">
        <v>109</v>
      </c>
    </row>
    <row r="94" spans="1:12" s="89" customFormat="1" ht="12.75">
      <c r="A94" s="78" t="s">
        <v>61</v>
      </c>
      <c r="B94" s="79">
        <v>0</v>
      </c>
      <c r="C94" s="79">
        <v>0</v>
      </c>
      <c r="D94" s="79">
        <v>0</v>
      </c>
      <c r="E94" s="79">
        <v>0</v>
      </c>
      <c r="F94" s="79">
        <v>0</v>
      </c>
      <c r="G94" s="79">
        <v>0</v>
      </c>
      <c r="H94" s="79">
        <v>0</v>
      </c>
      <c r="I94" s="79">
        <v>0</v>
      </c>
      <c r="J94" s="79">
        <v>0</v>
      </c>
      <c r="K94" s="79">
        <v>0</v>
      </c>
      <c r="L94" s="80">
        <v>0</v>
      </c>
    </row>
    <row r="95" spans="1:12" s="89" customFormat="1" ht="12.75">
      <c r="A95" s="82" t="s">
        <v>31</v>
      </c>
      <c r="B95" s="83">
        <f aca="true" t="shared" si="26" ref="B95:L95">SUM(B93:B94)</f>
        <v>0</v>
      </c>
      <c r="C95" s="83">
        <f t="shared" si="26"/>
        <v>16</v>
      </c>
      <c r="D95" s="83">
        <f t="shared" si="26"/>
        <v>18</v>
      </c>
      <c r="E95" s="83">
        <f t="shared" si="26"/>
        <v>19</v>
      </c>
      <c r="F95" s="83">
        <f t="shared" si="26"/>
        <v>16</v>
      </c>
      <c r="G95" s="83">
        <f t="shared" si="26"/>
        <v>16</v>
      </c>
      <c r="H95" s="83">
        <f t="shared" si="26"/>
        <v>20</v>
      </c>
      <c r="I95" s="83">
        <f t="shared" si="26"/>
        <v>3</v>
      </c>
      <c r="J95" s="83">
        <f t="shared" si="26"/>
        <v>1</v>
      </c>
      <c r="K95" s="83">
        <f t="shared" si="26"/>
        <v>0</v>
      </c>
      <c r="L95" s="84">
        <f t="shared" si="26"/>
        <v>109</v>
      </c>
    </row>
    <row r="96" spans="1:12" s="69" customFormat="1" ht="12.75">
      <c r="A96" s="82"/>
      <c r="B96" s="65"/>
      <c r="C96" s="65"/>
      <c r="D96" s="65"/>
      <c r="E96" s="65"/>
      <c r="F96" s="65"/>
      <c r="G96" s="65"/>
      <c r="H96" s="65"/>
      <c r="I96" s="65"/>
      <c r="J96" s="65"/>
      <c r="K96" s="65"/>
      <c r="L96" s="65"/>
    </row>
    <row r="97" spans="1:12" s="69" customFormat="1" ht="12.75">
      <c r="A97" s="135" t="s">
        <v>9</v>
      </c>
      <c r="B97" s="135"/>
      <c r="C97" s="135"/>
      <c r="D97" s="135"/>
      <c r="E97" s="135"/>
      <c r="F97" s="135"/>
      <c r="G97" s="135"/>
      <c r="H97" s="135"/>
      <c r="I97" s="135"/>
      <c r="J97" s="135"/>
      <c r="K97" s="135"/>
      <c r="L97" s="135"/>
    </row>
    <row r="98" spans="1:12" s="69" customFormat="1" ht="12.75">
      <c r="A98" s="82"/>
      <c r="B98" s="65"/>
      <c r="C98" s="65"/>
      <c r="D98" s="65"/>
      <c r="E98" s="65"/>
      <c r="F98" s="65"/>
      <c r="G98" s="65"/>
      <c r="H98" s="65"/>
      <c r="I98" s="65"/>
      <c r="J98" s="65"/>
      <c r="K98" s="65"/>
      <c r="L98" s="65"/>
    </row>
    <row r="99" spans="1:12" ht="12.75">
      <c r="A99" s="69" t="s">
        <v>48</v>
      </c>
      <c r="B99" s="72">
        <v>0</v>
      </c>
      <c r="C99" s="72">
        <v>24</v>
      </c>
      <c r="D99" s="72">
        <v>0</v>
      </c>
      <c r="E99" s="72">
        <v>0</v>
      </c>
      <c r="F99" s="72">
        <v>0</v>
      </c>
      <c r="G99" s="72">
        <v>0</v>
      </c>
      <c r="H99" s="72">
        <v>0</v>
      </c>
      <c r="I99" s="72">
        <v>0</v>
      </c>
      <c r="J99" s="72">
        <v>0</v>
      </c>
      <c r="K99" s="72">
        <v>0</v>
      </c>
      <c r="L99" s="73">
        <v>24</v>
      </c>
    </row>
    <row r="100" spans="1:12" ht="12.75">
      <c r="A100" s="69" t="s">
        <v>49</v>
      </c>
      <c r="B100" s="72">
        <v>0</v>
      </c>
      <c r="C100" s="72">
        <v>0</v>
      </c>
      <c r="D100" s="72">
        <v>19</v>
      </c>
      <c r="E100" s="72">
        <v>3</v>
      </c>
      <c r="F100" s="72">
        <v>0</v>
      </c>
      <c r="G100" s="72">
        <v>0</v>
      </c>
      <c r="H100" s="72">
        <v>0</v>
      </c>
      <c r="I100" s="72">
        <v>0</v>
      </c>
      <c r="J100" s="72">
        <v>0</v>
      </c>
      <c r="K100" s="72">
        <v>0</v>
      </c>
      <c r="L100" s="73">
        <v>22</v>
      </c>
    </row>
    <row r="101" spans="1:12" ht="12.75">
      <c r="A101" s="69" t="s">
        <v>50</v>
      </c>
      <c r="B101" s="72">
        <v>0</v>
      </c>
      <c r="C101" s="72">
        <v>0</v>
      </c>
      <c r="D101" s="72">
        <v>0</v>
      </c>
      <c r="E101" s="72">
        <v>10</v>
      </c>
      <c r="F101" s="72">
        <v>5</v>
      </c>
      <c r="G101" s="72">
        <v>0</v>
      </c>
      <c r="H101" s="72">
        <v>0</v>
      </c>
      <c r="I101" s="72">
        <v>0</v>
      </c>
      <c r="J101" s="72">
        <v>0</v>
      </c>
      <c r="K101" s="72">
        <v>0</v>
      </c>
      <c r="L101" s="73">
        <v>15</v>
      </c>
    </row>
    <row r="102" spans="1:12" ht="12.75">
      <c r="A102" s="69" t="s">
        <v>51</v>
      </c>
      <c r="B102" s="72">
        <v>0</v>
      </c>
      <c r="C102" s="72">
        <v>0</v>
      </c>
      <c r="D102" s="72">
        <v>0</v>
      </c>
      <c r="E102" s="72">
        <v>0</v>
      </c>
      <c r="F102" s="72">
        <v>18</v>
      </c>
      <c r="G102" s="72">
        <v>4</v>
      </c>
      <c r="H102" s="72">
        <v>0</v>
      </c>
      <c r="I102" s="72">
        <v>0</v>
      </c>
      <c r="J102" s="72">
        <v>0</v>
      </c>
      <c r="K102" s="72">
        <v>0</v>
      </c>
      <c r="L102" s="73">
        <v>22</v>
      </c>
    </row>
    <row r="103" spans="1:12" ht="12.75">
      <c r="A103" s="69" t="s">
        <v>52</v>
      </c>
      <c r="B103" s="72">
        <v>0</v>
      </c>
      <c r="C103" s="72">
        <v>0</v>
      </c>
      <c r="D103" s="72">
        <v>0</v>
      </c>
      <c r="E103" s="72">
        <v>0</v>
      </c>
      <c r="F103" s="72">
        <v>0</v>
      </c>
      <c r="G103" s="72">
        <v>10</v>
      </c>
      <c r="H103" s="72">
        <v>3</v>
      </c>
      <c r="I103" s="72">
        <v>0</v>
      </c>
      <c r="J103" s="72">
        <v>0</v>
      </c>
      <c r="K103" s="72">
        <v>0</v>
      </c>
      <c r="L103" s="73">
        <v>13</v>
      </c>
    </row>
    <row r="104" spans="1:12" ht="12.75">
      <c r="A104" s="69" t="s">
        <v>53</v>
      </c>
      <c r="B104" s="72">
        <v>0</v>
      </c>
      <c r="C104" s="72">
        <v>0</v>
      </c>
      <c r="D104" s="72">
        <v>0</v>
      </c>
      <c r="E104" s="72">
        <v>0</v>
      </c>
      <c r="F104" s="72">
        <v>0</v>
      </c>
      <c r="G104" s="72">
        <v>0</v>
      </c>
      <c r="H104" s="72">
        <v>11</v>
      </c>
      <c r="I104" s="72">
        <v>2</v>
      </c>
      <c r="J104" s="72">
        <v>0</v>
      </c>
      <c r="K104" s="72">
        <v>0</v>
      </c>
      <c r="L104" s="73">
        <v>13</v>
      </c>
    </row>
    <row r="105" spans="1:12" s="89" customFormat="1" ht="12.75">
      <c r="A105" s="74"/>
      <c r="B105" s="87">
        <v>0</v>
      </c>
      <c r="C105" s="87">
        <v>24</v>
      </c>
      <c r="D105" s="87">
        <v>19</v>
      </c>
      <c r="E105" s="87">
        <v>13</v>
      </c>
      <c r="F105" s="87">
        <v>23</v>
      </c>
      <c r="G105" s="87">
        <v>14</v>
      </c>
      <c r="H105" s="87">
        <v>14</v>
      </c>
      <c r="I105" s="87">
        <v>2</v>
      </c>
      <c r="J105" s="87">
        <v>0</v>
      </c>
      <c r="K105" s="87">
        <v>0</v>
      </c>
      <c r="L105" s="88">
        <v>109</v>
      </c>
    </row>
    <row r="106" spans="1:12" s="89" customFormat="1" ht="12.75">
      <c r="A106" s="78" t="s">
        <v>61</v>
      </c>
      <c r="B106" s="79">
        <v>0</v>
      </c>
      <c r="C106" s="79">
        <v>0</v>
      </c>
      <c r="D106" s="79">
        <v>0</v>
      </c>
      <c r="E106" s="79">
        <v>0</v>
      </c>
      <c r="F106" s="79">
        <v>0</v>
      </c>
      <c r="G106" s="79">
        <v>0</v>
      </c>
      <c r="H106" s="79">
        <v>0</v>
      </c>
      <c r="I106" s="79">
        <v>0</v>
      </c>
      <c r="J106" s="79">
        <v>0</v>
      </c>
      <c r="K106" s="79">
        <v>0</v>
      </c>
      <c r="L106" s="80">
        <v>0</v>
      </c>
    </row>
    <row r="107" spans="1:12" s="89" customFormat="1" ht="12.75">
      <c r="A107" s="82" t="s">
        <v>31</v>
      </c>
      <c r="B107" s="83">
        <f aca="true" t="shared" si="27" ref="B107:L107">SUM(B105:B106)</f>
        <v>0</v>
      </c>
      <c r="C107" s="83">
        <f t="shared" si="27"/>
        <v>24</v>
      </c>
      <c r="D107" s="83">
        <f t="shared" si="27"/>
        <v>19</v>
      </c>
      <c r="E107" s="83">
        <f t="shared" si="27"/>
        <v>13</v>
      </c>
      <c r="F107" s="83">
        <f t="shared" si="27"/>
        <v>23</v>
      </c>
      <c r="G107" s="83">
        <f t="shared" si="27"/>
        <v>14</v>
      </c>
      <c r="H107" s="83">
        <f t="shared" si="27"/>
        <v>14</v>
      </c>
      <c r="I107" s="83">
        <f t="shared" si="27"/>
        <v>2</v>
      </c>
      <c r="J107" s="83">
        <f t="shared" si="27"/>
        <v>0</v>
      </c>
      <c r="K107" s="83">
        <f t="shared" si="27"/>
        <v>0</v>
      </c>
      <c r="L107" s="84">
        <f t="shared" si="27"/>
        <v>109</v>
      </c>
    </row>
    <row r="108" spans="1:12" s="69" customFormat="1" ht="12.75">
      <c r="A108" s="82"/>
      <c r="B108" s="65"/>
      <c r="C108" s="65"/>
      <c r="D108" s="65"/>
      <c r="E108" s="65"/>
      <c r="F108" s="65"/>
      <c r="G108" s="65"/>
      <c r="H108" s="65"/>
      <c r="I108" s="65"/>
      <c r="J108" s="65"/>
      <c r="K108" s="65"/>
      <c r="L108" s="65"/>
    </row>
    <row r="109" spans="1:12" s="69" customFormat="1" ht="12.75">
      <c r="A109" s="135" t="s">
        <v>31</v>
      </c>
      <c r="B109" s="135"/>
      <c r="C109" s="135"/>
      <c r="D109" s="135"/>
      <c r="E109" s="135"/>
      <c r="F109" s="135"/>
      <c r="G109" s="135"/>
      <c r="H109" s="135"/>
      <c r="I109" s="135"/>
      <c r="J109" s="135"/>
      <c r="K109" s="135"/>
      <c r="L109" s="135"/>
    </row>
    <row r="110" spans="1:12" s="69" customFormat="1" ht="12.75">
      <c r="A110" s="82"/>
      <c r="B110" s="65"/>
      <c r="C110" s="65"/>
      <c r="D110" s="65"/>
      <c r="E110" s="65"/>
      <c r="F110" s="65"/>
      <c r="G110" s="65"/>
      <c r="H110" s="65"/>
      <c r="I110" s="65"/>
      <c r="J110" s="65"/>
      <c r="K110" s="65"/>
      <c r="L110" s="65"/>
    </row>
    <row r="111" spans="1:12" s="69" customFormat="1" ht="12.75">
      <c r="A111" s="69" t="s">
        <v>48</v>
      </c>
      <c r="B111" s="72">
        <f aca="true" t="shared" si="28" ref="B111:C117">SUM(B99,B87)</f>
        <v>0</v>
      </c>
      <c r="C111" s="72">
        <f t="shared" si="28"/>
        <v>40</v>
      </c>
      <c r="D111" s="72">
        <f aca="true" t="shared" si="29" ref="D111:L111">SUM(D99,D87)</f>
        <v>2</v>
      </c>
      <c r="E111" s="72">
        <f t="shared" si="29"/>
        <v>0</v>
      </c>
      <c r="F111" s="72">
        <f t="shared" si="29"/>
        <v>0</v>
      </c>
      <c r="G111" s="72">
        <f t="shared" si="29"/>
        <v>0</v>
      </c>
      <c r="H111" s="72">
        <f t="shared" si="29"/>
        <v>0</v>
      </c>
      <c r="I111" s="72">
        <f t="shared" si="29"/>
        <v>0</v>
      </c>
      <c r="J111" s="72">
        <f t="shared" si="29"/>
        <v>0</v>
      </c>
      <c r="K111" s="72">
        <f t="shared" si="29"/>
        <v>0</v>
      </c>
      <c r="L111" s="73">
        <f t="shared" si="29"/>
        <v>42</v>
      </c>
    </row>
    <row r="112" spans="1:12" s="69" customFormat="1" ht="12.75">
      <c r="A112" s="69" t="s">
        <v>49</v>
      </c>
      <c r="B112" s="72">
        <f t="shared" si="28"/>
        <v>0</v>
      </c>
      <c r="C112" s="72">
        <f t="shared" si="28"/>
        <v>0</v>
      </c>
      <c r="D112" s="72">
        <f aca="true" t="shared" si="30" ref="D112:L112">SUM(D100,D88)</f>
        <v>35</v>
      </c>
      <c r="E112" s="72">
        <f t="shared" si="30"/>
        <v>6</v>
      </c>
      <c r="F112" s="72">
        <f t="shared" si="30"/>
        <v>0</v>
      </c>
      <c r="G112" s="72">
        <f t="shared" si="30"/>
        <v>0</v>
      </c>
      <c r="H112" s="72">
        <f t="shared" si="30"/>
        <v>0</v>
      </c>
      <c r="I112" s="72">
        <f t="shared" si="30"/>
        <v>0</v>
      </c>
      <c r="J112" s="72">
        <f t="shared" si="30"/>
        <v>0</v>
      </c>
      <c r="K112" s="72">
        <f t="shared" si="30"/>
        <v>0</v>
      </c>
      <c r="L112" s="73">
        <f t="shared" si="30"/>
        <v>41</v>
      </c>
    </row>
    <row r="113" spans="1:12" s="69" customFormat="1" ht="12.75">
      <c r="A113" s="69" t="s">
        <v>50</v>
      </c>
      <c r="B113" s="72">
        <f t="shared" si="28"/>
        <v>0</v>
      </c>
      <c r="C113" s="72">
        <f t="shared" si="28"/>
        <v>0</v>
      </c>
      <c r="D113" s="72">
        <f aca="true" t="shared" si="31" ref="D113:L113">SUM(D101,D89)</f>
        <v>0</v>
      </c>
      <c r="E113" s="72">
        <f t="shared" si="31"/>
        <v>26</v>
      </c>
      <c r="F113" s="72">
        <f t="shared" si="31"/>
        <v>5</v>
      </c>
      <c r="G113" s="72">
        <f t="shared" si="31"/>
        <v>0</v>
      </c>
      <c r="H113" s="72">
        <f t="shared" si="31"/>
        <v>0</v>
      </c>
      <c r="I113" s="72">
        <f t="shared" si="31"/>
        <v>0</v>
      </c>
      <c r="J113" s="72">
        <f t="shared" si="31"/>
        <v>0</v>
      </c>
      <c r="K113" s="72">
        <f t="shared" si="31"/>
        <v>0</v>
      </c>
      <c r="L113" s="73">
        <f t="shared" si="31"/>
        <v>31</v>
      </c>
    </row>
    <row r="114" spans="1:12" s="69" customFormat="1" ht="12.75">
      <c r="A114" s="69" t="s">
        <v>51</v>
      </c>
      <c r="B114" s="72">
        <f t="shared" si="28"/>
        <v>0</v>
      </c>
      <c r="C114" s="72">
        <f t="shared" si="28"/>
        <v>0</v>
      </c>
      <c r="D114" s="72">
        <f aca="true" t="shared" si="32" ref="D114:L114">SUM(D102,D90)</f>
        <v>0</v>
      </c>
      <c r="E114" s="72">
        <f t="shared" si="32"/>
        <v>0</v>
      </c>
      <c r="F114" s="72">
        <f t="shared" si="32"/>
        <v>34</v>
      </c>
      <c r="G114" s="72">
        <f t="shared" si="32"/>
        <v>6</v>
      </c>
      <c r="H114" s="72">
        <f t="shared" si="32"/>
        <v>0</v>
      </c>
      <c r="I114" s="72">
        <f t="shared" si="32"/>
        <v>0</v>
      </c>
      <c r="J114" s="72">
        <f t="shared" si="32"/>
        <v>0</v>
      </c>
      <c r="K114" s="72">
        <f t="shared" si="32"/>
        <v>0</v>
      </c>
      <c r="L114" s="73">
        <f t="shared" si="32"/>
        <v>40</v>
      </c>
    </row>
    <row r="115" spans="1:12" s="69" customFormat="1" ht="12.75">
      <c r="A115" s="69" t="s">
        <v>52</v>
      </c>
      <c r="B115" s="72">
        <f t="shared" si="28"/>
        <v>0</v>
      </c>
      <c r="C115" s="72">
        <f t="shared" si="28"/>
        <v>0</v>
      </c>
      <c r="D115" s="72">
        <f aca="true" t="shared" si="33" ref="D115:L115">SUM(D103,D91)</f>
        <v>0</v>
      </c>
      <c r="E115" s="72">
        <f t="shared" si="33"/>
        <v>0</v>
      </c>
      <c r="F115" s="72">
        <f t="shared" si="33"/>
        <v>0</v>
      </c>
      <c r="G115" s="72">
        <f t="shared" si="33"/>
        <v>24</v>
      </c>
      <c r="H115" s="72">
        <f t="shared" si="33"/>
        <v>4</v>
      </c>
      <c r="I115" s="72">
        <f t="shared" si="33"/>
        <v>1</v>
      </c>
      <c r="J115" s="72">
        <f t="shared" si="33"/>
        <v>0</v>
      </c>
      <c r="K115" s="72">
        <f t="shared" si="33"/>
        <v>0</v>
      </c>
      <c r="L115" s="73">
        <f t="shared" si="33"/>
        <v>29</v>
      </c>
    </row>
    <row r="116" spans="1:12" s="69" customFormat="1" ht="12.75">
      <c r="A116" s="69" t="s">
        <v>53</v>
      </c>
      <c r="B116" s="72">
        <f t="shared" si="28"/>
        <v>0</v>
      </c>
      <c r="C116" s="72">
        <f t="shared" si="28"/>
        <v>0</v>
      </c>
      <c r="D116" s="72">
        <f aca="true" t="shared" si="34" ref="D116:L116">SUM(D104,D92)</f>
        <v>0</v>
      </c>
      <c r="E116" s="72">
        <f t="shared" si="34"/>
        <v>0</v>
      </c>
      <c r="F116" s="72">
        <f t="shared" si="34"/>
        <v>0</v>
      </c>
      <c r="G116" s="72">
        <f t="shared" si="34"/>
        <v>0</v>
      </c>
      <c r="H116" s="72">
        <f t="shared" si="34"/>
        <v>30</v>
      </c>
      <c r="I116" s="72">
        <f t="shared" si="34"/>
        <v>4</v>
      </c>
      <c r="J116" s="72">
        <f t="shared" si="34"/>
        <v>1</v>
      </c>
      <c r="K116" s="72">
        <f t="shared" si="34"/>
        <v>0</v>
      </c>
      <c r="L116" s="73">
        <f t="shared" si="34"/>
        <v>35</v>
      </c>
    </row>
    <row r="117" spans="1:12" s="67" customFormat="1" ht="12.75">
      <c r="A117" s="74"/>
      <c r="B117" s="87">
        <f t="shared" si="28"/>
        <v>0</v>
      </c>
      <c r="C117" s="87">
        <f t="shared" si="28"/>
        <v>40</v>
      </c>
      <c r="D117" s="87">
        <f aca="true" t="shared" si="35" ref="D117:L117">SUM(D105,D93)</f>
        <v>37</v>
      </c>
      <c r="E117" s="87">
        <f t="shared" si="35"/>
        <v>32</v>
      </c>
      <c r="F117" s="87">
        <f t="shared" si="35"/>
        <v>39</v>
      </c>
      <c r="G117" s="87">
        <f t="shared" si="35"/>
        <v>30</v>
      </c>
      <c r="H117" s="87">
        <f t="shared" si="35"/>
        <v>34</v>
      </c>
      <c r="I117" s="87">
        <f t="shared" si="35"/>
        <v>5</v>
      </c>
      <c r="J117" s="87">
        <f t="shared" si="35"/>
        <v>1</v>
      </c>
      <c r="K117" s="87">
        <f t="shared" si="35"/>
        <v>0</v>
      </c>
      <c r="L117" s="88">
        <f t="shared" si="35"/>
        <v>218</v>
      </c>
    </row>
    <row r="118" spans="1:12" s="89" customFormat="1" ht="12.75">
      <c r="A118" s="78" t="s">
        <v>61</v>
      </c>
      <c r="B118" s="79">
        <f>SUM(B94,B106)</f>
        <v>0</v>
      </c>
      <c r="C118" s="79">
        <f aca="true" t="shared" si="36" ref="C118:L118">SUM(C94,C106)</f>
        <v>0</v>
      </c>
      <c r="D118" s="79">
        <f t="shared" si="36"/>
        <v>0</v>
      </c>
      <c r="E118" s="79">
        <f t="shared" si="36"/>
        <v>0</v>
      </c>
      <c r="F118" s="79">
        <f t="shared" si="36"/>
        <v>0</v>
      </c>
      <c r="G118" s="79">
        <f t="shared" si="36"/>
        <v>0</v>
      </c>
      <c r="H118" s="79">
        <f t="shared" si="36"/>
        <v>0</v>
      </c>
      <c r="I118" s="79">
        <f t="shared" si="36"/>
        <v>0</v>
      </c>
      <c r="J118" s="79">
        <f t="shared" si="36"/>
        <v>0</v>
      </c>
      <c r="K118" s="79">
        <f t="shared" si="36"/>
        <v>0</v>
      </c>
      <c r="L118" s="91">
        <f t="shared" si="36"/>
        <v>0</v>
      </c>
    </row>
    <row r="119" spans="1:12" s="89" customFormat="1" ht="12.75">
      <c r="A119" s="82" t="s">
        <v>31</v>
      </c>
      <c r="B119" s="83">
        <f aca="true" t="shared" si="37" ref="B119:L119">SUM(B117:B118)</f>
        <v>0</v>
      </c>
      <c r="C119" s="83">
        <f t="shared" si="37"/>
        <v>40</v>
      </c>
      <c r="D119" s="83">
        <f t="shared" si="37"/>
        <v>37</v>
      </c>
      <c r="E119" s="83">
        <f t="shared" si="37"/>
        <v>32</v>
      </c>
      <c r="F119" s="83">
        <f t="shared" si="37"/>
        <v>39</v>
      </c>
      <c r="G119" s="83">
        <f t="shared" si="37"/>
        <v>30</v>
      </c>
      <c r="H119" s="83">
        <f t="shared" si="37"/>
        <v>34</v>
      </c>
      <c r="I119" s="83">
        <f t="shared" si="37"/>
        <v>5</v>
      </c>
      <c r="J119" s="83">
        <f t="shared" si="37"/>
        <v>1</v>
      </c>
      <c r="K119" s="83">
        <f t="shared" si="37"/>
        <v>0</v>
      </c>
      <c r="L119" s="84">
        <f t="shared" si="37"/>
        <v>218</v>
      </c>
    </row>
    <row r="120" spans="1:12" s="69" customFormat="1" ht="12.75">
      <c r="A120" s="82"/>
      <c r="B120" s="65"/>
      <c r="C120" s="65"/>
      <c r="D120" s="65"/>
      <c r="E120" s="65"/>
      <c r="F120" s="65"/>
      <c r="G120" s="65"/>
      <c r="H120" s="65"/>
      <c r="I120" s="65"/>
      <c r="J120" s="65"/>
      <c r="K120" s="65"/>
      <c r="L120" s="65"/>
    </row>
    <row r="121" spans="1:12" s="69" customFormat="1" ht="12.75">
      <c r="A121" s="135" t="s">
        <v>57</v>
      </c>
      <c r="B121" s="135"/>
      <c r="C121" s="135"/>
      <c r="D121" s="135"/>
      <c r="E121" s="135"/>
      <c r="F121" s="135"/>
      <c r="G121" s="135"/>
      <c r="H121" s="135"/>
      <c r="I121" s="135"/>
      <c r="J121" s="135"/>
      <c r="K121" s="135"/>
      <c r="L121" s="135"/>
    </row>
    <row r="122" spans="1:12" s="69" customFormat="1" ht="12.75">
      <c r="A122" s="82"/>
      <c r="B122" s="65"/>
      <c r="C122" s="65"/>
      <c r="D122" s="65"/>
      <c r="E122" s="65"/>
      <c r="F122" s="65"/>
      <c r="G122" s="65"/>
      <c r="H122" s="65"/>
      <c r="I122" s="65"/>
      <c r="J122" s="65"/>
      <c r="K122" s="65"/>
      <c r="L122" s="65"/>
    </row>
    <row r="123" spans="1:12" s="69" customFormat="1" ht="12.75">
      <c r="A123" s="135" t="s">
        <v>8</v>
      </c>
      <c r="B123" s="135"/>
      <c r="C123" s="135"/>
      <c r="D123" s="135"/>
      <c r="E123" s="135"/>
      <c r="F123" s="135"/>
      <c r="G123" s="135"/>
      <c r="H123" s="135"/>
      <c r="I123" s="135"/>
      <c r="J123" s="135"/>
      <c r="K123" s="135"/>
      <c r="L123" s="135"/>
    </row>
    <row r="124" spans="1:12" s="69" customFormat="1" ht="12.75">
      <c r="A124" s="82"/>
      <c r="B124" s="65"/>
      <c r="C124" s="65"/>
      <c r="D124" s="65"/>
      <c r="E124" s="65"/>
      <c r="F124" s="65"/>
      <c r="G124" s="65"/>
      <c r="H124" s="65"/>
      <c r="I124" s="65"/>
      <c r="J124" s="65"/>
      <c r="K124" s="65"/>
      <c r="L124" s="65"/>
    </row>
    <row r="125" spans="1:12" ht="12.75">
      <c r="A125" s="69" t="s">
        <v>48</v>
      </c>
      <c r="B125" s="72">
        <v>53</v>
      </c>
      <c r="C125" s="72">
        <v>7786</v>
      </c>
      <c r="D125" s="72">
        <v>957</v>
      </c>
      <c r="E125" s="72">
        <v>53</v>
      </c>
      <c r="F125" s="72">
        <v>4</v>
      </c>
      <c r="G125" s="72">
        <v>3</v>
      </c>
      <c r="H125" s="72">
        <v>2</v>
      </c>
      <c r="I125" s="72">
        <v>0</v>
      </c>
      <c r="J125" s="72">
        <v>0</v>
      </c>
      <c r="K125" s="72">
        <v>0</v>
      </c>
      <c r="L125" s="73">
        <v>8858</v>
      </c>
    </row>
    <row r="126" spans="1:12" ht="12.75">
      <c r="A126" s="69" t="s">
        <v>49</v>
      </c>
      <c r="B126" s="72">
        <v>0</v>
      </c>
      <c r="C126" s="72">
        <v>70</v>
      </c>
      <c r="D126" s="72">
        <v>6938</v>
      </c>
      <c r="E126" s="72">
        <v>1068</v>
      </c>
      <c r="F126" s="72">
        <v>102</v>
      </c>
      <c r="G126" s="72">
        <v>9</v>
      </c>
      <c r="H126" s="72">
        <v>2</v>
      </c>
      <c r="I126" s="72">
        <v>0</v>
      </c>
      <c r="J126" s="72">
        <v>0</v>
      </c>
      <c r="K126" s="72">
        <v>0</v>
      </c>
      <c r="L126" s="73">
        <v>8189</v>
      </c>
    </row>
    <row r="127" spans="1:12" ht="12.75">
      <c r="A127" s="69" t="s">
        <v>50</v>
      </c>
      <c r="B127" s="72">
        <v>0</v>
      </c>
      <c r="C127" s="72">
        <v>1</v>
      </c>
      <c r="D127" s="72">
        <v>79</v>
      </c>
      <c r="E127" s="72">
        <v>6117</v>
      </c>
      <c r="F127" s="72">
        <v>1161</v>
      </c>
      <c r="G127" s="72">
        <v>168</v>
      </c>
      <c r="H127" s="72">
        <v>15</v>
      </c>
      <c r="I127" s="72">
        <v>4</v>
      </c>
      <c r="J127" s="72">
        <v>1</v>
      </c>
      <c r="K127" s="72">
        <v>0</v>
      </c>
      <c r="L127" s="73">
        <v>7546</v>
      </c>
    </row>
    <row r="128" spans="1:12" ht="12.75">
      <c r="A128" s="69" t="s">
        <v>51</v>
      </c>
      <c r="B128" s="72">
        <v>0</v>
      </c>
      <c r="C128" s="72">
        <v>0</v>
      </c>
      <c r="D128" s="72">
        <v>1</v>
      </c>
      <c r="E128" s="72">
        <v>96</v>
      </c>
      <c r="F128" s="72">
        <v>5660</v>
      </c>
      <c r="G128" s="72">
        <v>1103</v>
      </c>
      <c r="H128" s="72">
        <v>186</v>
      </c>
      <c r="I128" s="72">
        <v>13</v>
      </c>
      <c r="J128" s="72">
        <v>0</v>
      </c>
      <c r="K128" s="72">
        <v>0</v>
      </c>
      <c r="L128" s="73">
        <v>7059</v>
      </c>
    </row>
    <row r="129" spans="1:12" ht="12.75">
      <c r="A129" s="69" t="s">
        <v>52</v>
      </c>
      <c r="B129" s="72">
        <v>0</v>
      </c>
      <c r="C129" s="72">
        <v>0</v>
      </c>
      <c r="D129" s="72">
        <v>0</v>
      </c>
      <c r="E129" s="72">
        <v>3</v>
      </c>
      <c r="F129" s="72">
        <v>108</v>
      </c>
      <c r="G129" s="72">
        <v>5499</v>
      </c>
      <c r="H129" s="72">
        <v>1246</v>
      </c>
      <c r="I129" s="72">
        <v>137</v>
      </c>
      <c r="J129" s="72">
        <v>4</v>
      </c>
      <c r="K129" s="72">
        <v>0</v>
      </c>
      <c r="L129" s="73">
        <v>6997</v>
      </c>
    </row>
    <row r="130" spans="1:12" ht="12.75">
      <c r="A130" s="69" t="s">
        <v>53</v>
      </c>
      <c r="B130" s="72">
        <v>0</v>
      </c>
      <c r="C130" s="72">
        <v>0</v>
      </c>
      <c r="D130" s="72">
        <v>0</v>
      </c>
      <c r="E130" s="72">
        <v>0</v>
      </c>
      <c r="F130" s="72">
        <v>1</v>
      </c>
      <c r="G130" s="72">
        <v>103</v>
      </c>
      <c r="H130" s="72">
        <v>5253</v>
      </c>
      <c r="I130" s="72">
        <v>949</v>
      </c>
      <c r="J130" s="72">
        <v>89</v>
      </c>
      <c r="K130" s="72">
        <v>1</v>
      </c>
      <c r="L130" s="73">
        <v>6396</v>
      </c>
    </row>
    <row r="131" spans="1:12" s="89" customFormat="1" ht="12.75">
      <c r="A131" s="74"/>
      <c r="B131" s="87">
        <v>53</v>
      </c>
      <c r="C131" s="87">
        <v>7857</v>
      </c>
      <c r="D131" s="87">
        <v>7975</v>
      </c>
      <c r="E131" s="87">
        <v>7337</v>
      </c>
      <c r="F131" s="87">
        <v>7036</v>
      </c>
      <c r="G131" s="87">
        <v>6885</v>
      </c>
      <c r="H131" s="87">
        <v>6704</v>
      </c>
      <c r="I131" s="87">
        <v>1103</v>
      </c>
      <c r="J131" s="87">
        <v>94</v>
      </c>
      <c r="K131" s="87">
        <v>1</v>
      </c>
      <c r="L131" s="88">
        <v>45045</v>
      </c>
    </row>
    <row r="132" spans="1:12" s="89" customFormat="1" ht="12.75">
      <c r="A132" s="78" t="s">
        <v>61</v>
      </c>
      <c r="B132" s="79">
        <v>3</v>
      </c>
      <c r="C132" s="79">
        <v>194</v>
      </c>
      <c r="D132" s="79">
        <v>194</v>
      </c>
      <c r="E132" s="79">
        <v>143</v>
      </c>
      <c r="F132" s="79">
        <v>168</v>
      </c>
      <c r="G132" s="79">
        <v>137</v>
      </c>
      <c r="H132" s="79">
        <v>141</v>
      </c>
      <c r="I132" s="79">
        <v>34</v>
      </c>
      <c r="J132" s="79">
        <v>4</v>
      </c>
      <c r="K132" s="79">
        <v>0</v>
      </c>
      <c r="L132" s="80">
        <v>1018</v>
      </c>
    </row>
    <row r="133" spans="1:12" s="89" customFormat="1" ht="12.75">
      <c r="A133" s="82" t="s">
        <v>31</v>
      </c>
      <c r="B133" s="83">
        <f aca="true" t="shared" si="38" ref="B133:L133">SUM(B131:B132)</f>
        <v>56</v>
      </c>
      <c r="C133" s="83">
        <f t="shared" si="38"/>
        <v>8051</v>
      </c>
      <c r="D133" s="83">
        <f t="shared" si="38"/>
        <v>8169</v>
      </c>
      <c r="E133" s="83">
        <f t="shared" si="38"/>
        <v>7480</v>
      </c>
      <c r="F133" s="83">
        <f t="shared" si="38"/>
        <v>7204</v>
      </c>
      <c r="G133" s="83">
        <f t="shared" si="38"/>
        <v>7022</v>
      </c>
      <c r="H133" s="83">
        <f t="shared" si="38"/>
        <v>6845</v>
      </c>
      <c r="I133" s="83">
        <f t="shared" si="38"/>
        <v>1137</v>
      </c>
      <c r="J133" s="83">
        <f t="shared" si="38"/>
        <v>98</v>
      </c>
      <c r="K133" s="83">
        <f t="shared" si="38"/>
        <v>1</v>
      </c>
      <c r="L133" s="84">
        <f t="shared" si="38"/>
        <v>46063</v>
      </c>
    </row>
    <row r="134" spans="1:12" s="69" customFormat="1" ht="12.75">
      <c r="A134" s="82"/>
      <c r="B134" s="65"/>
      <c r="C134" s="65"/>
      <c r="D134" s="65"/>
      <c r="E134" s="65"/>
      <c r="F134" s="65"/>
      <c r="G134" s="65"/>
      <c r="H134" s="65"/>
      <c r="I134" s="65"/>
      <c r="J134" s="65"/>
      <c r="K134" s="65"/>
      <c r="L134" s="65"/>
    </row>
    <row r="135" spans="1:12" s="69" customFormat="1" ht="12.75">
      <c r="A135" s="135" t="s">
        <v>9</v>
      </c>
      <c r="B135" s="135"/>
      <c r="C135" s="135"/>
      <c r="D135" s="135"/>
      <c r="E135" s="135"/>
      <c r="F135" s="135"/>
      <c r="G135" s="135"/>
      <c r="H135" s="135"/>
      <c r="I135" s="135"/>
      <c r="J135" s="135"/>
      <c r="K135" s="135"/>
      <c r="L135" s="135"/>
    </row>
    <row r="136" spans="1:12" s="69" customFormat="1" ht="12.75">
      <c r="A136" s="82"/>
      <c r="B136" s="65"/>
      <c r="C136" s="65"/>
      <c r="D136" s="65"/>
      <c r="E136" s="65"/>
      <c r="F136" s="65"/>
      <c r="G136" s="65"/>
      <c r="H136" s="65"/>
      <c r="I136" s="65"/>
      <c r="J136" s="65"/>
      <c r="K136" s="65"/>
      <c r="L136" s="65"/>
    </row>
    <row r="137" spans="1:12" ht="12.75">
      <c r="A137" s="69" t="s">
        <v>48</v>
      </c>
      <c r="B137" s="72">
        <v>70</v>
      </c>
      <c r="C137" s="72">
        <v>7640</v>
      </c>
      <c r="D137" s="72">
        <v>681</v>
      </c>
      <c r="E137" s="72">
        <v>49</v>
      </c>
      <c r="F137" s="72">
        <v>5</v>
      </c>
      <c r="G137" s="72">
        <v>2</v>
      </c>
      <c r="H137" s="72">
        <v>0</v>
      </c>
      <c r="I137" s="72">
        <v>0</v>
      </c>
      <c r="J137" s="72">
        <v>0</v>
      </c>
      <c r="K137" s="72">
        <v>0</v>
      </c>
      <c r="L137" s="73">
        <v>8447</v>
      </c>
    </row>
    <row r="138" spans="1:12" ht="12.75">
      <c r="A138" s="69" t="s">
        <v>49</v>
      </c>
      <c r="B138" s="72">
        <v>0</v>
      </c>
      <c r="C138" s="72">
        <v>91</v>
      </c>
      <c r="D138" s="72">
        <v>6716</v>
      </c>
      <c r="E138" s="72">
        <v>937</v>
      </c>
      <c r="F138" s="72">
        <v>103</v>
      </c>
      <c r="G138" s="72">
        <v>5</v>
      </c>
      <c r="H138" s="72">
        <v>3</v>
      </c>
      <c r="I138" s="72">
        <v>0</v>
      </c>
      <c r="J138" s="72">
        <v>0</v>
      </c>
      <c r="K138" s="72">
        <v>0</v>
      </c>
      <c r="L138" s="73">
        <v>7855</v>
      </c>
    </row>
    <row r="139" spans="1:12" ht="12.75">
      <c r="A139" s="69" t="s">
        <v>50</v>
      </c>
      <c r="B139" s="72">
        <v>0</v>
      </c>
      <c r="C139" s="72">
        <v>0</v>
      </c>
      <c r="D139" s="72">
        <v>104</v>
      </c>
      <c r="E139" s="72">
        <v>5958</v>
      </c>
      <c r="F139" s="72">
        <v>1030</v>
      </c>
      <c r="G139" s="72">
        <v>116</v>
      </c>
      <c r="H139" s="72">
        <v>11</v>
      </c>
      <c r="I139" s="72">
        <v>2</v>
      </c>
      <c r="J139" s="72">
        <v>0</v>
      </c>
      <c r="K139" s="72">
        <v>0</v>
      </c>
      <c r="L139" s="73">
        <v>7221</v>
      </c>
    </row>
    <row r="140" spans="1:12" ht="12.75">
      <c r="A140" s="69" t="s">
        <v>51</v>
      </c>
      <c r="B140" s="72">
        <v>0</v>
      </c>
      <c r="C140" s="72">
        <v>0</v>
      </c>
      <c r="D140" s="72">
        <v>3</v>
      </c>
      <c r="E140" s="72">
        <v>105</v>
      </c>
      <c r="F140" s="72">
        <v>5719</v>
      </c>
      <c r="G140" s="72">
        <v>1075</v>
      </c>
      <c r="H140" s="72">
        <v>187</v>
      </c>
      <c r="I140" s="72">
        <v>17</v>
      </c>
      <c r="J140" s="72">
        <v>0</v>
      </c>
      <c r="K140" s="72">
        <v>0</v>
      </c>
      <c r="L140" s="73">
        <v>7106</v>
      </c>
    </row>
    <row r="141" spans="1:12" ht="12.75">
      <c r="A141" s="69" t="s">
        <v>52</v>
      </c>
      <c r="B141" s="72">
        <v>0</v>
      </c>
      <c r="C141" s="72">
        <v>0</v>
      </c>
      <c r="D141" s="72">
        <v>0</v>
      </c>
      <c r="E141" s="72">
        <v>0</v>
      </c>
      <c r="F141" s="72">
        <v>108</v>
      </c>
      <c r="G141" s="72">
        <v>5298</v>
      </c>
      <c r="H141" s="72">
        <v>1045</v>
      </c>
      <c r="I141" s="72">
        <v>127</v>
      </c>
      <c r="J141" s="72">
        <v>2</v>
      </c>
      <c r="K141" s="72">
        <v>0</v>
      </c>
      <c r="L141" s="73">
        <v>6580</v>
      </c>
    </row>
    <row r="142" spans="1:12" ht="12.75">
      <c r="A142" s="69" t="s">
        <v>53</v>
      </c>
      <c r="B142" s="72">
        <v>0</v>
      </c>
      <c r="C142" s="72">
        <v>0</v>
      </c>
      <c r="D142" s="72">
        <v>0</v>
      </c>
      <c r="E142" s="72">
        <v>0</v>
      </c>
      <c r="F142" s="72">
        <v>0</v>
      </c>
      <c r="G142" s="72">
        <v>88</v>
      </c>
      <c r="H142" s="72">
        <v>5291</v>
      </c>
      <c r="I142" s="72">
        <v>894</v>
      </c>
      <c r="J142" s="72">
        <v>72</v>
      </c>
      <c r="K142" s="72">
        <v>2</v>
      </c>
      <c r="L142" s="73">
        <v>6347</v>
      </c>
    </row>
    <row r="143" spans="1:12" s="89" customFormat="1" ht="12.75">
      <c r="A143" s="74"/>
      <c r="B143" s="87">
        <v>70</v>
      </c>
      <c r="C143" s="87">
        <v>7731</v>
      </c>
      <c r="D143" s="87">
        <v>7504</v>
      </c>
      <c r="E143" s="87">
        <v>7049</v>
      </c>
      <c r="F143" s="87">
        <v>6965</v>
      </c>
      <c r="G143" s="87">
        <v>6584</v>
      </c>
      <c r="H143" s="87">
        <v>6537</v>
      </c>
      <c r="I143" s="87">
        <v>1040</v>
      </c>
      <c r="J143" s="87">
        <v>74</v>
      </c>
      <c r="K143" s="87">
        <v>2</v>
      </c>
      <c r="L143" s="88">
        <v>43556</v>
      </c>
    </row>
    <row r="144" spans="1:12" s="89" customFormat="1" ht="12.75">
      <c r="A144" s="78" t="s">
        <v>61</v>
      </c>
      <c r="B144" s="79">
        <v>0</v>
      </c>
      <c r="C144" s="79">
        <v>165</v>
      </c>
      <c r="D144" s="79">
        <v>181</v>
      </c>
      <c r="E144" s="79">
        <v>182</v>
      </c>
      <c r="F144" s="79">
        <v>163</v>
      </c>
      <c r="G144" s="79">
        <v>142</v>
      </c>
      <c r="H144" s="79">
        <v>161</v>
      </c>
      <c r="I144" s="79">
        <v>47</v>
      </c>
      <c r="J144" s="79">
        <v>5</v>
      </c>
      <c r="K144" s="79">
        <v>0</v>
      </c>
      <c r="L144" s="80">
        <v>1046</v>
      </c>
    </row>
    <row r="145" spans="1:12" s="89" customFormat="1" ht="12.75">
      <c r="A145" s="82" t="s">
        <v>31</v>
      </c>
      <c r="B145" s="83">
        <f aca="true" t="shared" si="39" ref="B145:L145">SUM(B143:B144)</f>
        <v>70</v>
      </c>
      <c r="C145" s="83">
        <f t="shared" si="39"/>
        <v>7896</v>
      </c>
      <c r="D145" s="83">
        <f t="shared" si="39"/>
        <v>7685</v>
      </c>
      <c r="E145" s="83">
        <f t="shared" si="39"/>
        <v>7231</v>
      </c>
      <c r="F145" s="83">
        <f t="shared" si="39"/>
        <v>7128</v>
      </c>
      <c r="G145" s="83">
        <f t="shared" si="39"/>
        <v>6726</v>
      </c>
      <c r="H145" s="83">
        <f t="shared" si="39"/>
        <v>6698</v>
      </c>
      <c r="I145" s="83">
        <f t="shared" si="39"/>
        <v>1087</v>
      </c>
      <c r="J145" s="83">
        <f t="shared" si="39"/>
        <v>79</v>
      </c>
      <c r="K145" s="83">
        <f t="shared" si="39"/>
        <v>2</v>
      </c>
      <c r="L145" s="84">
        <f t="shared" si="39"/>
        <v>44602</v>
      </c>
    </row>
    <row r="146" spans="1:12" s="69" customFormat="1" ht="12.75">
      <c r="A146" s="82"/>
      <c r="B146" s="65"/>
      <c r="C146" s="65"/>
      <c r="D146" s="65"/>
      <c r="E146" s="65"/>
      <c r="F146" s="65"/>
      <c r="G146" s="65"/>
      <c r="H146" s="65"/>
      <c r="I146" s="65"/>
      <c r="J146" s="65"/>
      <c r="K146" s="65"/>
      <c r="L146" s="65"/>
    </row>
    <row r="147" spans="1:12" s="69" customFormat="1" ht="12.75">
      <c r="A147" s="135" t="s">
        <v>31</v>
      </c>
      <c r="B147" s="135"/>
      <c r="C147" s="135"/>
      <c r="D147" s="135"/>
      <c r="E147" s="135"/>
      <c r="F147" s="135"/>
      <c r="G147" s="135"/>
      <c r="H147" s="135"/>
      <c r="I147" s="135"/>
      <c r="J147" s="135"/>
      <c r="K147" s="135"/>
      <c r="L147" s="135"/>
    </row>
    <row r="148" spans="1:12" s="69" customFormat="1" ht="12.75">
      <c r="A148" s="82"/>
      <c r="B148" s="65"/>
      <c r="C148" s="65"/>
      <c r="D148" s="65"/>
      <c r="E148" s="65"/>
      <c r="F148" s="65"/>
      <c r="G148" s="65"/>
      <c r="H148" s="65"/>
      <c r="I148" s="65"/>
      <c r="J148" s="65"/>
      <c r="K148" s="65"/>
      <c r="L148" s="65"/>
    </row>
    <row r="149" spans="1:12" s="69" customFormat="1" ht="12.75">
      <c r="A149" s="69" t="s">
        <v>48</v>
      </c>
      <c r="B149" s="72">
        <f>SUM(B137,B125)</f>
        <v>123</v>
      </c>
      <c r="C149" s="72">
        <f>SUM(C137,C125)</f>
        <v>15426</v>
      </c>
      <c r="D149" s="72">
        <f aca="true" t="shared" si="40" ref="D149:L149">SUM(D137,D125)</f>
        <v>1638</v>
      </c>
      <c r="E149" s="72">
        <f t="shared" si="40"/>
        <v>102</v>
      </c>
      <c r="F149" s="72">
        <f t="shared" si="40"/>
        <v>9</v>
      </c>
      <c r="G149" s="72">
        <f t="shared" si="40"/>
        <v>5</v>
      </c>
      <c r="H149" s="72">
        <f t="shared" si="40"/>
        <v>2</v>
      </c>
      <c r="I149" s="72">
        <f t="shared" si="40"/>
        <v>0</v>
      </c>
      <c r="J149" s="72">
        <f t="shared" si="40"/>
        <v>0</v>
      </c>
      <c r="K149" s="72">
        <f t="shared" si="40"/>
        <v>0</v>
      </c>
      <c r="L149" s="73">
        <f t="shared" si="40"/>
        <v>17305</v>
      </c>
    </row>
    <row r="150" spans="1:12" s="69" customFormat="1" ht="12.75">
      <c r="A150" s="69" t="s">
        <v>49</v>
      </c>
      <c r="B150" s="72">
        <f aca="true" t="shared" si="41" ref="B150:B155">SUM(B138,B126)</f>
        <v>0</v>
      </c>
      <c r="C150" s="72">
        <f aca="true" t="shared" si="42" ref="C150:L150">SUM(C138,C126)</f>
        <v>161</v>
      </c>
      <c r="D150" s="72">
        <f t="shared" si="42"/>
        <v>13654</v>
      </c>
      <c r="E150" s="72">
        <f t="shared" si="42"/>
        <v>2005</v>
      </c>
      <c r="F150" s="72">
        <f t="shared" si="42"/>
        <v>205</v>
      </c>
      <c r="G150" s="72">
        <f t="shared" si="42"/>
        <v>14</v>
      </c>
      <c r="H150" s="72">
        <f t="shared" si="42"/>
        <v>5</v>
      </c>
      <c r="I150" s="72">
        <f t="shared" si="42"/>
        <v>0</v>
      </c>
      <c r="J150" s="72">
        <f t="shared" si="42"/>
        <v>0</v>
      </c>
      <c r="K150" s="72">
        <f t="shared" si="42"/>
        <v>0</v>
      </c>
      <c r="L150" s="73">
        <f t="shared" si="42"/>
        <v>16044</v>
      </c>
    </row>
    <row r="151" spans="1:12" s="69" customFormat="1" ht="12.75">
      <c r="A151" s="69" t="s">
        <v>50</v>
      </c>
      <c r="B151" s="72">
        <f t="shared" si="41"/>
        <v>0</v>
      </c>
      <c r="C151" s="72">
        <f aca="true" t="shared" si="43" ref="C151:L151">SUM(C139,C127)</f>
        <v>1</v>
      </c>
      <c r="D151" s="72">
        <f t="shared" si="43"/>
        <v>183</v>
      </c>
      <c r="E151" s="72">
        <f t="shared" si="43"/>
        <v>12075</v>
      </c>
      <c r="F151" s="72">
        <f t="shared" si="43"/>
        <v>2191</v>
      </c>
      <c r="G151" s="72">
        <f t="shared" si="43"/>
        <v>284</v>
      </c>
      <c r="H151" s="72">
        <f t="shared" si="43"/>
        <v>26</v>
      </c>
      <c r="I151" s="72">
        <f t="shared" si="43"/>
        <v>6</v>
      </c>
      <c r="J151" s="72">
        <f t="shared" si="43"/>
        <v>1</v>
      </c>
      <c r="K151" s="72">
        <f t="shared" si="43"/>
        <v>0</v>
      </c>
      <c r="L151" s="73">
        <f t="shared" si="43"/>
        <v>14767</v>
      </c>
    </row>
    <row r="152" spans="1:12" s="69" customFormat="1" ht="12.75">
      <c r="A152" s="69" t="s">
        <v>51</v>
      </c>
      <c r="B152" s="72">
        <f t="shared" si="41"/>
        <v>0</v>
      </c>
      <c r="C152" s="72">
        <f aca="true" t="shared" si="44" ref="C152:L152">SUM(C140,C128)</f>
        <v>0</v>
      </c>
      <c r="D152" s="72">
        <f t="shared" si="44"/>
        <v>4</v>
      </c>
      <c r="E152" s="72">
        <f t="shared" si="44"/>
        <v>201</v>
      </c>
      <c r="F152" s="72">
        <f t="shared" si="44"/>
        <v>11379</v>
      </c>
      <c r="G152" s="72">
        <f t="shared" si="44"/>
        <v>2178</v>
      </c>
      <c r="H152" s="72">
        <f t="shared" si="44"/>
        <v>373</v>
      </c>
      <c r="I152" s="72">
        <f t="shared" si="44"/>
        <v>30</v>
      </c>
      <c r="J152" s="72">
        <f t="shared" si="44"/>
        <v>0</v>
      </c>
      <c r="K152" s="72">
        <f t="shared" si="44"/>
        <v>0</v>
      </c>
      <c r="L152" s="73">
        <f t="shared" si="44"/>
        <v>14165</v>
      </c>
    </row>
    <row r="153" spans="1:12" s="69" customFormat="1" ht="12.75">
      <c r="A153" s="69" t="s">
        <v>52</v>
      </c>
      <c r="B153" s="72">
        <f t="shared" si="41"/>
        <v>0</v>
      </c>
      <c r="C153" s="72">
        <f aca="true" t="shared" si="45" ref="C153:L153">SUM(C141,C129)</f>
        <v>0</v>
      </c>
      <c r="D153" s="72">
        <f t="shared" si="45"/>
        <v>0</v>
      </c>
      <c r="E153" s="72">
        <f t="shared" si="45"/>
        <v>3</v>
      </c>
      <c r="F153" s="72">
        <f t="shared" si="45"/>
        <v>216</v>
      </c>
      <c r="G153" s="72">
        <f t="shared" si="45"/>
        <v>10797</v>
      </c>
      <c r="H153" s="72">
        <f t="shared" si="45"/>
        <v>2291</v>
      </c>
      <c r="I153" s="72">
        <f t="shared" si="45"/>
        <v>264</v>
      </c>
      <c r="J153" s="72">
        <f t="shared" si="45"/>
        <v>6</v>
      </c>
      <c r="K153" s="72">
        <f t="shared" si="45"/>
        <v>0</v>
      </c>
      <c r="L153" s="73">
        <f t="shared" si="45"/>
        <v>13577</v>
      </c>
    </row>
    <row r="154" spans="1:12" s="69" customFormat="1" ht="12.75">
      <c r="A154" s="69" t="s">
        <v>53</v>
      </c>
      <c r="B154" s="72">
        <f t="shared" si="41"/>
        <v>0</v>
      </c>
      <c r="C154" s="72">
        <f aca="true" t="shared" si="46" ref="C154:L154">SUM(C142,C130)</f>
        <v>0</v>
      </c>
      <c r="D154" s="72">
        <f t="shared" si="46"/>
        <v>0</v>
      </c>
      <c r="E154" s="72">
        <f t="shared" si="46"/>
        <v>0</v>
      </c>
      <c r="F154" s="72">
        <f t="shared" si="46"/>
        <v>1</v>
      </c>
      <c r="G154" s="72">
        <f t="shared" si="46"/>
        <v>191</v>
      </c>
      <c r="H154" s="72">
        <f t="shared" si="46"/>
        <v>10544</v>
      </c>
      <c r="I154" s="72">
        <f t="shared" si="46"/>
        <v>1843</v>
      </c>
      <c r="J154" s="72">
        <f t="shared" si="46"/>
        <v>161</v>
      </c>
      <c r="K154" s="72">
        <f t="shared" si="46"/>
        <v>3</v>
      </c>
      <c r="L154" s="73">
        <f t="shared" si="46"/>
        <v>12743</v>
      </c>
    </row>
    <row r="155" spans="1:12" s="67" customFormat="1" ht="12.75">
      <c r="A155" s="74"/>
      <c r="B155" s="87">
        <f t="shared" si="41"/>
        <v>123</v>
      </c>
      <c r="C155" s="87">
        <f aca="true" t="shared" si="47" ref="C155:L155">SUM(C143,C131)</f>
        <v>15588</v>
      </c>
      <c r="D155" s="87">
        <f t="shared" si="47"/>
        <v>15479</v>
      </c>
      <c r="E155" s="87">
        <f t="shared" si="47"/>
        <v>14386</v>
      </c>
      <c r="F155" s="87">
        <f t="shared" si="47"/>
        <v>14001</v>
      </c>
      <c r="G155" s="87">
        <f t="shared" si="47"/>
        <v>13469</v>
      </c>
      <c r="H155" s="87">
        <f t="shared" si="47"/>
        <v>13241</v>
      </c>
      <c r="I155" s="87">
        <f t="shared" si="47"/>
        <v>2143</v>
      </c>
      <c r="J155" s="87">
        <f t="shared" si="47"/>
        <v>168</v>
      </c>
      <c r="K155" s="87">
        <f t="shared" si="47"/>
        <v>3</v>
      </c>
      <c r="L155" s="88">
        <f t="shared" si="47"/>
        <v>88601</v>
      </c>
    </row>
    <row r="156" spans="1:12" s="89" customFormat="1" ht="12.75">
      <c r="A156" s="78" t="s">
        <v>61</v>
      </c>
      <c r="B156" s="79">
        <f>SUM(B132,B144)</f>
        <v>3</v>
      </c>
      <c r="C156" s="79">
        <f aca="true" t="shared" si="48" ref="C156:L156">SUM(C132,C144)</f>
        <v>359</v>
      </c>
      <c r="D156" s="79">
        <f t="shared" si="48"/>
        <v>375</v>
      </c>
      <c r="E156" s="79">
        <f t="shared" si="48"/>
        <v>325</v>
      </c>
      <c r="F156" s="79">
        <f t="shared" si="48"/>
        <v>331</v>
      </c>
      <c r="G156" s="79">
        <f t="shared" si="48"/>
        <v>279</v>
      </c>
      <c r="H156" s="79">
        <f t="shared" si="48"/>
        <v>302</v>
      </c>
      <c r="I156" s="79">
        <f t="shared" si="48"/>
        <v>81</v>
      </c>
      <c r="J156" s="79">
        <f t="shared" si="48"/>
        <v>9</v>
      </c>
      <c r="K156" s="79">
        <f t="shared" si="48"/>
        <v>0</v>
      </c>
      <c r="L156" s="91">
        <f t="shared" si="48"/>
        <v>2064</v>
      </c>
    </row>
    <row r="157" spans="1:12" s="89" customFormat="1" ht="12.75">
      <c r="A157" s="82" t="s">
        <v>31</v>
      </c>
      <c r="B157" s="83">
        <f aca="true" t="shared" si="49" ref="B157:L157">SUM(B155:B156)</f>
        <v>126</v>
      </c>
      <c r="C157" s="83">
        <f t="shared" si="49"/>
        <v>15947</v>
      </c>
      <c r="D157" s="83">
        <f t="shared" si="49"/>
        <v>15854</v>
      </c>
      <c r="E157" s="83">
        <f t="shared" si="49"/>
        <v>14711</v>
      </c>
      <c r="F157" s="83">
        <f t="shared" si="49"/>
        <v>14332</v>
      </c>
      <c r="G157" s="83">
        <f t="shared" si="49"/>
        <v>13748</v>
      </c>
      <c r="H157" s="83">
        <f t="shared" si="49"/>
        <v>13543</v>
      </c>
      <c r="I157" s="83">
        <f t="shared" si="49"/>
        <v>2224</v>
      </c>
      <c r="J157" s="83">
        <f t="shared" si="49"/>
        <v>177</v>
      </c>
      <c r="K157" s="83">
        <f t="shared" si="49"/>
        <v>3</v>
      </c>
      <c r="L157" s="84">
        <f t="shared" si="49"/>
        <v>90665</v>
      </c>
    </row>
    <row r="158" spans="1:3" ht="12.75">
      <c r="A158" s="67"/>
      <c r="B158" s="67"/>
      <c r="C158" s="69"/>
    </row>
    <row r="159" spans="1:3" ht="12.75">
      <c r="A159" s="67"/>
      <c r="B159" s="67"/>
      <c r="C159" s="69"/>
    </row>
    <row r="160" spans="1:3" ht="12.75">
      <c r="A160" s="67"/>
      <c r="B160" s="67"/>
      <c r="C160" s="69"/>
    </row>
    <row r="161" spans="1:3" ht="12.75">
      <c r="A161" s="67"/>
      <c r="B161" s="67"/>
      <c r="C161" s="69"/>
    </row>
    <row r="162" spans="1:3" ht="12.75">
      <c r="A162" s="67"/>
      <c r="B162" s="67"/>
      <c r="C162" s="69"/>
    </row>
    <row r="163" spans="1:3" ht="12.75">
      <c r="A163" s="67"/>
      <c r="B163" s="67"/>
      <c r="C163" s="69"/>
    </row>
    <row r="164" spans="1:3" ht="12.75">
      <c r="A164" s="67"/>
      <c r="B164" s="67"/>
      <c r="C164" s="69"/>
    </row>
    <row r="165" spans="1:3" ht="12.75">
      <c r="A165" s="67"/>
      <c r="B165" s="67"/>
      <c r="C165" s="69"/>
    </row>
    <row r="166" spans="1:3" ht="12.75">
      <c r="A166" s="67"/>
      <c r="B166" s="67"/>
      <c r="C166" s="69"/>
    </row>
    <row r="167" spans="1:3" ht="12.75">
      <c r="A167" s="67"/>
      <c r="B167" s="67"/>
      <c r="C167" s="69"/>
    </row>
    <row r="168" spans="1:3" ht="12.75">
      <c r="A168" s="67"/>
      <c r="B168" s="67"/>
      <c r="C168" s="69"/>
    </row>
    <row r="169" spans="1:3" ht="12.75">
      <c r="A169" s="67"/>
      <c r="B169" s="67"/>
      <c r="C169" s="69"/>
    </row>
    <row r="170" spans="1:3" ht="12.75">
      <c r="A170" s="67"/>
      <c r="B170" s="67"/>
      <c r="C170" s="69"/>
    </row>
    <row r="171" spans="1:3" ht="12.75">
      <c r="A171" s="67"/>
      <c r="B171" s="67"/>
      <c r="C171" s="69"/>
    </row>
    <row r="172" spans="1:3" ht="12.75">
      <c r="A172" s="67"/>
      <c r="B172" s="67"/>
      <c r="C172" s="69"/>
    </row>
    <row r="173" spans="1:3" ht="12.75">
      <c r="A173" s="67"/>
      <c r="B173" s="67"/>
      <c r="C173" s="69"/>
    </row>
    <row r="174" spans="1:3" ht="12.75">
      <c r="A174" s="67"/>
      <c r="B174" s="67"/>
      <c r="C174" s="69"/>
    </row>
    <row r="175" spans="1:3" ht="12.75">
      <c r="A175" s="67"/>
      <c r="B175" s="67"/>
      <c r="C175" s="69"/>
    </row>
    <row r="176" spans="1:3" ht="12.75">
      <c r="A176" s="67"/>
      <c r="B176" s="67"/>
      <c r="C176" s="69"/>
    </row>
    <row r="177" spans="1:3" ht="12.75">
      <c r="A177" s="67"/>
      <c r="B177" s="67"/>
      <c r="C177" s="69"/>
    </row>
    <row r="178" spans="1:3" ht="12.75">
      <c r="A178" s="67"/>
      <c r="B178" s="67"/>
      <c r="C178" s="69"/>
    </row>
    <row r="179" spans="2:3" ht="12.75">
      <c r="B179" s="69"/>
      <c r="C179" s="69"/>
    </row>
    <row r="180" spans="2:3" ht="12.75">
      <c r="B180" s="69"/>
      <c r="C180" s="69"/>
    </row>
    <row r="181" spans="2:3" ht="12.75">
      <c r="B181" s="69"/>
      <c r="C181" s="69"/>
    </row>
    <row r="182" spans="2:3" ht="12.75">
      <c r="B182" s="69"/>
      <c r="C182" s="69"/>
    </row>
    <row r="183" spans="2:3" ht="12.75">
      <c r="B183" s="69"/>
      <c r="C183" s="69"/>
    </row>
    <row r="184" spans="2:3" ht="12.75">
      <c r="B184" s="69"/>
      <c r="C184" s="69"/>
    </row>
    <row r="185" spans="2:3" ht="12.75">
      <c r="B185" s="69"/>
      <c r="C185" s="69"/>
    </row>
    <row r="186" spans="2:3" ht="12.75">
      <c r="B186" s="69"/>
      <c r="C186" s="69"/>
    </row>
    <row r="187" spans="2:3" ht="12.75">
      <c r="B187" s="69"/>
      <c r="C187" s="69"/>
    </row>
    <row r="188" spans="2:3" ht="12.75">
      <c r="B188" s="69"/>
      <c r="C188" s="69"/>
    </row>
    <row r="189" spans="2:3" ht="12.75">
      <c r="B189" s="69"/>
      <c r="C189" s="69"/>
    </row>
    <row r="190" spans="2:3" ht="12.75">
      <c r="B190" s="69"/>
      <c r="C190" s="69"/>
    </row>
    <row r="191" spans="2:3" ht="12.75">
      <c r="B191" s="69"/>
      <c r="C191" s="69"/>
    </row>
    <row r="192" spans="2:3" ht="12.75">
      <c r="B192" s="69"/>
      <c r="C192" s="69"/>
    </row>
    <row r="193" spans="2:3" ht="12.75">
      <c r="B193" s="69"/>
      <c r="C193" s="69"/>
    </row>
    <row r="194" spans="2:3" ht="12.75">
      <c r="B194" s="69"/>
      <c r="C194" s="69"/>
    </row>
    <row r="195" spans="2:3" ht="12.75">
      <c r="B195" s="69"/>
      <c r="C195" s="69"/>
    </row>
    <row r="196" spans="2:3" ht="12.75">
      <c r="B196" s="69"/>
      <c r="C196" s="69"/>
    </row>
    <row r="197" spans="2:3" ht="12.75">
      <c r="B197" s="69"/>
      <c r="C197" s="69"/>
    </row>
    <row r="198" spans="2:3" ht="12.75">
      <c r="B198" s="69"/>
      <c r="C198" s="69"/>
    </row>
    <row r="199" spans="2:3" ht="12.75">
      <c r="B199" s="69"/>
      <c r="C199" s="69"/>
    </row>
    <row r="200" spans="2:3" ht="12.75">
      <c r="B200" s="69"/>
      <c r="C200" s="69"/>
    </row>
    <row r="201" spans="2:3" ht="12.75">
      <c r="B201" s="69"/>
      <c r="C201" s="69"/>
    </row>
    <row r="202" spans="2:3" ht="12.75">
      <c r="B202" s="69"/>
      <c r="C202" s="69"/>
    </row>
    <row r="203" spans="2:3" ht="12.75">
      <c r="B203" s="69"/>
      <c r="C203" s="69"/>
    </row>
    <row r="204" spans="2:3" ht="12.75">
      <c r="B204" s="69"/>
      <c r="C204" s="69"/>
    </row>
    <row r="205" spans="2:3" ht="12.75">
      <c r="B205" s="69"/>
      <c r="C205" s="69"/>
    </row>
    <row r="206" spans="2:3" ht="12.75">
      <c r="B206" s="69"/>
      <c r="C206" s="69"/>
    </row>
    <row r="207" spans="2:3" ht="12.75">
      <c r="B207" s="69"/>
      <c r="C207" s="69"/>
    </row>
    <row r="208" spans="2:3" ht="12.75">
      <c r="B208" s="69"/>
      <c r="C208" s="69"/>
    </row>
    <row r="209" spans="2:3" ht="12.75">
      <c r="B209" s="69"/>
      <c r="C209" s="69"/>
    </row>
    <row r="210" spans="2:3" ht="12.75">
      <c r="B210" s="69"/>
      <c r="C210" s="69"/>
    </row>
    <row r="211" spans="2:3" ht="12.75">
      <c r="B211" s="69"/>
      <c r="C211" s="69"/>
    </row>
    <row r="212" spans="2:3" ht="12.75">
      <c r="B212" s="69"/>
      <c r="C212" s="69"/>
    </row>
    <row r="213" spans="2:3" ht="12.75">
      <c r="B213" s="69"/>
      <c r="C213" s="69"/>
    </row>
    <row r="214" spans="2:3" ht="12.75">
      <c r="B214" s="69"/>
      <c r="C214" s="69"/>
    </row>
    <row r="215" spans="2:3" ht="12.75">
      <c r="B215" s="69"/>
      <c r="C215" s="69"/>
    </row>
    <row r="216" spans="2:3" ht="12.75">
      <c r="B216" s="69"/>
      <c r="C216" s="69"/>
    </row>
    <row r="217" spans="2:3" ht="12.75">
      <c r="B217" s="69"/>
      <c r="C217" s="69"/>
    </row>
    <row r="218" spans="2:3" ht="12.75">
      <c r="B218" s="69"/>
      <c r="C218" s="69"/>
    </row>
    <row r="219" spans="2:3" ht="12.75">
      <c r="B219" s="69"/>
      <c r="C219" s="69"/>
    </row>
    <row r="220" spans="2:3" ht="12.75">
      <c r="B220" s="69"/>
      <c r="C220" s="69"/>
    </row>
    <row r="221" spans="2:3" ht="12.75">
      <c r="B221" s="69"/>
      <c r="C221" s="69"/>
    </row>
    <row r="222" spans="2:3" ht="12.75">
      <c r="B222" s="69"/>
      <c r="C222" s="69"/>
    </row>
    <row r="223" spans="2:3" ht="12.75">
      <c r="B223" s="69"/>
      <c r="C223" s="69"/>
    </row>
    <row r="224" spans="2:3" ht="12.75">
      <c r="B224" s="69"/>
      <c r="C224" s="69"/>
    </row>
    <row r="225" spans="2:3" ht="12.75">
      <c r="B225" s="69"/>
      <c r="C225" s="69"/>
    </row>
    <row r="226" spans="2:3" ht="12.75">
      <c r="B226" s="69"/>
      <c r="C226" s="69"/>
    </row>
    <row r="227" spans="2:3" ht="12.75">
      <c r="B227" s="69"/>
      <c r="C227" s="69"/>
    </row>
    <row r="228" spans="2:3" ht="12.75">
      <c r="B228" s="69"/>
      <c r="C228" s="69"/>
    </row>
    <row r="229" spans="2:3" ht="12.75">
      <c r="B229" s="69"/>
      <c r="C229" s="69"/>
    </row>
    <row r="230" spans="2:3" ht="12.75">
      <c r="B230" s="69"/>
      <c r="C230" s="69"/>
    </row>
    <row r="231" ht="12.75">
      <c r="A231" s="68"/>
    </row>
    <row r="232" ht="12.75">
      <c r="A232" s="68"/>
    </row>
    <row r="233" ht="12.75">
      <c r="A233" s="68"/>
    </row>
    <row r="234" ht="12.75">
      <c r="A234" s="68"/>
    </row>
    <row r="235" ht="12.75">
      <c r="A235" s="68"/>
    </row>
    <row r="236" ht="12.75">
      <c r="A236" s="68"/>
    </row>
    <row r="237" ht="12.75">
      <c r="A237" s="68"/>
    </row>
    <row r="238" ht="12.75">
      <c r="A238" s="68"/>
    </row>
    <row r="239" ht="12.75">
      <c r="A239" s="68"/>
    </row>
    <row r="240" ht="12.75">
      <c r="A240" s="68"/>
    </row>
    <row r="241" ht="12.75">
      <c r="A241" s="68"/>
    </row>
    <row r="242" ht="12.75">
      <c r="A242" s="68"/>
    </row>
    <row r="243" ht="12.75">
      <c r="A243" s="68"/>
    </row>
    <row r="244" ht="12.75">
      <c r="A244" s="68"/>
    </row>
    <row r="245" ht="12.75">
      <c r="A245" s="68"/>
    </row>
    <row r="246" ht="12.75">
      <c r="A246" s="68"/>
    </row>
    <row r="247" ht="12.75">
      <c r="A247" s="68"/>
    </row>
    <row r="248" ht="12.75">
      <c r="A248" s="68"/>
    </row>
    <row r="249" ht="12.75">
      <c r="A249" s="68"/>
    </row>
    <row r="250" ht="12.75">
      <c r="A250" s="68"/>
    </row>
    <row r="251" ht="12.75">
      <c r="A251" s="68"/>
    </row>
    <row r="252" ht="12.75">
      <c r="A252" s="68"/>
    </row>
    <row r="253" ht="12.75">
      <c r="A253" s="68"/>
    </row>
    <row r="254" ht="12.75">
      <c r="A254" s="68"/>
    </row>
    <row r="255" ht="12.75">
      <c r="A255" s="68"/>
    </row>
    <row r="256" ht="12.75">
      <c r="A256" s="68"/>
    </row>
    <row r="257" ht="12.75">
      <c r="A257" s="68"/>
    </row>
    <row r="258" ht="12.75">
      <c r="A258" s="68"/>
    </row>
    <row r="259" ht="12.75">
      <c r="A259" s="68"/>
    </row>
    <row r="260" ht="12.75">
      <c r="A260" s="68"/>
    </row>
    <row r="261" ht="12.75">
      <c r="A261" s="68"/>
    </row>
    <row r="262" ht="12.75">
      <c r="A262" s="68"/>
    </row>
    <row r="263" ht="12.75">
      <c r="A263" s="68"/>
    </row>
    <row r="264" ht="12.75">
      <c r="A264" s="68"/>
    </row>
    <row r="265" ht="12.75">
      <c r="A265" s="68"/>
    </row>
    <row r="266" ht="12.75">
      <c r="A266" s="68"/>
    </row>
    <row r="267" ht="12.75">
      <c r="A267" s="68"/>
    </row>
    <row r="268" ht="12.75">
      <c r="A268" s="68"/>
    </row>
    <row r="269" ht="12.75">
      <c r="A269" s="68"/>
    </row>
    <row r="270" ht="12.75">
      <c r="A270" s="68"/>
    </row>
    <row r="271" ht="12.75">
      <c r="A271" s="68"/>
    </row>
    <row r="272" ht="12.75">
      <c r="A272" s="68"/>
    </row>
    <row r="273" ht="12.75">
      <c r="A273" s="68"/>
    </row>
    <row r="274" ht="12.75">
      <c r="A274" s="68"/>
    </row>
    <row r="275" ht="12.75">
      <c r="A275" s="68"/>
    </row>
    <row r="276" ht="12.75">
      <c r="A276" s="68"/>
    </row>
    <row r="277" ht="12.75">
      <c r="A277" s="68"/>
    </row>
    <row r="278" ht="12.75">
      <c r="A278" s="68"/>
    </row>
    <row r="279" ht="12.75">
      <c r="A279" s="68"/>
    </row>
    <row r="280" ht="12.75">
      <c r="A280" s="68"/>
    </row>
    <row r="281" ht="12.75">
      <c r="A281" s="68"/>
    </row>
    <row r="282" ht="12.75">
      <c r="A282" s="68"/>
    </row>
    <row r="283" ht="12.75">
      <c r="A283" s="68"/>
    </row>
    <row r="284" ht="12.75">
      <c r="A284" s="68"/>
    </row>
    <row r="285" ht="12.75">
      <c r="A285" s="68"/>
    </row>
    <row r="286" ht="12.75">
      <c r="A286" s="68"/>
    </row>
    <row r="287" ht="12.75">
      <c r="A287" s="68"/>
    </row>
    <row r="288" ht="12.75">
      <c r="A288" s="68"/>
    </row>
    <row r="289" ht="12.75">
      <c r="A289" s="68"/>
    </row>
    <row r="290" ht="12.75">
      <c r="A290" s="68"/>
    </row>
    <row r="291" ht="12.75">
      <c r="A291" s="68"/>
    </row>
    <row r="292" ht="12.75">
      <c r="A292" s="68"/>
    </row>
    <row r="293" ht="12.75">
      <c r="A293" s="68"/>
    </row>
    <row r="294" ht="12.75">
      <c r="A294" s="68"/>
    </row>
    <row r="295" ht="12.75">
      <c r="A295" s="68"/>
    </row>
    <row r="296" ht="12.75">
      <c r="A296" s="68"/>
    </row>
    <row r="297" ht="12.75">
      <c r="A297" s="68"/>
    </row>
    <row r="298" ht="12.75">
      <c r="A298" s="68"/>
    </row>
    <row r="299" ht="12.75">
      <c r="A299" s="68"/>
    </row>
    <row r="300" ht="12.75">
      <c r="A300" s="68"/>
    </row>
    <row r="301" ht="12.75">
      <c r="A301" s="68"/>
    </row>
    <row r="302" ht="12.75">
      <c r="A302" s="68"/>
    </row>
    <row r="303" ht="12.75">
      <c r="A303" s="68"/>
    </row>
    <row r="304" ht="12.75">
      <c r="A304" s="68"/>
    </row>
    <row r="305" ht="12.75">
      <c r="A305" s="68"/>
    </row>
    <row r="306" ht="12.75">
      <c r="A306" s="68"/>
    </row>
    <row r="307" ht="12.75">
      <c r="A307" s="68"/>
    </row>
    <row r="308" ht="12.75">
      <c r="A308" s="68"/>
    </row>
    <row r="309" ht="12.75">
      <c r="A309" s="68"/>
    </row>
    <row r="310" ht="12.75">
      <c r="A310" s="68"/>
    </row>
    <row r="311" ht="12.75">
      <c r="A311" s="68"/>
    </row>
    <row r="312" ht="12.75">
      <c r="A312" s="68"/>
    </row>
    <row r="313" ht="12.75">
      <c r="A313" s="68"/>
    </row>
    <row r="314" ht="12.75">
      <c r="A314" s="68"/>
    </row>
    <row r="315" ht="12.75">
      <c r="A315" s="68"/>
    </row>
    <row r="316" ht="12.75">
      <c r="A316" s="68"/>
    </row>
    <row r="317" ht="12.75">
      <c r="A317" s="68"/>
    </row>
    <row r="318" ht="12.75">
      <c r="A318" s="68"/>
    </row>
    <row r="319" ht="12.75">
      <c r="A319" s="68"/>
    </row>
    <row r="320" ht="12.75">
      <c r="A320" s="68"/>
    </row>
    <row r="321" ht="12.75">
      <c r="A321" s="68"/>
    </row>
    <row r="322" ht="12.75">
      <c r="A322" s="68"/>
    </row>
    <row r="323" ht="12.75">
      <c r="A323" s="68"/>
    </row>
    <row r="324" ht="12.75">
      <c r="A324" s="68"/>
    </row>
    <row r="325" ht="12.75">
      <c r="A325" s="68"/>
    </row>
    <row r="326" ht="12.75">
      <c r="A326" s="68"/>
    </row>
    <row r="327" ht="12.75">
      <c r="A327" s="68"/>
    </row>
    <row r="328" ht="12.75">
      <c r="A328" s="68"/>
    </row>
    <row r="329" ht="12.75">
      <c r="A329" s="68"/>
    </row>
    <row r="330" ht="12.75">
      <c r="A330" s="68"/>
    </row>
    <row r="331" ht="12.75">
      <c r="A331" s="68"/>
    </row>
    <row r="332" ht="12.75">
      <c r="A332" s="68"/>
    </row>
    <row r="333" ht="12.75">
      <c r="A333" s="68"/>
    </row>
    <row r="334" ht="12.75">
      <c r="A334" s="68"/>
    </row>
    <row r="335" ht="12.75">
      <c r="A335" s="68"/>
    </row>
    <row r="336" ht="12.75">
      <c r="A336" s="68"/>
    </row>
    <row r="337" ht="12.75">
      <c r="A337" s="68"/>
    </row>
    <row r="338" ht="12.75">
      <c r="A338" s="68"/>
    </row>
    <row r="339" ht="12.75">
      <c r="A339" s="68"/>
    </row>
    <row r="340" ht="12.75">
      <c r="A340" s="68"/>
    </row>
    <row r="341" ht="12.75">
      <c r="A341" s="68"/>
    </row>
    <row r="342" ht="12.75">
      <c r="A342" s="68"/>
    </row>
    <row r="343" ht="12.75">
      <c r="A343" s="68"/>
    </row>
    <row r="344" ht="12.75">
      <c r="A344" s="68"/>
    </row>
    <row r="345" ht="12.75">
      <c r="A345" s="68"/>
    </row>
    <row r="346" ht="12.75">
      <c r="A346" s="68"/>
    </row>
    <row r="347" ht="12.75">
      <c r="A347" s="68"/>
    </row>
    <row r="348" ht="12.75">
      <c r="A348" s="68"/>
    </row>
    <row r="349" ht="12.75">
      <c r="A349" s="68"/>
    </row>
    <row r="350" ht="12.75">
      <c r="A350" s="68"/>
    </row>
    <row r="351" ht="12.75">
      <c r="A351" s="68"/>
    </row>
    <row r="352" ht="12.75">
      <c r="A352" s="68"/>
    </row>
    <row r="353" ht="12.75">
      <c r="A353" s="68"/>
    </row>
    <row r="354" ht="12.75">
      <c r="A354" s="68"/>
    </row>
    <row r="355" ht="12.75">
      <c r="A355" s="68"/>
    </row>
    <row r="356" ht="12.75">
      <c r="A356" s="68"/>
    </row>
    <row r="357" ht="12.75">
      <c r="A357" s="68"/>
    </row>
    <row r="358" ht="12.75">
      <c r="A358" s="68"/>
    </row>
    <row r="359" ht="12.75">
      <c r="A359" s="68"/>
    </row>
    <row r="360" ht="12.75">
      <c r="A360" s="68"/>
    </row>
    <row r="361" ht="12.75">
      <c r="A361" s="68"/>
    </row>
    <row r="362" ht="12.75">
      <c r="A362" s="68"/>
    </row>
    <row r="363" ht="12.75">
      <c r="A363" s="68"/>
    </row>
    <row r="364" ht="12.75">
      <c r="A364" s="68"/>
    </row>
    <row r="365" ht="12.75">
      <c r="A365" s="68"/>
    </row>
    <row r="366" ht="12.75">
      <c r="A366" s="68"/>
    </row>
    <row r="367" ht="12.75">
      <c r="A367" s="68"/>
    </row>
    <row r="368" ht="12.75">
      <c r="A368" s="68"/>
    </row>
    <row r="369" ht="12.75">
      <c r="A369" s="68"/>
    </row>
    <row r="370" ht="12.75">
      <c r="A370" s="68"/>
    </row>
    <row r="371" ht="12.75">
      <c r="A371" s="68"/>
    </row>
    <row r="372" ht="12.75">
      <c r="A372" s="68"/>
    </row>
    <row r="373" ht="12.75">
      <c r="A373" s="68"/>
    </row>
    <row r="374" ht="12.75">
      <c r="A374" s="68"/>
    </row>
    <row r="375" ht="12.75">
      <c r="A375" s="68"/>
    </row>
    <row r="376" ht="12.75">
      <c r="A376" s="68"/>
    </row>
    <row r="377" ht="12.75">
      <c r="A377" s="68"/>
    </row>
    <row r="378" ht="12.75">
      <c r="A378" s="68"/>
    </row>
    <row r="379" ht="12.75">
      <c r="A379" s="68"/>
    </row>
    <row r="380" ht="12.75">
      <c r="A380" s="68"/>
    </row>
    <row r="381" ht="12.75">
      <c r="A381" s="68"/>
    </row>
    <row r="382" ht="12.75">
      <c r="A382" s="68"/>
    </row>
    <row r="383" ht="12.75">
      <c r="A383" s="68"/>
    </row>
    <row r="384" ht="12.75">
      <c r="A384" s="68"/>
    </row>
    <row r="385" ht="12.75">
      <c r="A385" s="68"/>
    </row>
    <row r="386" ht="12.75">
      <c r="A386" s="68"/>
    </row>
    <row r="387" ht="12.75">
      <c r="A387" s="68"/>
    </row>
    <row r="388" ht="12.75">
      <c r="A388" s="68"/>
    </row>
    <row r="389" ht="12.75">
      <c r="A389" s="68"/>
    </row>
    <row r="390" ht="12.75">
      <c r="A390" s="68"/>
    </row>
    <row r="391" ht="12.75">
      <c r="A391" s="68"/>
    </row>
    <row r="392" ht="12.75">
      <c r="A392" s="68"/>
    </row>
    <row r="393" ht="12.75">
      <c r="A393" s="68"/>
    </row>
    <row r="394" ht="12.75">
      <c r="A394" s="68"/>
    </row>
    <row r="395" ht="12.75">
      <c r="A395" s="68"/>
    </row>
    <row r="396" ht="12.75">
      <c r="A396" s="68"/>
    </row>
    <row r="397" ht="12.75">
      <c r="A397" s="68"/>
    </row>
    <row r="398" ht="12.75">
      <c r="A398" s="68"/>
    </row>
    <row r="399" ht="12.75">
      <c r="A399" s="68"/>
    </row>
    <row r="400" ht="12.75">
      <c r="A400" s="68"/>
    </row>
    <row r="401" ht="12.75">
      <c r="A401" s="68"/>
    </row>
    <row r="402" ht="12.75">
      <c r="A402" s="68"/>
    </row>
    <row r="403" ht="12.75">
      <c r="A403" s="68"/>
    </row>
    <row r="404" ht="12.75">
      <c r="A404" s="68"/>
    </row>
    <row r="405" ht="12.75">
      <c r="A405" s="68"/>
    </row>
    <row r="406" ht="12.75">
      <c r="A406" s="68"/>
    </row>
    <row r="407" ht="12.75">
      <c r="A407" s="68"/>
    </row>
    <row r="408" ht="12.75">
      <c r="A408" s="68"/>
    </row>
    <row r="409" ht="12.75">
      <c r="A409" s="68"/>
    </row>
    <row r="410" ht="12.75">
      <c r="A410" s="68"/>
    </row>
    <row r="411" ht="12.75">
      <c r="A411" s="68"/>
    </row>
    <row r="412" ht="12.75">
      <c r="A412" s="68"/>
    </row>
    <row r="413" ht="12.75">
      <c r="A413" s="68"/>
    </row>
    <row r="414" ht="12.75">
      <c r="A414" s="68"/>
    </row>
    <row r="415" ht="12.75">
      <c r="A415" s="68"/>
    </row>
    <row r="416" ht="12.75">
      <c r="A416" s="68"/>
    </row>
    <row r="417" ht="12.75">
      <c r="A417" s="68"/>
    </row>
    <row r="418" ht="12.75">
      <c r="A418" s="68"/>
    </row>
    <row r="419" ht="12.75">
      <c r="A419" s="68"/>
    </row>
    <row r="420" ht="12.75">
      <c r="A420" s="68"/>
    </row>
    <row r="421" ht="12.75">
      <c r="A421" s="68"/>
    </row>
    <row r="422" ht="12.75">
      <c r="A422" s="68"/>
    </row>
    <row r="423" ht="12.75">
      <c r="A423" s="68"/>
    </row>
    <row r="424" ht="12.75">
      <c r="A424" s="68"/>
    </row>
    <row r="425" ht="12.75">
      <c r="A425" s="68"/>
    </row>
    <row r="426" ht="12.75">
      <c r="A426" s="68"/>
    </row>
    <row r="427" ht="12.75">
      <c r="A427" s="68"/>
    </row>
    <row r="428" ht="12.75">
      <c r="A428" s="68"/>
    </row>
    <row r="429" ht="12.75">
      <c r="A429" s="68"/>
    </row>
    <row r="430" ht="12.75">
      <c r="A430" s="68"/>
    </row>
    <row r="431" ht="12.75">
      <c r="A431" s="68"/>
    </row>
    <row r="432" ht="12.75">
      <c r="A432" s="68"/>
    </row>
    <row r="433" ht="12.75">
      <c r="A433" s="68"/>
    </row>
    <row r="434" ht="12.75">
      <c r="A434" s="68"/>
    </row>
    <row r="435" ht="12.75">
      <c r="A435" s="68"/>
    </row>
    <row r="436" ht="12.75">
      <c r="A436" s="68"/>
    </row>
    <row r="437" ht="12.75">
      <c r="A437" s="68"/>
    </row>
    <row r="438" ht="12.75">
      <c r="A438" s="68"/>
    </row>
    <row r="439" ht="12.75">
      <c r="A439" s="68"/>
    </row>
    <row r="440" ht="12.75">
      <c r="A440" s="68"/>
    </row>
    <row r="441" ht="12.75">
      <c r="A441" s="68"/>
    </row>
    <row r="442" ht="12.75">
      <c r="A442" s="68"/>
    </row>
    <row r="443" ht="12.75">
      <c r="A443" s="68"/>
    </row>
    <row r="444" ht="12.75">
      <c r="A444" s="68"/>
    </row>
    <row r="445" ht="12.75">
      <c r="A445" s="68"/>
    </row>
    <row r="446" ht="12.75">
      <c r="A446" s="68"/>
    </row>
    <row r="447" ht="12.75">
      <c r="A447" s="68"/>
    </row>
    <row r="448" ht="12.75">
      <c r="A448" s="68"/>
    </row>
    <row r="449" ht="12.75">
      <c r="A449" s="68"/>
    </row>
    <row r="450" ht="12.75">
      <c r="A450" s="68"/>
    </row>
    <row r="451" ht="12.75">
      <c r="A451" s="68"/>
    </row>
    <row r="452" ht="12.75">
      <c r="A452" s="68"/>
    </row>
    <row r="453" ht="12.75">
      <c r="A453" s="68"/>
    </row>
    <row r="454" ht="12.75">
      <c r="A454" s="68"/>
    </row>
    <row r="455" ht="12.75">
      <c r="A455" s="68"/>
    </row>
    <row r="456" ht="12.75">
      <c r="A456" s="68"/>
    </row>
    <row r="457" ht="12.75">
      <c r="A457" s="68"/>
    </row>
    <row r="458" ht="12.75">
      <c r="A458" s="68"/>
    </row>
    <row r="459" ht="12.75">
      <c r="A459" s="68"/>
    </row>
    <row r="460" ht="12.75">
      <c r="A460" s="68"/>
    </row>
    <row r="461" ht="12.75">
      <c r="A461" s="68"/>
    </row>
    <row r="462" ht="12.75">
      <c r="A462" s="68"/>
    </row>
    <row r="463" ht="12.75">
      <c r="A463" s="68"/>
    </row>
    <row r="464" ht="12.75">
      <c r="A464" s="68"/>
    </row>
    <row r="465" ht="12.75">
      <c r="A465" s="68"/>
    </row>
    <row r="466" ht="12.75">
      <c r="A466" s="68"/>
    </row>
    <row r="467" ht="12.75">
      <c r="A467" s="68"/>
    </row>
    <row r="468" ht="12.75">
      <c r="A468" s="68"/>
    </row>
    <row r="469" ht="12.75">
      <c r="A469" s="68"/>
    </row>
    <row r="470" ht="12.75">
      <c r="A470" s="68"/>
    </row>
    <row r="471" ht="12.75">
      <c r="A471" s="68"/>
    </row>
    <row r="472" ht="12.75">
      <c r="A472" s="68"/>
    </row>
    <row r="473" ht="12.75">
      <c r="A473" s="68"/>
    </row>
    <row r="474" ht="12.75">
      <c r="A474" s="68"/>
    </row>
    <row r="475" ht="12.75">
      <c r="A475" s="68"/>
    </row>
    <row r="476" ht="12.75">
      <c r="A476" s="68"/>
    </row>
    <row r="477" ht="12.75">
      <c r="A477" s="68"/>
    </row>
    <row r="478" ht="12.75">
      <c r="A478" s="68"/>
    </row>
    <row r="479" ht="12.75">
      <c r="A479" s="68"/>
    </row>
    <row r="480" ht="12.75">
      <c r="A480" s="68"/>
    </row>
    <row r="481" ht="12.75">
      <c r="A481" s="68"/>
    </row>
    <row r="482" ht="12.75">
      <c r="A482" s="68"/>
    </row>
    <row r="483" ht="12.75">
      <c r="A483" s="68"/>
    </row>
    <row r="484" ht="12.75">
      <c r="A484" s="68"/>
    </row>
    <row r="485" ht="12.75">
      <c r="A485" s="68"/>
    </row>
    <row r="486" ht="12.75">
      <c r="A486" s="68"/>
    </row>
    <row r="487" ht="12.75">
      <c r="A487" s="68"/>
    </row>
    <row r="488" ht="12.75">
      <c r="A488" s="68"/>
    </row>
    <row r="489" ht="12.75">
      <c r="A489" s="68"/>
    </row>
    <row r="490" ht="12.75">
      <c r="A490" s="68"/>
    </row>
    <row r="491" ht="12.75">
      <c r="A491" s="68"/>
    </row>
    <row r="492" ht="12.75">
      <c r="A492" s="68"/>
    </row>
    <row r="493" ht="12.75">
      <c r="A493" s="68"/>
    </row>
    <row r="494" ht="12.75">
      <c r="A494" s="68"/>
    </row>
    <row r="495" ht="12.75">
      <c r="A495" s="68"/>
    </row>
    <row r="496" ht="12.75">
      <c r="A496" s="68"/>
    </row>
    <row r="497" ht="12.75">
      <c r="A497" s="68"/>
    </row>
    <row r="498" ht="12.75">
      <c r="A498" s="68"/>
    </row>
    <row r="499" ht="12.75">
      <c r="A499" s="68"/>
    </row>
    <row r="500" ht="12.75">
      <c r="A500" s="68"/>
    </row>
    <row r="501" ht="12.75">
      <c r="A501" s="68"/>
    </row>
    <row r="502" ht="12.75">
      <c r="A502" s="68"/>
    </row>
    <row r="503" ht="12.75">
      <c r="A503" s="68"/>
    </row>
    <row r="504" ht="12.75">
      <c r="A504" s="68"/>
    </row>
    <row r="505" ht="12.75">
      <c r="A505" s="68"/>
    </row>
    <row r="506" ht="12.75">
      <c r="A506" s="68"/>
    </row>
    <row r="507" ht="12.75">
      <c r="A507" s="68"/>
    </row>
    <row r="508" ht="12.75">
      <c r="A508" s="68"/>
    </row>
    <row r="509" ht="12.75">
      <c r="A509" s="68"/>
    </row>
    <row r="510" ht="12.75">
      <c r="A510" s="68"/>
    </row>
    <row r="511" ht="12.75">
      <c r="A511" s="68"/>
    </row>
    <row r="512" ht="12.75">
      <c r="A512" s="68"/>
    </row>
    <row r="513" ht="12.75">
      <c r="A513" s="68"/>
    </row>
    <row r="514" ht="12.75">
      <c r="A514" s="68"/>
    </row>
    <row r="515" ht="12.75">
      <c r="A515" s="68"/>
    </row>
    <row r="516" ht="12.75">
      <c r="A516" s="68"/>
    </row>
    <row r="517" ht="12.75">
      <c r="A517" s="68"/>
    </row>
    <row r="518" ht="12.75">
      <c r="A518" s="68"/>
    </row>
    <row r="519" ht="12.75">
      <c r="A519" s="68"/>
    </row>
    <row r="520" ht="12.75">
      <c r="A520" s="68"/>
    </row>
    <row r="521" ht="12.75">
      <c r="A521" s="68"/>
    </row>
    <row r="522" ht="12.75">
      <c r="A522" s="68"/>
    </row>
    <row r="523" ht="12.75">
      <c r="A523" s="68"/>
    </row>
    <row r="524" ht="12.75">
      <c r="A524" s="68"/>
    </row>
    <row r="525" ht="12.75">
      <c r="A525" s="68"/>
    </row>
    <row r="526" ht="12.75">
      <c r="A526" s="68"/>
    </row>
    <row r="527" ht="12.75">
      <c r="A527" s="68"/>
    </row>
    <row r="528" ht="12.75">
      <c r="A528" s="68"/>
    </row>
    <row r="529" ht="12.75">
      <c r="A529" s="68"/>
    </row>
    <row r="530" ht="12.75">
      <c r="A530" s="68"/>
    </row>
    <row r="531" ht="12.75">
      <c r="A531" s="68"/>
    </row>
    <row r="532" ht="12.75">
      <c r="A532" s="68"/>
    </row>
    <row r="533" ht="12.75">
      <c r="A533" s="68"/>
    </row>
    <row r="534" ht="12.75">
      <c r="A534" s="68"/>
    </row>
    <row r="535" ht="12.75">
      <c r="A535" s="68"/>
    </row>
    <row r="536" ht="12.75">
      <c r="A536" s="68"/>
    </row>
    <row r="537" ht="12.75">
      <c r="A537" s="68"/>
    </row>
    <row r="538" ht="12.75">
      <c r="A538" s="68"/>
    </row>
    <row r="539" ht="12.75">
      <c r="A539" s="68"/>
    </row>
    <row r="540" ht="12.75">
      <c r="A540" s="68"/>
    </row>
    <row r="541" ht="12.75">
      <c r="A541" s="68"/>
    </row>
    <row r="542" ht="12.75">
      <c r="A542" s="68"/>
    </row>
    <row r="543" ht="12.75">
      <c r="A543" s="68"/>
    </row>
    <row r="544" ht="12.75">
      <c r="A544" s="68"/>
    </row>
    <row r="545" ht="12.75">
      <c r="A545" s="68"/>
    </row>
    <row r="546" ht="12.75">
      <c r="A546" s="68"/>
    </row>
    <row r="547" ht="12.75">
      <c r="A547" s="68"/>
    </row>
    <row r="548" ht="12.75">
      <c r="A548" s="68"/>
    </row>
    <row r="549" ht="12.75">
      <c r="A549" s="68"/>
    </row>
    <row r="550" ht="12.75">
      <c r="A550" s="68"/>
    </row>
    <row r="551" ht="12.75">
      <c r="A551" s="68"/>
    </row>
    <row r="552" ht="12.75">
      <c r="A552" s="68"/>
    </row>
    <row r="553" ht="12.75">
      <c r="A553" s="68"/>
    </row>
    <row r="554" ht="12.75">
      <c r="A554" s="68"/>
    </row>
    <row r="555" ht="12.75">
      <c r="A555" s="68"/>
    </row>
    <row r="556" ht="12.75">
      <c r="A556" s="68"/>
    </row>
    <row r="557" ht="12.75">
      <c r="A557" s="68"/>
    </row>
    <row r="558" ht="12.75">
      <c r="A558" s="68"/>
    </row>
    <row r="559" ht="12.75">
      <c r="A559" s="68"/>
    </row>
    <row r="560" ht="12.75">
      <c r="A560" s="68"/>
    </row>
    <row r="561" ht="12.75">
      <c r="A561" s="68"/>
    </row>
    <row r="562" ht="12.75">
      <c r="A562" s="68"/>
    </row>
    <row r="563" ht="12.75">
      <c r="A563" s="68"/>
    </row>
    <row r="564" ht="12.75">
      <c r="A564" s="68"/>
    </row>
    <row r="565" ht="12.75">
      <c r="A565" s="68"/>
    </row>
    <row r="566" ht="12.75">
      <c r="A566" s="68"/>
    </row>
    <row r="567" ht="12.75">
      <c r="A567" s="68"/>
    </row>
    <row r="568" ht="12.75">
      <c r="A568" s="68"/>
    </row>
    <row r="569" ht="12.75">
      <c r="A569" s="68"/>
    </row>
    <row r="570" ht="12.75">
      <c r="A570" s="68"/>
    </row>
    <row r="571" ht="12.75">
      <c r="A571" s="68"/>
    </row>
    <row r="572" ht="12.75">
      <c r="A572" s="68"/>
    </row>
    <row r="573" ht="12.75">
      <c r="A573" s="68"/>
    </row>
    <row r="574" ht="12.75">
      <c r="A574" s="68"/>
    </row>
    <row r="575" ht="12.75">
      <c r="A575" s="68"/>
    </row>
    <row r="576" ht="12.75">
      <c r="A576" s="68"/>
    </row>
    <row r="577" ht="12.75">
      <c r="A577" s="68"/>
    </row>
    <row r="578" ht="12.75">
      <c r="A578" s="68"/>
    </row>
    <row r="579" ht="12.75">
      <c r="A579" s="68"/>
    </row>
    <row r="580" ht="12.75">
      <c r="A580" s="68"/>
    </row>
    <row r="581" ht="12.75">
      <c r="A581" s="68"/>
    </row>
    <row r="582" ht="12.75">
      <c r="A582" s="68"/>
    </row>
    <row r="583" ht="12.75">
      <c r="A583" s="68"/>
    </row>
    <row r="584" ht="12.75">
      <c r="A584" s="68"/>
    </row>
    <row r="585" ht="12.75">
      <c r="A585" s="68"/>
    </row>
    <row r="586" ht="12.75">
      <c r="A586" s="68"/>
    </row>
    <row r="587" ht="12.75">
      <c r="A587" s="68"/>
    </row>
    <row r="588" ht="12.75">
      <c r="A588" s="68"/>
    </row>
    <row r="589" ht="12.75">
      <c r="A589" s="68"/>
    </row>
    <row r="590" ht="12.75">
      <c r="A590" s="68"/>
    </row>
    <row r="591" ht="12.75">
      <c r="A591" s="68"/>
    </row>
    <row r="592" ht="12.75">
      <c r="A592" s="68"/>
    </row>
    <row r="593" ht="12.75">
      <c r="A593" s="68"/>
    </row>
    <row r="594" ht="12.75">
      <c r="A594" s="68"/>
    </row>
    <row r="595" ht="12.75">
      <c r="A595" s="68"/>
    </row>
    <row r="596" ht="12.75">
      <c r="A596" s="68"/>
    </row>
    <row r="597" ht="12.75">
      <c r="A597" s="68"/>
    </row>
    <row r="598" ht="12.75">
      <c r="A598" s="68"/>
    </row>
    <row r="599" ht="12.75">
      <c r="A599" s="68"/>
    </row>
    <row r="600" ht="12.75">
      <c r="A600" s="68"/>
    </row>
    <row r="601" ht="12.75">
      <c r="A601" s="68"/>
    </row>
    <row r="602" ht="12.75">
      <c r="A602" s="68"/>
    </row>
    <row r="603" ht="12.75">
      <c r="A603" s="68"/>
    </row>
    <row r="604" ht="12.75">
      <c r="A604" s="68"/>
    </row>
    <row r="605" ht="12.75">
      <c r="A605" s="68"/>
    </row>
    <row r="606" ht="12.75">
      <c r="A606" s="68"/>
    </row>
    <row r="607" ht="12.75">
      <c r="A607" s="68"/>
    </row>
    <row r="608" ht="12.75">
      <c r="A608" s="68"/>
    </row>
    <row r="609" ht="12.75">
      <c r="A609" s="68"/>
    </row>
    <row r="610" ht="12.75">
      <c r="A610" s="68"/>
    </row>
    <row r="611" ht="12.75">
      <c r="A611" s="68"/>
    </row>
    <row r="612" ht="12.75">
      <c r="A612" s="68"/>
    </row>
    <row r="613" ht="12.75">
      <c r="A613" s="68"/>
    </row>
    <row r="614" ht="12.75">
      <c r="A614" s="68"/>
    </row>
    <row r="615" ht="12.75">
      <c r="A615" s="68"/>
    </row>
    <row r="616" ht="12.75">
      <c r="A616" s="68"/>
    </row>
    <row r="617" ht="12.75">
      <c r="A617" s="68"/>
    </row>
    <row r="618" ht="12.75">
      <c r="A618" s="68"/>
    </row>
    <row r="619" ht="12.75">
      <c r="A619" s="68"/>
    </row>
    <row r="620" ht="12.75">
      <c r="A620" s="68"/>
    </row>
    <row r="621" ht="12.75">
      <c r="A621" s="68"/>
    </row>
    <row r="622" ht="12.75">
      <c r="A622" s="68"/>
    </row>
    <row r="623" ht="12.75">
      <c r="A623" s="68"/>
    </row>
    <row r="624" ht="12.75">
      <c r="A624" s="68"/>
    </row>
    <row r="625" ht="12.75">
      <c r="A625" s="68"/>
    </row>
    <row r="626" ht="12.75">
      <c r="A626" s="68"/>
    </row>
    <row r="627" ht="12.75">
      <c r="A627" s="68"/>
    </row>
    <row r="628" ht="12.75">
      <c r="A628" s="68"/>
    </row>
    <row r="629" ht="12.75">
      <c r="A629" s="68"/>
    </row>
    <row r="630" ht="12.75">
      <c r="A630" s="68"/>
    </row>
    <row r="631" ht="12.75">
      <c r="A631" s="68"/>
    </row>
    <row r="632" ht="12.75">
      <c r="A632" s="68"/>
    </row>
    <row r="633" ht="12.75">
      <c r="A633" s="68"/>
    </row>
    <row r="634" ht="12.75">
      <c r="A634" s="68"/>
    </row>
    <row r="635" ht="12.75">
      <c r="A635" s="68"/>
    </row>
    <row r="636" ht="12.75">
      <c r="A636" s="68"/>
    </row>
    <row r="637" ht="12.75">
      <c r="A637" s="68"/>
    </row>
    <row r="638" ht="12.75">
      <c r="A638" s="68"/>
    </row>
    <row r="639" ht="12.75">
      <c r="A639" s="68"/>
    </row>
    <row r="640" ht="12.75">
      <c r="A640" s="68"/>
    </row>
    <row r="641" ht="12.75">
      <c r="A641" s="68"/>
    </row>
    <row r="642" ht="12.75">
      <c r="A642" s="68"/>
    </row>
    <row r="643" ht="12.75">
      <c r="A643" s="68"/>
    </row>
    <row r="644" ht="12.75">
      <c r="A644" s="68"/>
    </row>
    <row r="645" ht="12.75">
      <c r="A645" s="68"/>
    </row>
    <row r="646" ht="12.75">
      <c r="A646" s="68"/>
    </row>
    <row r="647" ht="12.75">
      <c r="A647" s="68"/>
    </row>
    <row r="648" ht="12.75">
      <c r="A648" s="68"/>
    </row>
    <row r="649" ht="12.75">
      <c r="A649" s="68"/>
    </row>
    <row r="650" ht="12.75">
      <c r="A650" s="68"/>
    </row>
    <row r="651" ht="12.75">
      <c r="A651" s="68"/>
    </row>
    <row r="652" ht="12.75">
      <c r="A652" s="68"/>
    </row>
    <row r="653" ht="12.75">
      <c r="A653" s="68"/>
    </row>
    <row r="654" ht="12.75">
      <c r="A654" s="68"/>
    </row>
    <row r="655" ht="12.75">
      <c r="A655" s="68"/>
    </row>
    <row r="656" ht="12.75">
      <c r="A656" s="68"/>
    </row>
    <row r="657" ht="12.75">
      <c r="A657" s="68"/>
    </row>
    <row r="658" ht="12.75">
      <c r="A658" s="68"/>
    </row>
    <row r="659" ht="12.75">
      <c r="A659" s="68"/>
    </row>
    <row r="660" ht="12.75">
      <c r="A660" s="68"/>
    </row>
    <row r="661" ht="12.75">
      <c r="A661" s="68"/>
    </row>
    <row r="662" ht="12.75">
      <c r="A662" s="68"/>
    </row>
    <row r="663" ht="12.75">
      <c r="A663" s="68"/>
    </row>
    <row r="664" ht="12.75">
      <c r="A664" s="68"/>
    </row>
    <row r="665" ht="12.75">
      <c r="A665" s="68"/>
    </row>
    <row r="666" ht="12.75">
      <c r="A666" s="68"/>
    </row>
    <row r="667" ht="12.75">
      <c r="A667" s="68"/>
    </row>
    <row r="668" ht="12.75">
      <c r="A668" s="68"/>
    </row>
    <row r="669" ht="12.75">
      <c r="A669" s="68"/>
    </row>
    <row r="670" ht="12.75">
      <c r="A670" s="68"/>
    </row>
    <row r="671" ht="12.75">
      <c r="A671" s="68"/>
    </row>
    <row r="672" ht="12.75">
      <c r="A672" s="68"/>
    </row>
    <row r="673" ht="12.75">
      <c r="A673" s="68"/>
    </row>
    <row r="674" ht="12.75">
      <c r="A674" s="68"/>
    </row>
    <row r="675" ht="12.75">
      <c r="A675" s="68"/>
    </row>
    <row r="676" ht="12.75">
      <c r="A676" s="68"/>
    </row>
    <row r="677" ht="12.75">
      <c r="A677" s="68"/>
    </row>
    <row r="678" ht="12.75">
      <c r="A678" s="68"/>
    </row>
    <row r="679" ht="12.75">
      <c r="A679" s="68"/>
    </row>
    <row r="680" ht="12.75">
      <c r="A680" s="68"/>
    </row>
    <row r="681" ht="12.75">
      <c r="A681" s="68"/>
    </row>
    <row r="682" ht="12.75">
      <c r="A682" s="68"/>
    </row>
    <row r="683" ht="12.75">
      <c r="A683" s="68"/>
    </row>
    <row r="684" ht="12.75">
      <c r="A684" s="68"/>
    </row>
    <row r="685" ht="12.75">
      <c r="A685" s="68"/>
    </row>
    <row r="686" ht="12.75">
      <c r="A686" s="68"/>
    </row>
    <row r="687" ht="12.75">
      <c r="A687" s="68"/>
    </row>
    <row r="688" ht="12.75">
      <c r="A688" s="68"/>
    </row>
    <row r="689" ht="12.75">
      <c r="A689" s="68"/>
    </row>
    <row r="690" ht="12.75">
      <c r="A690" s="68"/>
    </row>
    <row r="691" ht="12.75">
      <c r="A691" s="68"/>
    </row>
    <row r="692" ht="12.75">
      <c r="A692" s="68"/>
    </row>
    <row r="693" ht="12.75">
      <c r="A693" s="68"/>
    </row>
    <row r="694" ht="12.75">
      <c r="A694" s="68"/>
    </row>
    <row r="695" ht="12.75">
      <c r="A695" s="68"/>
    </row>
    <row r="696" ht="12.75">
      <c r="A696" s="68"/>
    </row>
    <row r="697" ht="12.75">
      <c r="A697" s="68"/>
    </row>
    <row r="698" ht="12.75">
      <c r="A698" s="68"/>
    </row>
    <row r="699" ht="12.75">
      <c r="A699" s="68"/>
    </row>
    <row r="700" ht="12.75">
      <c r="A700" s="68"/>
    </row>
    <row r="701" ht="12.75">
      <c r="A701" s="68"/>
    </row>
    <row r="702" ht="12.75">
      <c r="A702" s="68"/>
    </row>
    <row r="703" ht="12.75">
      <c r="A703" s="68"/>
    </row>
    <row r="704" ht="12.75">
      <c r="A704" s="68"/>
    </row>
    <row r="705" ht="12.75">
      <c r="A705" s="68"/>
    </row>
    <row r="706" ht="12.75">
      <c r="A706" s="68"/>
    </row>
    <row r="707" ht="12.75">
      <c r="A707" s="68"/>
    </row>
    <row r="708" ht="12.75">
      <c r="A708" s="68"/>
    </row>
    <row r="709" ht="12.75">
      <c r="A709" s="68"/>
    </row>
    <row r="710" ht="12.75">
      <c r="A710" s="68"/>
    </row>
    <row r="711" ht="12.75">
      <c r="A711" s="68"/>
    </row>
    <row r="712" ht="12.75">
      <c r="A712" s="68"/>
    </row>
    <row r="713" ht="12.75">
      <c r="A713" s="68"/>
    </row>
    <row r="714" ht="12.75">
      <c r="A714" s="68"/>
    </row>
    <row r="715" ht="12.75">
      <c r="A715" s="68"/>
    </row>
    <row r="716" ht="12.75">
      <c r="A716" s="68"/>
    </row>
    <row r="717" ht="12.75">
      <c r="A717" s="68"/>
    </row>
    <row r="718" ht="12.75">
      <c r="A718" s="68"/>
    </row>
    <row r="719" ht="12.75">
      <c r="A719" s="68"/>
    </row>
    <row r="720" ht="12.75">
      <c r="A720" s="68"/>
    </row>
    <row r="721" ht="12.75">
      <c r="A721" s="68"/>
    </row>
    <row r="722" ht="12.75">
      <c r="A722" s="68"/>
    </row>
    <row r="723" ht="12.75">
      <c r="A723" s="68"/>
    </row>
    <row r="724" ht="12.75">
      <c r="A724" s="68"/>
    </row>
    <row r="725" ht="12.75">
      <c r="A725" s="68"/>
    </row>
    <row r="726" ht="12.75">
      <c r="A726" s="68"/>
    </row>
    <row r="727" ht="12.75">
      <c r="A727" s="68"/>
    </row>
    <row r="728" ht="12.75">
      <c r="A728" s="68"/>
    </row>
    <row r="729" ht="12.75">
      <c r="A729" s="68"/>
    </row>
    <row r="730" ht="12.75">
      <c r="A730" s="68"/>
    </row>
    <row r="731" ht="12.75">
      <c r="A731" s="68"/>
    </row>
    <row r="732" ht="12.75">
      <c r="A732" s="68"/>
    </row>
    <row r="733" ht="12.75">
      <c r="A733" s="68"/>
    </row>
    <row r="734" ht="12.75">
      <c r="A734" s="68"/>
    </row>
    <row r="735" ht="12.75">
      <c r="A735" s="68"/>
    </row>
    <row r="736" ht="12.75">
      <c r="A736" s="68"/>
    </row>
    <row r="737" ht="12.75">
      <c r="A737" s="68"/>
    </row>
    <row r="738" ht="12.75">
      <c r="A738" s="68"/>
    </row>
    <row r="739" ht="12.75">
      <c r="A739" s="68"/>
    </row>
    <row r="740" ht="12.75">
      <c r="A740" s="68"/>
    </row>
    <row r="741" ht="12.75">
      <c r="A741" s="68"/>
    </row>
    <row r="742" ht="12.75">
      <c r="A742" s="68"/>
    </row>
    <row r="743" ht="12.75">
      <c r="A743" s="68"/>
    </row>
    <row r="744" ht="12.75">
      <c r="A744" s="68"/>
    </row>
    <row r="745" ht="12.75">
      <c r="A745" s="68"/>
    </row>
    <row r="746" ht="12.75">
      <c r="A746" s="68"/>
    </row>
    <row r="747" ht="12.75">
      <c r="A747" s="68"/>
    </row>
    <row r="748" ht="12.75">
      <c r="A748" s="68"/>
    </row>
    <row r="749" ht="12.75">
      <c r="A749" s="68"/>
    </row>
    <row r="750" ht="12.75">
      <c r="A750" s="68"/>
    </row>
    <row r="751" ht="12.75">
      <c r="A751" s="68"/>
    </row>
    <row r="752" ht="12.75">
      <c r="A752" s="68"/>
    </row>
    <row r="753" ht="12.75">
      <c r="A753" s="68"/>
    </row>
    <row r="754" ht="12.75">
      <c r="A754" s="68"/>
    </row>
    <row r="755" ht="12.75">
      <c r="A755" s="68"/>
    </row>
    <row r="756" ht="12.75">
      <c r="A756" s="68"/>
    </row>
    <row r="757" ht="12.75">
      <c r="A757" s="68"/>
    </row>
    <row r="758" ht="12.75">
      <c r="A758" s="68"/>
    </row>
    <row r="759" ht="12.75">
      <c r="A759" s="68"/>
    </row>
    <row r="760" ht="12.75">
      <c r="A760" s="68"/>
    </row>
    <row r="761" ht="12.75">
      <c r="A761" s="68"/>
    </row>
    <row r="762" ht="12.75">
      <c r="A762" s="68"/>
    </row>
    <row r="763" ht="12.75">
      <c r="A763" s="68"/>
    </row>
    <row r="764" ht="12.75">
      <c r="A764" s="68"/>
    </row>
    <row r="765" ht="12.75">
      <c r="A765" s="68"/>
    </row>
    <row r="766" ht="12.75">
      <c r="A766" s="68"/>
    </row>
    <row r="767" ht="12.75">
      <c r="A767" s="68"/>
    </row>
    <row r="768" ht="12.75">
      <c r="A768" s="68"/>
    </row>
    <row r="769" ht="12.75">
      <c r="A769" s="68"/>
    </row>
    <row r="770" ht="12.75">
      <c r="A770" s="68"/>
    </row>
    <row r="771" ht="12.75">
      <c r="A771" s="68"/>
    </row>
    <row r="772" ht="12.75">
      <c r="A772" s="68"/>
    </row>
    <row r="773" ht="12.75">
      <c r="A773" s="68"/>
    </row>
    <row r="774" ht="12.75">
      <c r="A774" s="68"/>
    </row>
    <row r="775" ht="12.75">
      <c r="A775" s="68"/>
    </row>
    <row r="776" ht="12.75">
      <c r="A776" s="68"/>
    </row>
    <row r="777" ht="12.75">
      <c r="A777" s="68"/>
    </row>
    <row r="778" ht="12.75">
      <c r="A778" s="68"/>
    </row>
    <row r="779" ht="12.75">
      <c r="A779" s="68"/>
    </row>
    <row r="780" ht="12.75">
      <c r="A780" s="68"/>
    </row>
    <row r="781" ht="12.75">
      <c r="A781" s="68"/>
    </row>
    <row r="782" ht="12.75">
      <c r="A782" s="68"/>
    </row>
    <row r="783" ht="12.75">
      <c r="A783" s="68"/>
    </row>
    <row r="784" ht="12.75">
      <c r="A784" s="68"/>
    </row>
    <row r="785" ht="12.75">
      <c r="A785" s="68"/>
    </row>
    <row r="786" ht="12.75">
      <c r="A786" s="68"/>
    </row>
    <row r="787" ht="12.75">
      <c r="A787" s="68"/>
    </row>
    <row r="788" ht="12.75">
      <c r="A788" s="68"/>
    </row>
    <row r="789" ht="12.75">
      <c r="A789" s="68"/>
    </row>
    <row r="790" ht="12.75">
      <c r="A790" s="68"/>
    </row>
    <row r="791" ht="12.75">
      <c r="A791" s="68"/>
    </row>
    <row r="792" ht="12.75">
      <c r="A792" s="68"/>
    </row>
    <row r="793" ht="12.75">
      <c r="A793" s="68"/>
    </row>
    <row r="794" ht="12.75">
      <c r="A794" s="68"/>
    </row>
    <row r="795" ht="12.75">
      <c r="A795" s="68"/>
    </row>
    <row r="796" ht="12.75">
      <c r="A796" s="68"/>
    </row>
    <row r="797" ht="12.75">
      <c r="A797" s="68"/>
    </row>
    <row r="798" ht="12.75">
      <c r="A798" s="68"/>
    </row>
    <row r="799" ht="12.75">
      <c r="A799" s="68"/>
    </row>
    <row r="800" ht="12.75">
      <c r="A800" s="68"/>
    </row>
    <row r="801" ht="12.75">
      <c r="A801" s="68"/>
    </row>
    <row r="802" ht="12.75">
      <c r="A802" s="68"/>
    </row>
    <row r="803" ht="12.75">
      <c r="A803" s="68"/>
    </row>
    <row r="804" ht="12.75">
      <c r="A804" s="68"/>
    </row>
    <row r="805" ht="12.75">
      <c r="A805" s="68"/>
    </row>
    <row r="806" ht="12.75">
      <c r="A806" s="68"/>
    </row>
    <row r="807" ht="12.75">
      <c r="A807" s="68"/>
    </row>
    <row r="808" ht="12.75">
      <c r="A808" s="68"/>
    </row>
    <row r="809" ht="12.75">
      <c r="A809" s="68"/>
    </row>
    <row r="810" ht="12.75">
      <c r="A810" s="68"/>
    </row>
    <row r="811" ht="12.75">
      <c r="A811" s="68"/>
    </row>
    <row r="812" ht="12.75">
      <c r="A812" s="68"/>
    </row>
    <row r="813" ht="12.75">
      <c r="A813" s="68"/>
    </row>
    <row r="814" ht="12.75">
      <c r="A814" s="68"/>
    </row>
    <row r="815" ht="12.75">
      <c r="A815" s="68"/>
    </row>
    <row r="816" ht="12.75">
      <c r="A816" s="68"/>
    </row>
    <row r="817" ht="12.75">
      <c r="A817" s="68"/>
    </row>
    <row r="818" ht="12.75">
      <c r="A818" s="68"/>
    </row>
    <row r="819" ht="12.75">
      <c r="A819" s="68"/>
    </row>
    <row r="820" ht="12.75">
      <c r="A820" s="68"/>
    </row>
    <row r="821" ht="12.75">
      <c r="A821" s="68"/>
    </row>
    <row r="822" ht="12.75">
      <c r="A822" s="68"/>
    </row>
    <row r="823" ht="12.75">
      <c r="A823" s="68"/>
    </row>
    <row r="824" ht="12.75">
      <c r="A824" s="68"/>
    </row>
    <row r="825" ht="12.75">
      <c r="A825" s="68"/>
    </row>
    <row r="826" ht="12.75">
      <c r="A826" s="68"/>
    </row>
    <row r="827" ht="12.75">
      <c r="A827" s="68"/>
    </row>
    <row r="828" ht="12.75">
      <c r="A828" s="68"/>
    </row>
    <row r="829" ht="12.75">
      <c r="A829" s="68"/>
    </row>
    <row r="830" ht="12.75">
      <c r="A830" s="68"/>
    </row>
    <row r="831" ht="12.75">
      <c r="A831" s="68"/>
    </row>
    <row r="832" ht="12.75">
      <c r="A832" s="68"/>
    </row>
    <row r="833" ht="12.75">
      <c r="A833" s="68"/>
    </row>
    <row r="834" ht="12.75">
      <c r="A834" s="68"/>
    </row>
    <row r="835" ht="12.75">
      <c r="A835" s="68"/>
    </row>
    <row r="836" ht="12.75">
      <c r="A836" s="68"/>
    </row>
    <row r="837" ht="12.75">
      <c r="A837" s="68"/>
    </row>
    <row r="838" ht="12.75">
      <c r="A838" s="68"/>
    </row>
    <row r="839" ht="12.75">
      <c r="A839" s="68"/>
    </row>
    <row r="840" ht="12.75">
      <c r="A840" s="68"/>
    </row>
    <row r="841" ht="12.75">
      <c r="A841" s="68"/>
    </row>
    <row r="842" ht="12.75">
      <c r="A842" s="68"/>
    </row>
    <row r="843" ht="12.75">
      <c r="A843" s="68"/>
    </row>
    <row r="844" ht="12.75">
      <c r="A844" s="68"/>
    </row>
    <row r="845" ht="12.75">
      <c r="A845" s="68"/>
    </row>
    <row r="846" ht="12.75">
      <c r="A846" s="68"/>
    </row>
    <row r="847" ht="12.75">
      <c r="A847" s="68"/>
    </row>
    <row r="848" ht="12.75">
      <c r="A848" s="68"/>
    </row>
    <row r="849" ht="12.75">
      <c r="A849" s="68"/>
    </row>
    <row r="850" ht="12.75">
      <c r="A850" s="68"/>
    </row>
    <row r="851" ht="12.75">
      <c r="A851" s="68"/>
    </row>
    <row r="852" ht="12.75">
      <c r="A852" s="68"/>
    </row>
    <row r="853" ht="12.75">
      <c r="A853" s="68"/>
    </row>
    <row r="854" ht="12.75">
      <c r="A854" s="68"/>
    </row>
    <row r="855" ht="12.75">
      <c r="A855" s="68"/>
    </row>
    <row r="856" ht="12.75">
      <c r="A856" s="68"/>
    </row>
    <row r="857" ht="12.75">
      <c r="A857" s="68"/>
    </row>
    <row r="858" ht="12.75">
      <c r="A858" s="68"/>
    </row>
    <row r="859" ht="12.75">
      <c r="A859" s="68"/>
    </row>
    <row r="860" ht="12.75">
      <c r="A860" s="68"/>
    </row>
    <row r="861" ht="12.75">
      <c r="A861" s="68"/>
    </row>
    <row r="862" ht="12.75">
      <c r="A862" s="68"/>
    </row>
    <row r="863" ht="12.75">
      <c r="A863" s="68"/>
    </row>
    <row r="864" ht="12.75">
      <c r="A864" s="68"/>
    </row>
    <row r="865" ht="12.75">
      <c r="A865" s="68"/>
    </row>
    <row r="866" ht="12.75">
      <c r="A866" s="68"/>
    </row>
    <row r="867" ht="12.75">
      <c r="A867" s="68"/>
    </row>
    <row r="868" ht="12.75">
      <c r="A868" s="68"/>
    </row>
    <row r="869" ht="12.75">
      <c r="A869" s="68"/>
    </row>
    <row r="870" ht="12.75">
      <c r="A870" s="68"/>
    </row>
    <row r="871" ht="12.75">
      <c r="A871" s="68"/>
    </row>
    <row r="872" ht="12.75">
      <c r="A872" s="68"/>
    </row>
    <row r="873" ht="12.75">
      <c r="A873" s="68"/>
    </row>
    <row r="874" ht="12.75">
      <c r="A874" s="68"/>
    </row>
    <row r="875" ht="12.75">
      <c r="A875" s="68"/>
    </row>
    <row r="876" ht="12.75">
      <c r="A876" s="68"/>
    </row>
    <row r="877" ht="12.75">
      <c r="A877" s="68"/>
    </row>
    <row r="878" ht="12.75">
      <c r="A878" s="68"/>
    </row>
    <row r="879" ht="12.75">
      <c r="A879" s="68"/>
    </row>
    <row r="880" ht="12.75">
      <c r="A880" s="68"/>
    </row>
    <row r="881" ht="12.75">
      <c r="A881" s="68"/>
    </row>
    <row r="882" ht="12.75">
      <c r="A882" s="68"/>
    </row>
    <row r="883" ht="12.75">
      <c r="A883" s="68"/>
    </row>
    <row r="884" ht="12.75">
      <c r="A884" s="68"/>
    </row>
    <row r="885" ht="12.75">
      <c r="A885" s="68"/>
    </row>
    <row r="886" ht="12.75">
      <c r="A886" s="68"/>
    </row>
    <row r="887" ht="12.75">
      <c r="A887" s="68"/>
    </row>
    <row r="888" ht="12.75">
      <c r="A888" s="68"/>
    </row>
    <row r="889" ht="12.75">
      <c r="A889" s="68"/>
    </row>
    <row r="890" ht="12.75">
      <c r="A890" s="68"/>
    </row>
    <row r="891" ht="12.75">
      <c r="A891" s="68"/>
    </row>
    <row r="892" ht="12.75">
      <c r="A892" s="68"/>
    </row>
    <row r="893" ht="12.75">
      <c r="A893" s="68"/>
    </row>
    <row r="894" ht="12.75">
      <c r="A894" s="68"/>
    </row>
    <row r="895" ht="12.75">
      <c r="A895" s="68"/>
    </row>
    <row r="896" ht="12.75">
      <c r="A896" s="68"/>
    </row>
    <row r="897" ht="12.75">
      <c r="A897" s="68"/>
    </row>
    <row r="898" ht="12.75">
      <c r="A898" s="68"/>
    </row>
    <row r="899" ht="12.75">
      <c r="A899" s="68"/>
    </row>
    <row r="900" ht="12.75">
      <c r="A900" s="68"/>
    </row>
    <row r="901" ht="12.75">
      <c r="A901" s="68"/>
    </row>
    <row r="902" ht="12.75">
      <c r="A902" s="68"/>
    </row>
    <row r="903" ht="12.75">
      <c r="A903" s="68"/>
    </row>
    <row r="904" ht="12.75">
      <c r="A904" s="68"/>
    </row>
    <row r="905" ht="12.75">
      <c r="A905" s="68"/>
    </row>
    <row r="906" ht="12.75">
      <c r="A906" s="68"/>
    </row>
    <row r="907" ht="12.75">
      <c r="A907" s="68"/>
    </row>
    <row r="908" ht="12.75">
      <c r="A908" s="68"/>
    </row>
    <row r="909" ht="12.75">
      <c r="A909" s="68"/>
    </row>
    <row r="910" ht="12.75">
      <c r="A910" s="68"/>
    </row>
    <row r="911" ht="12.75">
      <c r="A911" s="68"/>
    </row>
    <row r="912" ht="12.75">
      <c r="A912" s="68"/>
    </row>
    <row r="913" ht="12.75">
      <c r="A913" s="68"/>
    </row>
    <row r="914" ht="12.75">
      <c r="A914" s="68"/>
    </row>
    <row r="915" ht="12.75">
      <c r="A915" s="68"/>
    </row>
    <row r="916" ht="12.75">
      <c r="A916" s="68"/>
    </row>
    <row r="917" ht="12.75">
      <c r="A917" s="68"/>
    </row>
    <row r="918" ht="12.75">
      <c r="A918" s="68"/>
    </row>
    <row r="919" ht="12.75">
      <c r="A919" s="68"/>
    </row>
    <row r="920" ht="12.75">
      <c r="A920" s="68"/>
    </row>
    <row r="921" ht="12.75">
      <c r="A921" s="68"/>
    </row>
    <row r="922" ht="12.75">
      <c r="A922" s="68"/>
    </row>
    <row r="923" ht="12.75">
      <c r="A923" s="68"/>
    </row>
    <row r="924" ht="12.75">
      <c r="A924" s="68"/>
    </row>
    <row r="925" ht="12.75">
      <c r="A925" s="68"/>
    </row>
    <row r="926" ht="12.75">
      <c r="A926" s="68"/>
    </row>
    <row r="927" ht="12.75">
      <c r="A927" s="68"/>
    </row>
    <row r="928" ht="12.75">
      <c r="A928" s="68"/>
    </row>
    <row r="929" ht="12.75">
      <c r="A929" s="68"/>
    </row>
    <row r="930" ht="12.75">
      <c r="A930" s="68"/>
    </row>
    <row r="931" ht="12.75">
      <c r="A931" s="68"/>
    </row>
    <row r="932" ht="12.75">
      <c r="A932" s="68"/>
    </row>
    <row r="933" ht="12.75">
      <c r="A933" s="68"/>
    </row>
    <row r="934" ht="12.75">
      <c r="A934" s="68"/>
    </row>
    <row r="935" ht="12.75">
      <c r="A935" s="68"/>
    </row>
    <row r="936" ht="12.75">
      <c r="A936" s="68"/>
    </row>
    <row r="937" ht="12.75">
      <c r="A937" s="68"/>
    </row>
    <row r="938" ht="12.75">
      <c r="A938" s="68"/>
    </row>
    <row r="939" ht="12.75">
      <c r="A939" s="68"/>
    </row>
    <row r="940" ht="12.75">
      <c r="A940" s="68"/>
    </row>
    <row r="941" ht="12.75">
      <c r="A941" s="68"/>
    </row>
    <row r="942" ht="12.75">
      <c r="A942" s="68"/>
    </row>
    <row r="943" ht="12.75">
      <c r="A943" s="68"/>
    </row>
    <row r="944" ht="12.75">
      <c r="A944" s="68"/>
    </row>
    <row r="945" ht="12.75">
      <c r="A945" s="68"/>
    </row>
    <row r="946" ht="12.75">
      <c r="A946" s="68"/>
    </row>
    <row r="947" ht="12.75">
      <c r="A947" s="68"/>
    </row>
    <row r="948" ht="12.75">
      <c r="A948" s="68"/>
    </row>
    <row r="949" ht="12.75">
      <c r="A949" s="68"/>
    </row>
    <row r="950" ht="12.75">
      <c r="A950" s="68"/>
    </row>
    <row r="951" ht="12.75">
      <c r="A951" s="68"/>
    </row>
    <row r="952" ht="12.75">
      <c r="A952" s="68"/>
    </row>
    <row r="953" ht="12.75">
      <c r="A953" s="68"/>
    </row>
    <row r="954" ht="12.75">
      <c r="A954" s="68"/>
    </row>
    <row r="955" ht="12.75">
      <c r="A955" s="68"/>
    </row>
    <row r="956" ht="12.75">
      <c r="A956" s="68"/>
    </row>
    <row r="957" ht="12.75">
      <c r="A957" s="68"/>
    </row>
    <row r="958" ht="12.75">
      <c r="A958" s="68"/>
    </row>
    <row r="959" ht="12.75">
      <c r="A959" s="68"/>
    </row>
    <row r="960" ht="12.75">
      <c r="A960" s="68"/>
    </row>
    <row r="961" ht="12.75">
      <c r="A961" s="68"/>
    </row>
    <row r="962" ht="12.75">
      <c r="A962" s="68"/>
    </row>
    <row r="963" ht="12.75">
      <c r="A963" s="68"/>
    </row>
    <row r="964" ht="12.75">
      <c r="A964" s="68"/>
    </row>
    <row r="965" ht="12.75">
      <c r="A965" s="68"/>
    </row>
    <row r="966" ht="12.75">
      <c r="A966" s="68"/>
    </row>
    <row r="967" ht="12.75">
      <c r="A967" s="68"/>
    </row>
    <row r="968" ht="12.75">
      <c r="A968" s="68"/>
    </row>
    <row r="969" ht="12.75">
      <c r="A969" s="68"/>
    </row>
    <row r="970" ht="12.75">
      <c r="A970" s="68"/>
    </row>
    <row r="971" ht="12.75">
      <c r="A971" s="68"/>
    </row>
    <row r="972" ht="12.75">
      <c r="A972" s="68"/>
    </row>
    <row r="973" ht="12.75">
      <c r="A973" s="68"/>
    </row>
    <row r="974" ht="12.75">
      <c r="A974" s="68"/>
    </row>
    <row r="975" ht="12.75">
      <c r="A975" s="68"/>
    </row>
    <row r="976" ht="12.75">
      <c r="A976" s="68"/>
    </row>
    <row r="977" ht="12.75">
      <c r="A977" s="68"/>
    </row>
    <row r="978" ht="12.75">
      <c r="A978" s="68"/>
    </row>
    <row r="979" ht="12.75">
      <c r="A979" s="68"/>
    </row>
    <row r="980" ht="12.75">
      <c r="A980" s="68"/>
    </row>
    <row r="981" ht="12.75">
      <c r="A981" s="68"/>
    </row>
    <row r="982" ht="12.75">
      <c r="A982" s="68"/>
    </row>
    <row r="983" ht="12.75">
      <c r="A983" s="68"/>
    </row>
    <row r="984" ht="12.75">
      <c r="A984" s="68"/>
    </row>
    <row r="985" ht="12.75">
      <c r="A985" s="68"/>
    </row>
    <row r="986" ht="12.75">
      <c r="A986" s="68"/>
    </row>
    <row r="987" ht="12.75">
      <c r="A987" s="68"/>
    </row>
    <row r="988" ht="12.75">
      <c r="A988" s="68"/>
    </row>
    <row r="989" ht="12.75">
      <c r="A989" s="68"/>
    </row>
    <row r="990" ht="12.75">
      <c r="A990" s="68"/>
    </row>
    <row r="991" ht="12.75">
      <c r="A991" s="68"/>
    </row>
    <row r="992" ht="12.75">
      <c r="A992" s="68"/>
    </row>
    <row r="993" ht="12.75">
      <c r="A993" s="68"/>
    </row>
    <row r="994" ht="12.75">
      <c r="A994" s="68"/>
    </row>
    <row r="995" ht="12.75">
      <c r="A995" s="68"/>
    </row>
    <row r="996" ht="12.75">
      <c r="A996" s="68"/>
    </row>
    <row r="997" ht="12.75">
      <c r="A997" s="68"/>
    </row>
  </sheetData>
  <sheetProtection/>
  <mergeCells count="18">
    <mergeCell ref="A83:L83"/>
    <mergeCell ref="A85:L85"/>
    <mergeCell ref="A135:L135"/>
    <mergeCell ref="A147:L147"/>
    <mergeCell ref="A97:L97"/>
    <mergeCell ref="A109:L109"/>
    <mergeCell ref="A121:L121"/>
    <mergeCell ref="A123:L123"/>
    <mergeCell ref="A33:L33"/>
    <mergeCell ref="A45:L45"/>
    <mergeCell ref="A47:L47"/>
    <mergeCell ref="A59:L59"/>
    <mergeCell ref="A71:L71"/>
    <mergeCell ref="A2:L2"/>
    <mergeCell ref="A3:L3"/>
    <mergeCell ref="A7:L7"/>
    <mergeCell ref="A9:L9"/>
    <mergeCell ref="A21:L21"/>
  </mergeCells>
  <printOptions horizontalCentered="1"/>
  <pageMargins left="0.3937007874015748" right="0.3937007874015748" top="0.1968503937007874" bottom="0.1968503937007874" header="0.5118110236220472" footer="0.5118110236220472"/>
  <pageSetup fitToHeight="2" horizontalDpi="600" verticalDpi="600" orientation="portrait" paperSize="9" scale="80"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Z57"/>
  <sheetViews>
    <sheetView zoomScalePageLayoutView="0" workbookViewId="0" topLeftCell="A1">
      <selection activeCell="AF76" sqref="AF76"/>
    </sheetView>
  </sheetViews>
  <sheetFormatPr defaultColWidth="9.140625" defaultRowHeight="12.75"/>
  <cols>
    <col min="1" max="1" width="32.140625" style="7" customWidth="1"/>
    <col min="2" max="2" width="7.8515625" style="0" bestFit="1" customWidth="1"/>
    <col min="3" max="3" width="7.421875" style="0" bestFit="1" customWidth="1"/>
    <col min="4" max="4" width="6.57421875" style="6" bestFit="1" customWidth="1"/>
    <col min="5" max="5" width="7.8515625" style="0" bestFit="1" customWidth="1"/>
    <col min="6" max="6" width="7.421875" style="0" bestFit="1" customWidth="1"/>
    <col min="7" max="7" width="6.00390625" style="6" bestFit="1" customWidth="1"/>
    <col min="8" max="8" width="7.8515625" style="0" bestFit="1" customWidth="1"/>
    <col min="9" max="9" width="7.421875" style="0" bestFit="1" customWidth="1"/>
    <col min="10" max="10" width="6.00390625" style="6" bestFit="1" customWidth="1"/>
    <col min="11" max="11" width="7.8515625" style="0" bestFit="1" customWidth="1"/>
    <col min="12" max="12" width="7.421875" style="0" bestFit="1" customWidth="1"/>
    <col min="13" max="13" width="6.00390625" style="6" bestFit="1" customWidth="1"/>
    <col min="14" max="14" width="7.8515625" style="0" bestFit="1" customWidth="1"/>
    <col min="15" max="15" width="7.421875" style="0" bestFit="1" customWidth="1"/>
    <col min="16" max="16" width="6.00390625" style="6" bestFit="1" customWidth="1"/>
    <col min="17" max="17" width="7.8515625" style="0" bestFit="1" customWidth="1"/>
    <col min="18" max="18" width="7.421875" style="0" bestFit="1" customWidth="1"/>
    <col min="19" max="19" width="6.00390625" style="6" bestFit="1" customWidth="1"/>
    <col min="20" max="20" width="7.8515625" style="0" bestFit="1" customWidth="1"/>
    <col min="21" max="21" width="7.421875" style="0" bestFit="1" customWidth="1"/>
    <col min="22" max="22" width="6.57421875" style="6" customWidth="1"/>
    <col min="23" max="23" width="7.8515625" style="0" bestFit="1" customWidth="1"/>
    <col min="24" max="24" width="7.421875" style="0" bestFit="1" customWidth="1"/>
    <col min="25" max="25" width="6.57421875" style="6" bestFit="1" customWidth="1"/>
  </cols>
  <sheetData>
    <row r="1" ht="12.75">
      <c r="A1" s="7" t="s">
        <v>84</v>
      </c>
    </row>
    <row r="2" spans="1:25" ht="12.75">
      <c r="A2" s="118" t="s">
        <v>20</v>
      </c>
      <c r="B2" s="118"/>
      <c r="C2" s="118"/>
      <c r="D2" s="118"/>
      <c r="E2" s="118"/>
      <c r="F2" s="118"/>
      <c r="G2" s="118"/>
      <c r="H2" s="118"/>
      <c r="I2" s="118"/>
      <c r="J2" s="118"/>
      <c r="K2" s="118"/>
      <c r="L2" s="118"/>
      <c r="M2" s="118"/>
      <c r="N2" s="118"/>
      <c r="O2" s="118"/>
      <c r="P2" s="118"/>
      <c r="Q2" s="118"/>
      <c r="R2" s="118"/>
      <c r="S2" s="118"/>
      <c r="T2" s="118"/>
      <c r="U2" s="118"/>
      <c r="V2" s="118"/>
      <c r="W2" s="118"/>
      <c r="X2" s="118"/>
      <c r="Y2" s="118"/>
    </row>
    <row r="3" spans="1:25" ht="12.75">
      <c r="A3" s="118" t="s">
        <v>14</v>
      </c>
      <c r="B3" s="118"/>
      <c r="C3" s="118"/>
      <c r="D3" s="118"/>
      <c r="E3" s="118"/>
      <c r="F3" s="118"/>
      <c r="G3" s="118"/>
      <c r="H3" s="118"/>
      <c r="I3" s="118"/>
      <c r="J3" s="118"/>
      <c r="K3" s="118"/>
      <c r="L3" s="118"/>
      <c r="M3" s="118"/>
      <c r="N3" s="118"/>
      <c r="O3" s="118"/>
      <c r="P3" s="118"/>
      <c r="Q3" s="118"/>
      <c r="R3" s="118"/>
      <c r="S3" s="118"/>
      <c r="T3" s="118"/>
      <c r="U3" s="118"/>
      <c r="V3" s="118"/>
      <c r="W3" s="118"/>
      <c r="X3" s="118"/>
      <c r="Y3" s="118"/>
    </row>
    <row r="4" ht="13.5" thickBot="1"/>
    <row r="5" spans="1:25" ht="12.75">
      <c r="A5" s="35"/>
      <c r="B5" s="123" t="s">
        <v>22</v>
      </c>
      <c r="C5" s="116"/>
      <c r="D5" s="124"/>
      <c r="E5" s="123" t="s">
        <v>15</v>
      </c>
      <c r="F5" s="116"/>
      <c r="G5" s="124"/>
      <c r="H5" s="123" t="s">
        <v>16</v>
      </c>
      <c r="I5" s="116"/>
      <c r="J5" s="124"/>
      <c r="K5" s="123" t="s">
        <v>17</v>
      </c>
      <c r="L5" s="116"/>
      <c r="M5" s="124"/>
      <c r="N5" s="123" t="s">
        <v>18</v>
      </c>
      <c r="O5" s="116"/>
      <c r="P5" s="124"/>
      <c r="Q5" s="123" t="s">
        <v>19</v>
      </c>
      <c r="R5" s="116"/>
      <c r="S5" s="124"/>
      <c r="T5" s="123" t="s">
        <v>23</v>
      </c>
      <c r="U5" s="116"/>
      <c r="V5" s="124"/>
      <c r="W5" s="28"/>
      <c r="X5" s="29"/>
      <c r="Y5" s="9"/>
    </row>
    <row r="6" spans="1:25" s="6" customFormat="1" ht="12.75">
      <c r="A6" s="7"/>
      <c r="B6" s="125" t="s">
        <v>45</v>
      </c>
      <c r="C6" s="126"/>
      <c r="D6" s="127"/>
      <c r="E6" s="125" t="s">
        <v>39</v>
      </c>
      <c r="F6" s="126"/>
      <c r="G6" s="127"/>
      <c r="H6" s="125" t="s">
        <v>41</v>
      </c>
      <c r="I6" s="126"/>
      <c r="J6" s="127"/>
      <c r="K6" s="125" t="s">
        <v>59</v>
      </c>
      <c r="L6" s="126"/>
      <c r="M6" s="127"/>
      <c r="N6" s="125" t="s">
        <v>43</v>
      </c>
      <c r="O6" s="126"/>
      <c r="P6" s="127"/>
      <c r="Q6" s="125" t="s">
        <v>44</v>
      </c>
      <c r="R6" s="126"/>
      <c r="S6" s="127"/>
      <c r="T6" s="125" t="s">
        <v>69</v>
      </c>
      <c r="U6" s="126"/>
      <c r="V6" s="127"/>
      <c r="W6" s="121" t="s">
        <v>32</v>
      </c>
      <c r="X6" s="122"/>
      <c r="Y6" s="122"/>
    </row>
    <row r="7" spans="2:24" ht="12.75">
      <c r="B7" s="128" t="s">
        <v>42</v>
      </c>
      <c r="C7" s="129"/>
      <c r="D7" s="130"/>
      <c r="E7" s="128" t="s">
        <v>40</v>
      </c>
      <c r="F7" s="129"/>
      <c r="G7" s="130"/>
      <c r="H7" s="128" t="s">
        <v>42</v>
      </c>
      <c r="I7" s="129"/>
      <c r="J7" s="130"/>
      <c r="K7" s="128" t="s">
        <v>60</v>
      </c>
      <c r="L7" s="129"/>
      <c r="M7" s="130"/>
      <c r="N7" s="128" t="s">
        <v>42</v>
      </c>
      <c r="O7" s="129"/>
      <c r="P7" s="130"/>
      <c r="Q7" s="128" t="s">
        <v>42</v>
      </c>
      <c r="R7" s="129"/>
      <c r="S7" s="130"/>
      <c r="T7" s="128" t="s">
        <v>70</v>
      </c>
      <c r="U7" s="129"/>
      <c r="V7" s="130"/>
      <c r="W7" s="2"/>
      <c r="X7" s="6"/>
    </row>
    <row r="8" spans="1:25" ht="12.75">
      <c r="A8" s="36"/>
      <c r="B8" s="26" t="s">
        <v>8</v>
      </c>
      <c r="C8" s="27" t="s">
        <v>9</v>
      </c>
      <c r="D8" s="27" t="s">
        <v>31</v>
      </c>
      <c r="E8" s="26" t="s">
        <v>8</v>
      </c>
      <c r="F8" s="27" t="s">
        <v>9</v>
      </c>
      <c r="G8" s="27" t="s">
        <v>31</v>
      </c>
      <c r="H8" s="26" t="s">
        <v>8</v>
      </c>
      <c r="I8" s="27" t="s">
        <v>9</v>
      </c>
      <c r="J8" s="27" t="s">
        <v>31</v>
      </c>
      <c r="K8" s="26" t="s">
        <v>8</v>
      </c>
      <c r="L8" s="27" t="s">
        <v>9</v>
      </c>
      <c r="M8" s="27" t="s">
        <v>31</v>
      </c>
      <c r="N8" s="26" t="s">
        <v>8</v>
      </c>
      <c r="O8" s="27" t="s">
        <v>9</v>
      </c>
      <c r="P8" s="27" t="s">
        <v>31</v>
      </c>
      <c r="Q8" s="26" t="s">
        <v>8</v>
      </c>
      <c r="R8" s="27" t="s">
        <v>9</v>
      </c>
      <c r="S8" s="27" t="s">
        <v>31</v>
      </c>
      <c r="T8" s="26" t="s">
        <v>8</v>
      </c>
      <c r="U8" s="27" t="s">
        <v>9</v>
      </c>
      <c r="V8" s="27" t="s">
        <v>31</v>
      </c>
      <c r="W8" s="26" t="s">
        <v>8</v>
      </c>
      <c r="X8" s="27" t="s">
        <v>9</v>
      </c>
      <c r="Y8" s="27" t="s">
        <v>31</v>
      </c>
    </row>
    <row r="9" spans="1:24" s="6" customFormat="1" ht="12.75">
      <c r="A9" s="13" t="s">
        <v>0</v>
      </c>
      <c r="B9" s="3"/>
      <c r="C9" s="4"/>
      <c r="D9" s="8"/>
      <c r="E9" s="3"/>
      <c r="F9" s="4"/>
      <c r="G9" s="8"/>
      <c r="H9" s="3"/>
      <c r="I9" s="4"/>
      <c r="J9" s="8"/>
      <c r="K9" s="3"/>
      <c r="L9" s="4"/>
      <c r="M9" s="8"/>
      <c r="N9" s="3"/>
      <c r="O9" s="4"/>
      <c r="P9" s="8"/>
      <c r="Q9" s="3"/>
      <c r="R9" s="4"/>
      <c r="S9" s="8"/>
      <c r="T9" s="3"/>
      <c r="U9" s="4"/>
      <c r="V9" s="8"/>
      <c r="W9" s="32"/>
      <c r="X9" s="1"/>
    </row>
    <row r="10" spans="1:25" ht="12.75">
      <c r="A10" s="6" t="s">
        <v>34</v>
      </c>
      <c r="B10" s="16">
        <v>293</v>
      </c>
      <c r="C10" s="17">
        <v>242</v>
      </c>
      <c r="D10" s="44">
        <v>535</v>
      </c>
      <c r="E10" s="16">
        <v>177</v>
      </c>
      <c r="F10" s="17">
        <v>123</v>
      </c>
      <c r="G10" s="44">
        <v>300</v>
      </c>
      <c r="H10" s="16">
        <v>26</v>
      </c>
      <c r="I10" s="17">
        <v>8</v>
      </c>
      <c r="J10" s="44">
        <v>34</v>
      </c>
      <c r="K10" s="16">
        <v>212</v>
      </c>
      <c r="L10" s="17">
        <v>97</v>
      </c>
      <c r="M10" s="44">
        <v>309</v>
      </c>
      <c r="N10" s="16">
        <v>0</v>
      </c>
      <c r="O10" s="17">
        <v>0</v>
      </c>
      <c r="P10" s="44">
        <v>0</v>
      </c>
      <c r="Q10" s="16">
        <v>238</v>
      </c>
      <c r="R10" s="17">
        <v>55</v>
      </c>
      <c r="S10" s="44">
        <v>293</v>
      </c>
      <c r="T10" s="16">
        <v>346</v>
      </c>
      <c r="U10" s="17">
        <v>242</v>
      </c>
      <c r="V10" s="44">
        <v>588</v>
      </c>
      <c r="W10" s="16">
        <f aca="true" t="shared" si="0" ref="W10:Y14">SUM(T10,Q10,N10,K10,H10,E10,B10)</f>
        <v>1292</v>
      </c>
      <c r="X10" s="17">
        <f t="shared" si="0"/>
        <v>767</v>
      </c>
      <c r="Y10" s="17">
        <f t="shared" si="0"/>
        <v>2059</v>
      </c>
    </row>
    <row r="11" spans="1:25" ht="12.75">
      <c r="A11" s="6" t="s">
        <v>35</v>
      </c>
      <c r="B11" s="16">
        <v>663</v>
      </c>
      <c r="C11" s="18">
        <v>448</v>
      </c>
      <c r="D11" s="44">
        <v>1111</v>
      </c>
      <c r="E11" s="16">
        <v>535</v>
      </c>
      <c r="F11" s="18">
        <v>257</v>
      </c>
      <c r="G11" s="44">
        <v>792</v>
      </c>
      <c r="H11" s="16">
        <v>268</v>
      </c>
      <c r="I11" s="18">
        <v>44</v>
      </c>
      <c r="J11" s="44">
        <v>312</v>
      </c>
      <c r="K11" s="16">
        <v>168</v>
      </c>
      <c r="L11" s="18">
        <v>78</v>
      </c>
      <c r="M11" s="44">
        <v>246</v>
      </c>
      <c r="N11" s="16">
        <v>0</v>
      </c>
      <c r="O11" s="18">
        <v>0</v>
      </c>
      <c r="P11" s="44">
        <v>0</v>
      </c>
      <c r="Q11" s="16">
        <v>134</v>
      </c>
      <c r="R11" s="18">
        <v>63</v>
      </c>
      <c r="S11" s="44">
        <v>197</v>
      </c>
      <c r="T11" s="16">
        <v>938</v>
      </c>
      <c r="U11" s="18">
        <v>633</v>
      </c>
      <c r="V11" s="44">
        <v>1571</v>
      </c>
      <c r="W11" s="16">
        <f t="shared" si="0"/>
        <v>2706</v>
      </c>
      <c r="X11" s="18">
        <f t="shared" si="0"/>
        <v>1523</v>
      </c>
      <c r="Y11" s="17">
        <f t="shared" si="0"/>
        <v>4229</v>
      </c>
    </row>
    <row r="12" spans="1:25" ht="12.75">
      <c r="A12" s="6" t="s">
        <v>36</v>
      </c>
      <c r="B12" s="16">
        <v>0</v>
      </c>
      <c r="C12" s="18">
        <v>0</v>
      </c>
      <c r="D12" s="44">
        <v>0</v>
      </c>
      <c r="E12" s="16">
        <v>0</v>
      </c>
      <c r="F12" s="18">
        <v>0</v>
      </c>
      <c r="G12" s="44">
        <v>0</v>
      </c>
      <c r="H12" s="16">
        <v>0</v>
      </c>
      <c r="I12" s="18">
        <v>0</v>
      </c>
      <c r="J12" s="44">
        <v>0</v>
      </c>
      <c r="K12" s="16">
        <v>0</v>
      </c>
      <c r="L12" s="18">
        <v>0</v>
      </c>
      <c r="M12" s="44">
        <v>0</v>
      </c>
      <c r="N12" s="16">
        <v>0</v>
      </c>
      <c r="O12" s="18">
        <v>0</v>
      </c>
      <c r="P12" s="44">
        <v>0</v>
      </c>
      <c r="Q12" s="16">
        <v>0</v>
      </c>
      <c r="R12" s="18">
        <v>0</v>
      </c>
      <c r="S12" s="44">
        <v>0</v>
      </c>
      <c r="T12" s="16">
        <v>0</v>
      </c>
      <c r="U12" s="18">
        <v>0</v>
      </c>
      <c r="V12" s="44">
        <v>0</v>
      </c>
      <c r="W12" s="16">
        <f t="shared" si="0"/>
        <v>0</v>
      </c>
      <c r="X12" s="18">
        <f t="shared" si="0"/>
        <v>0</v>
      </c>
      <c r="Y12" s="17">
        <f t="shared" si="0"/>
        <v>0</v>
      </c>
    </row>
    <row r="13" spans="1:25" ht="12.75">
      <c r="A13" s="6" t="s">
        <v>37</v>
      </c>
      <c r="B13" s="16">
        <v>469</v>
      </c>
      <c r="C13" s="18">
        <v>318</v>
      </c>
      <c r="D13" s="44">
        <v>787</v>
      </c>
      <c r="E13" s="16">
        <v>68</v>
      </c>
      <c r="F13" s="18">
        <v>34</v>
      </c>
      <c r="G13" s="44">
        <v>102</v>
      </c>
      <c r="H13" s="16">
        <v>149</v>
      </c>
      <c r="I13" s="18">
        <v>27</v>
      </c>
      <c r="J13" s="44">
        <v>176</v>
      </c>
      <c r="K13" s="16">
        <v>12</v>
      </c>
      <c r="L13" s="18">
        <v>12</v>
      </c>
      <c r="M13" s="44">
        <v>24</v>
      </c>
      <c r="N13" s="16">
        <v>8</v>
      </c>
      <c r="O13" s="18">
        <v>5</v>
      </c>
      <c r="P13" s="44">
        <v>13</v>
      </c>
      <c r="Q13" s="16">
        <v>87</v>
      </c>
      <c r="R13" s="18">
        <v>19</v>
      </c>
      <c r="S13" s="44">
        <v>106</v>
      </c>
      <c r="T13" s="16">
        <v>255</v>
      </c>
      <c r="U13" s="18">
        <v>194</v>
      </c>
      <c r="V13" s="44">
        <v>449</v>
      </c>
      <c r="W13" s="16">
        <f t="shared" si="0"/>
        <v>1048</v>
      </c>
      <c r="X13" s="18">
        <f t="shared" si="0"/>
        <v>609</v>
      </c>
      <c r="Y13" s="17">
        <f t="shared" si="0"/>
        <v>1657</v>
      </c>
    </row>
    <row r="14" spans="1:25" s="14" customFormat="1" ht="12.75">
      <c r="A14" s="14" t="s">
        <v>31</v>
      </c>
      <c r="B14" s="20">
        <v>1425</v>
      </c>
      <c r="C14" s="21">
        <v>1008</v>
      </c>
      <c r="D14" s="21">
        <v>2433</v>
      </c>
      <c r="E14" s="20">
        <v>780</v>
      </c>
      <c r="F14" s="21">
        <v>414</v>
      </c>
      <c r="G14" s="21">
        <v>1194</v>
      </c>
      <c r="H14" s="20">
        <v>443</v>
      </c>
      <c r="I14" s="21">
        <v>79</v>
      </c>
      <c r="J14" s="21">
        <v>522</v>
      </c>
      <c r="K14" s="20">
        <v>392</v>
      </c>
      <c r="L14" s="21">
        <v>187</v>
      </c>
      <c r="M14" s="21">
        <v>579</v>
      </c>
      <c r="N14" s="20">
        <v>8</v>
      </c>
      <c r="O14" s="21">
        <v>5</v>
      </c>
      <c r="P14" s="21">
        <v>13</v>
      </c>
      <c r="Q14" s="20">
        <v>459</v>
      </c>
      <c r="R14" s="21">
        <v>137</v>
      </c>
      <c r="S14" s="21">
        <v>596</v>
      </c>
      <c r="T14" s="20">
        <v>1539</v>
      </c>
      <c r="U14" s="21">
        <v>1069</v>
      </c>
      <c r="V14" s="21">
        <v>2608</v>
      </c>
      <c r="W14" s="20">
        <f t="shared" si="0"/>
        <v>5046</v>
      </c>
      <c r="X14" s="21">
        <f t="shared" si="0"/>
        <v>2899</v>
      </c>
      <c r="Y14" s="21">
        <f t="shared" si="0"/>
        <v>7945</v>
      </c>
    </row>
    <row r="15" spans="1:25" s="6" customFormat="1" ht="12.75">
      <c r="A15" s="7" t="s">
        <v>1</v>
      </c>
      <c r="B15" s="16"/>
      <c r="C15" s="17"/>
      <c r="D15" s="44"/>
      <c r="E15" s="16"/>
      <c r="F15" s="17"/>
      <c r="G15" s="44"/>
      <c r="H15" s="16"/>
      <c r="I15" s="17"/>
      <c r="J15" s="44"/>
      <c r="K15" s="16"/>
      <c r="L15" s="17"/>
      <c r="M15" s="44"/>
      <c r="N15" s="16"/>
      <c r="O15" s="17"/>
      <c r="P15" s="44"/>
      <c r="Q15" s="16"/>
      <c r="R15" s="17"/>
      <c r="S15" s="44"/>
      <c r="T15" s="16"/>
      <c r="U15" s="17"/>
      <c r="V15" s="44"/>
      <c r="W15" s="16"/>
      <c r="X15" s="17"/>
      <c r="Y15" s="17"/>
    </row>
    <row r="16" spans="1:25" ht="12.75">
      <c r="A16" s="6" t="s">
        <v>34</v>
      </c>
      <c r="B16" s="16">
        <v>149</v>
      </c>
      <c r="C16" s="17">
        <v>131</v>
      </c>
      <c r="D16" s="44">
        <v>280</v>
      </c>
      <c r="E16" s="16">
        <v>43</v>
      </c>
      <c r="F16" s="17">
        <v>20</v>
      </c>
      <c r="G16" s="44">
        <v>63</v>
      </c>
      <c r="H16" s="16">
        <v>47</v>
      </c>
      <c r="I16" s="17">
        <v>10</v>
      </c>
      <c r="J16" s="44">
        <v>57</v>
      </c>
      <c r="K16" s="16">
        <v>0</v>
      </c>
      <c r="L16" s="17">
        <v>0</v>
      </c>
      <c r="M16" s="44">
        <v>0</v>
      </c>
      <c r="N16" s="16">
        <v>0</v>
      </c>
      <c r="O16" s="17">
        <v>0</v>
      </c>
      <c r="P16" s="44">
        <v>0</v>
      </c>
      <c r="Q16" s="16">
        <v>0</v>
      </c>
      <c r="R16" s="17">
        <v>0</v>
      </c>
      <c r="S16" s="44">
        <v>0</v>
      </c>
      <c r="T16" s="16">
        <v>222</v>
      </c>
      <c r="U16" s="17">
        <v>161</v>
      </c>
      <c r="V16" s="44">
        <v>383</v>
      </c>
      <c r="W16" s="16">
        <f aca="true" t="shared" si="1" ref="W16:Y20">SUM(T16,Q16,N16,K16,H16,E16,B16)</f>
        <v>461</v>
      </c>
      <c r="X16" s="17">
        <f t="shared" si="1"/>
        <v>322</v>
      </c>
      <c r="Y16" s="17">
        <f t="shared" si="1"/>
        <v>783</v>
      </c>
    </row>
    <row r="17" spans="1:25" ht="12.75">
      <c r="A17" s="6" t="s">
        <v>35</v>
      </c>
      <c r="B17" s="16">
        <v>290</v>
      </c>
      <c r="C17" s="18">
        <v>236</v>
      </c>
      <c r="D17" s="44">
        <v>526</v>
      </c>
      <c r="E17" s="16">
        <v>155</v>
      </c>
      <c r="F17" s="18">
        <v>87</v>
      </c>
      <c r="G17" s="44">
        <v>242</v>
      </c>
      <c r="H17" s="16">
        <v>175</v>
      </c>
      <c r="I17" s="18">
        <v>23</v>
      </c>
      <c r="J17" s="44">
        <v>198</v>
      </c>
      <c r="K17" s="16">
        <v>41</v>
      </c>
      <c r="L17" s="18">
        <v>21</v>
      </c>
      <c r="M17" s="44">
        <v>62</v>
      </c>
      <c r="N17" s="16">
        <v>31</v>
      </c>
      <c r="O17" s="18">
        <v>17</v>
      </c>
      <c r="P17" s="44">
        <v>48</v>
      </c>
      <c r="Q17" s="16">
        <v>0</v>
      </c>
      <c r="R17" s="18">
        <v>0</v>
      </c>
      <c r="S17" s="44">
        <v>0</v>
      </c>
      <c r="T17" s="16">
        <v>507</v>
      </c>
      <c r="U17" s="18">
        <v>310</v>
      </c>
      <c r="V17" s="44">
        <v>817</v>
      </c>
      <c r="W17" s="16">
        <f t="shared" si="1"/>
        <v>1199</v>
      </c>
      <c r="X17" s="18">
        <f t="shared" si="1"/>
        <v>694</v>
      </c>
      <c r="Y17" s="17">
        <f t="shared" si="1"/>
        <v>1893</v>
      </c>
    </row>
    <row r="18" spans="1:25" ht="12.75">
      <c r="A18" s="6" t="s">
        <v>36</v>
      </c>
      <c r="B18" s="16">
        <v>26</v>
      </c>
      <c r="C18" s="18">
        <v>27</v>
      </c>
      <c r="D18" s="44">
        <v>53</v>
      </c>
      <c r="E18" s="16">
        <v>0</v>
      </c>
      <c r="F18" s="18">
        <v>0</v>
      </c>
      <c r="G18" s="44">
        <v>0</v>
      </c>
      <c r="H18" s="16">
        <v>0</v>
      </c>
      <c r="I18" s="18">
        <v>0</v>
      </c>
      <c r="J18" s="44">
        <v>0</v>
      </c>
      <c r="K18" s="16">
        <v>0</v>
      </c>
      <c r="L18" s="18">
        <v>0</v>
      </c>
      <c r="M18" s="44">
        <v>0</v>
      </c>
      <c r="N18" s="16">
        <v>0</v>
      </c>
      <c r="O18" s="18">
        <v>0</v>
      </c>
      <c r="P18" s="44">
        <v>0</v>
      </c>
      <c r="Q18" s="16">
        <v>0</v>
      </c>
      <c r="R18" s="18">
        <v>0</v>
      </c>
      <c r="S18" s="44">
        <v>0</v>
      </c>
      <c r="T18" s="16">
        <v>29</v>
      </c>
      <c r="U18" s="18">
        <v>19</v>
      </c>
      <c r="V18" s="44">
        <v>48</v>
      </c>
      <c r="W18" s="16">
        <f t="shared" si="1"/>
        <v>55</v>
      </c>
      <c r="X18" s="18">
        <f t="shared" si="1"/>
        <v>46</v>
      </c>
      <c r="Y18" s="17">
        <f t="shared" si="1"/>
        <v>101</v>
      </c>
    </row>
    <row r="19" spans="1:25" ht="12.75">
      <c r="A19" s="6" t="s">
        <v>37</v>
      </c>
      <c r="B19" s="16">
        <v>131</v>
      </c>
      <c r="C19" s="18">
        <v>88</v>
      </c>
      <c r="D19" s="44">
        <v>219</v>
      </c>
      <c r="E19" s="16">
        <v>0</v>
      </c>
      <c r="F19" s="18">
        <v>0</v>
      </c>
      <c r="G19" s="44">
        <v>0</v>
      </c>
      <c r="H19" s="16">
        <v>41</v>
      </c>
      <c r="I19" s="18">
        <v>7</v>
      </c>
      <c r="J19" s="44">
        <v>48</v>
      </c>
      <c r="K19" s="16">
        <v>0</v>
      </c>
      <c r="L19" s="18">
        <v>0</v>
      </c>
      <c r="M19" s="44">
        <v>0</v>
      </c>
      <c r="N19" s="16">
        <v>0</v>
      </c>
      <c r="O19" s="18">
        <v>0</v>
      </c>
      <c r="P19" s="44">
        <v>0</v>
      </c>
      <c r="Q19" s="16">
        <v>0</v>
      </c>
      <c r="R19" s="18">
        <v>0</v>
      </c>
      <c r="S19" s="44">
        <v>0</v>
      </c>
      <c r="T19" s="16">
        <v>338</v>
      </c>
      <c r="U19" s="18">
        <v>204</v>
      </c>
      <c r="V19" s="44">
        <v>542</v>
      </c>
      <c r="W19" s="16">
        <f t="shared" si="1"/>
        <v>510</v>
      </c>
      <c r="X19" s="18">
        <f t="shared" si="1"/>
        <v>299</v>
      </c>
      <c r="Y19" s="17">
        <f t="shared" si="1"/>
        <v>809</v>
      </c>
    </row>
    <row r="20" spans="1:25" s="14" customFormat="1" ht="12.75">
      <c r="A20" s="14" t="s">
        <v>31</v>
      </c>
      <c r="B20" s="20">
        <v>596</v>
      </c>
      <c r="C20" s="21">
        <v>482</v>
      </c>
      <c r="D20" s="21">
        <v>1078</v>
      </c>
      <c r="E20" s="20">
        <v>198</v>
      </c>
      <c r="F20" s="21">
        <v>107</v>
      </c>
      <c r="G20" s="21">
        <v>305</v>
      </c>
      <c r="H20" s="20">
        <v>263</v>
      </c>
      <c r="I20" s="21">
        <v>40</v>
      </c>
      <c r="J20" s="21">
        <v>303</v>
      </c>
      <c r="K20" s="20">
        <v>41</v>
      </c>
      <c r="L20" s="21">
        <v>21</v>
      </c>
      <c r="M20" s="21">
        <v>62</v>
      </c>
      <c r="N20" s="20">
        <v>31</v>
      </c>
      <c r="O20" s="21">
        <v>17</v>
      </c>
      <c r="P20" s="21">
        <v>48</v>
      </c>
      <c r="Q20" s="20">
        <v>0</v>
      </c>
      <c r="R20" s="21">
        <v>0</v>
      </c>
      <c r="S20" s="21">
        <v>0</v>
      </c>
      <c r="T20" s="20">
        <v>1096</v>
      </c>
      <c r="U20" s="21">
        <v>694</v>
      </c>
      <c r="V20" s="21">
        <v>1790</v>
      </c>
      <c r="W20" s="20">
        <f t="shared" si="1"/>
        <v>2225</v>
      </c>
      <c r="X20" s="21">
        <f t="shared" si="1"/>
        <v>1361</v>
      </c>
      <c r="Y20" s="21">
        <f t="shared" si="1"/>
        <v>3586</v>
      </c>
    </row>
    <row r="21" spans="1:25" s="6" customFormat="1" ht="12.75">
      <c r="A21" s="7" t="s">
        <v>2</v>
      </c>
      <c r="B21" s="16"/>
      <c r="C21" s="17"/>
      <c r="D21" s="44"/>
      <c r="E21" s="16"/>
      <c r="F21" s="17"/>
      <c r="G21" s="44"/>
      <c r="H21" s="16"/>
      <c r="I21" s="17"/>
      <c r="J21" s="44"/>
      <c r="K21" s="16"/>
      <c r="L21" s="17"/>
      <c r="M21" s="44"/>
      <c r="N21" s="16"/>
      <c r="O21" s="17"/>
      <c r="P21" s="44"/>
      <c r="Q21" s="16"/>
      <c r="R21" s="17"/>
      <c r="S21" s="44"/>
      <c r="T21" s="16"/>
      <c r="U21" s="17"/>
      <c r="V21" s="44"/>
      <c r="W21" s="16"/>
      <c r="X21" s="17"/>
      <c r="Y21" s="17"/>
    </row>
    <row r="22" spans="1:25" ht="12.75">
      <c r="A22" s="6" t="s">
        <v>34</v>
      </c>
      <c r="B22" s="16">
        <v>0</v>
      </c>
      <c r="C22" s="17">
        <v>0</v>
      </c>
      <c r="D22" s="44">
        <v>0</v>
      </c>
      <c r="E22" s="16">
        <v>33</v>
      </c>
      <c r="F22" s="17">
        <v>20</v>
      </c>
      <c r="G22" s="44">
        <v>53</v>
      </c>
      <c r="H22" s="16">
        <v>0</v>
      </c>
      <c r="I22" s="17">
        <v>0</v>
      </c>
      <c r="J22" s="44">
        <v>0</v>
      </c>
      <c r="K22" s="16">
        <v>15</v>
      </c>
      <c r="L22" s="17">
        <v>14</v>
      </c>
      <c r="M22" s="44">
        <v>29</v>
      </c>
      <c r="N22" s="16">
        <v>0</v>
      </c>
      <c r="O22" s="17">
        <v>0</v>
      </c>
      <c r="P22" s="44">
        <v>0</v>
      </c>
      <c r="Q22" s="16">
        <v>0</v>
      </c>
      <c r="R22" s="17">
        <v>0</v>
      </c>
      <c r="S22" s="44">
        <v>0</v>
      </c>
      <c r="T22" s="16">
        <v>0</v>
      </c>
      <c r="U22" s="17">
        <v>0</v>
      </c>
      <c r="V22" s="44">
        <v>0</v>
      </c>
      <c r="W22" s="16">
        <f aca="true" t="shared" si="2" ref="W22:Y26">SUM(T22,Q22,N22,K22,H22,E22,B22)</f>
        <v>48</v>
      </c>
      <c r="X22" s="17">
        <f t="shared" si="2"/>
        <v>34</v>
      </c>
      <c r="Y22" s="17">
        <f t="shared" si="2"/>
        <v>82</v>
      </c>
    </row>
    <row r="23" spans="1:25" ht="12.75">
      <c r="A23" s="6" t="s">
        <v>35</v>
      </c>
      <c r="B23" s="16">
        <v>26</v>
      </c>
      <c r="C23" s="18">
        <v>23</v>
      </c>
      <c r="D23" s="44">
        <v>49</v>
      </c>
      <c r="E23" s="16">
        <v>42</v>
      </c>
      <c r="F23" s="18">
        <v>29</v>
      </c>
      <c r="G23" s="44">
        <v>71</v>
      </c>
      <c r="H23" s="16">
        <v>0</v>
      </c>
      <c r="I23" s="18">
        <v>0</v>
      </c>
      <c r="J23" s="44">
        <v>0</v>
      </c>
      <c r="K23" s="16">
        <v>0</v>
      </c>
      <c r="L23" s="18">
        <v>0</v>
      </c>
      <c r="M23" s="44">
        <v>0</v>
      </c>
      <c r="N23" s="16">
        <v>0</v>
      </c>
      <c r="O23" s="18">
        <v>0</v>
      </c>
      <c r="P23" s="44">
        <v>0</v>
      </c>
      <c r="Q23" s="16">
        <v>61</v>
      </c>
      <c r="R23" s="18">
        <v>17</v>
      </c>
      <c r="S23" s="44">
        <v>78</v>
      </c>
      <c r="T23" s="16">
        <v>32</v>
      </c>
      <c r="U23" s="18">
        <v>30</v>
      </c>
      <c r="V23" s="44">
        <v>62</v>
      </c>
      <c r="W23" s="16">
        <f t="shared" si="2"/>
        <v>161</v>
      </c>
      <c r="X23" s="18">
        <f t="shared" si="2"/>
        <v>99</v>
      </c>
      <c r="Y23" s="17">
        <f t="shared" si="2"/>
        <v>260</v>
      </c>
    </row>
    <row r="24" spans="1:25" ht="12.75">
      <c r="A24" s="6" t="s">
        <v>37</v>
      </c>
      <c r="B24" s="16">
        <v>47</v>
      </c>
      <c r="C24" s="18">
        <v>30</v>
      </c>
      <c r="D24" s="44">
        <v>77</v>
      </c>
      <c r="E24" s="16">
        <v>0</v>
      </c>
      <c r="F24" s="18">
        <v>0</v>
      </c>
      <c r="G24" s="44">
        <v>0</v>
      </c>
      <c r="H24" s="16">
        <v>12</v>
      </c>
      <c r="I24" s="18">
        <v>0</v>
      </c>
      <c r="J24" s="44">
        <v>12</v>
      </c>
      <c r="K24" s="16">
        <v>0</v>
      </c>
      <c r="L24" s="18">
        <v>0</v>
      </c>
      <c r="M24" s="44">
        <v>0</v>
      </c>
      <c r="N24" s="16">
        <v>0</v>
      </c>
      <c r="O24" s="18">
        <v>0</v>
      </c>
      <c r="P24" s="44">
        <v>0</v>
      </c>
      <c r="Q24" s="16">
        <v>0</v>
      </c>
      <c r="R24" s="18">
        <v>0</v>
      </c>
      <c r="S24" s="44">
        <v>0</v>
      </c>
      <c r="T24" s="16">
        <v>44</v>
      </c>
      <c r="U24" s="18">
        <v>30</v>
      </c>
      <c r="V24" s="44">
        <v>74</v>
      </c>
      <c r="W24" s="16">
        <f t="shared" si="2"/>
        <v>103</v>
      </c>
      <c r="X24" s="18">
        <f t="shared" si="2"/>
        <v>60</v>
      </c>
      <c r="Y24" s="17">
        <f t="shared" si="2"/>
        <v>163</v>
      </c>
    </row>
    <row r="25" spans="1:25" ht="12.75">
      <c r="A25" s="6" t="s">
        <v>47</v>
      </c>
      <c r="B25" s="16">
        <v>0</v>
      </c>
      <c r="C25" s="18">
        <v>0</v>
      </c>
      <c r="D25" s="44">
        <v>0</v>
      </c>
      <c r="E25" s="16">
        <v>0</v>
      </c>
      <c r="F25" s="18">
        <v>0</v>
      </c>
      <c r="G25" s="44">
        <v>0</v>
      </c>
      <c r="H25" s="16">
        <v>0</v>
      </c>
      <c r="I25" s="18">
        <v>0</v>
      </c>
      <c r="J25" s="44">
        <v>0</v>
      </c>
      <c r="K25" s="16">
        <v>0</v>
      </c>
      <c r="L25" s="18">
        <v>0</v>
      </c>
      <c r="M25" s="44">
        <v>0</v>
      </c>
      <c r="N25" s="16">
        <v>5</v>
      </c>
      <c r="O25" s="18">
        <v>5</v>
      </c>
      <c r="P25" s="44">
        <v>10</v>
      </c>
      <c r="Q25" s="16">
        <v>85</v>
      </c>
      <c r="R25" s="18">
        <v>31</v>
      </c>
      <c r="S25" s="44">
        <v>116</v>
      </c>
      <c r="T25" s="16">
        <v>0</v>
      </c>
      <c r="U25" s="18">
        <v>0</v>
      </c>
      <c r="V25" s="44">
        <v>0</v>
      </c>
      <c r="W25" s="16">
        <f t="shared" si="2"/>
        <v>90</v>
      </c>
      <c r="X25" s="18">
        <f t="shared" si="2"/>
        <v>36</v>
      </c>
      <c r="Y25" s="17">
        <f t="shared" si="2"/>
        <v>126</v>
      </c>
    </row>
    <row r="26" spans="1:25" s="14" customFormat="1" ht="12.75">
      <c r="A26" s="14" t="s">
        <v>31</v>
      </c>
      <c r="B26" s="20">
        <v>73</v>
      </c>
      <c r="C26" s="21">
        <v>53</v>
      </c>
      <c r="D26" s="21">
        <v>126</v>
      </c>
      <c r="E26" s="20">
        <v>75</v>
      </c>
      <c r="F26" s="21">
        <v>49</v>
      </c>
      <c r="G26" s="21">
        <v>124</v>
      </c>
      <c r="H26" s="20">
        <v>12</v>
      </c>
      <c r="I26" s="21">
        <v>0</v>
      </c>
      <c r="J26" s="21">
        <v>12</v>
      </c>
      <c r="K26" s="20">
        <v>15</v>
      </c>
      <c r="L26" s="21">
        <v>14</v>
      </c>
      <c r="M26" s="21">
        <v>29</v>
      </c>
      <c r="N26" s="20">
        <v>5</v>
      </c>
      <c r="O26" s="21">
        <v>5</v>
      </c>
      <c r="P26" s="21">
        <v>10</v>
      </c>
      <c r="Q26" s="20">
        <v>146</v>
      </c>
      <c r="R26" s="21">
        <v>48</v>
      </c>
      <c r="S26" s="21">
        <v>194</v>
      </c>
      <c r="T26" s="20">
        <v>76</v>
      </c>
      <c r="U26" s="21">
        <v>60</v>
      </c>
      <c r="V26" s="21">
        <v>136</v>
      </c>
      <c r="W26" s="20">
        <f t="shared" si="2"/>
        <v>402</v>
      </c>
      <c r="X26" s="21">
        <f t="shared" si="2"/>
        <v>229</v>
      </c>
      <c r="Y26" s="21">
        <f t="shared" si="2"/>
        <v>631</v>
      </c>
    </row>
    <row r="27" spans="1:25" s="6" customFormat="1" ht="12.75">
      <c r="A27" s="7" t="s">
        <v>3</v>
      </c>
      <c r="B27" s="16"/>
      <c r="C27" s="17"/>
      <c r="D27" s="44"/>
      <c r="E27" s="16"/>
      <c r="F27" s="17"/>
      <c r="G27" s="44"/>
      <c r="H27" s="16"/>
      <c r="I27" s="17"/>
      <c r="J27" s="44"/>
      <c r="K27" s="16"/>
      <c r="L27" s="17"/>
      <c r="M27" s="44"/>
      <c r="N27" s="16"/>
      <c r="O27" s="17"/>
      <c r="P27" s="44"/>
      <c r="Q27" s="16"/>
      <c r="R27" s="17"/>
      <c r="S27" s="44"/>
      <c r="T27" s="16"/>
      <c r="U27" s="17"/>
      <c r="V27" s="44"/>
      <c r="W27" s="16"/>
      <c r="X27" s="17"/>
      <c r="Y27" s="17"/>
    </row>
    <row r="28" spans="1:25" ht="12.75">
      <c r="A28" s="6" t="s">
        <v>34</v>
      </c>
      <c r="B28" s="16">
        <v>201</v>
      </c>
      <c r="C28" s="17">
        <v>175</v>
      </c>
      <c r="D28" s="44">
        <v>376</v>
      </c>
      <c r="E28" s="16">
        <v>122</v>
      </c>
      <c r="F28" s="17">
        <v>79</v>
      </c>
      <c r="G28" s="44">
        <v>201</v>
      </c>
      <c r="H28" s="16">
        <v>275</v>
      </c>
      <c r="I28" s="17">
        <v>48</v>
      </c>
      <c r="J28" s="44">
        <v>323</v>
      </c>
      <c r="K28" s="16">
        <v>109</v>
      </c>
      <c r="L28" s="17">
        <v>42</v>
      </c>
      <c r="M28" s="44">
        <v>151</v>
      </c>
      <c r="N28" s="16">
        <v>7</v>
      </c>
      <c r="O28" s="17">
        <v>7</v>
      </c>
      <c r="P28" s="44">
        <v>14</v>
      </c>
      <c r="Q28" s="16">
        <v>0</v>
      </c>
      <c r="R28" s="17">
        <v>0</v>
      </c>
      <c r="S28" s="44">
        <v>0</v>
      </c>
      <c r="T28" s="16">
        <v>178</v>
      </c>
      <c r="U28" s="17">
        <v>115</v>
      </c>
      <c r="V28" s="44">
        <v>293</v>
      </c>
      <c r="W28" s="16">
        <f aca="true" t="shared" si="3" ref="W28:Y32">SUM(T28,Q28,N28,K28,H28,E28,B28)</f>
        <v>892</v>
      </c>
      <c r="X28" s="17">
        <f t="shared" si="3"/>
        <v>466</v>
      </c>
      <c r="Y28" s="17">
        <f t="shared" si="3"/>
        <v>1358</v>
      </c>
    </row>
    <row r="29" spans="1:25" ht="12.75">
      <c r="A29" s="6" t="s">
        <v>35</v>
      </c>
      <c r="B29" s="16">
        <v>722</v>
      </c>
      <c r="C29" s="18">
        <v>570</v>
      </c>
      <c r="D29" s="44">
        <v>1292</v>
      </c>
      <c r="E29" s="16">
        <v>305</v>
      </c>
      <c r="F29" s="18">
        <v>185</v>
      </c>
      <c r="G29" s="44">
        <v>490</v>
      </c>
      <c r="H29" s="16">
        <v>210</v>
      </c>
      <c r="I29" s="18">
        <v>48</v>
      </c>
      <c r="J29" s="44">
        <v>258</v>
      </c>
      <c r="K29" s="16">
        <v>66</v>
      </c>
      <c r="L29" s="18">
        <v>25</v>
      </c>
      <c r="M29" s="44">
        <v>91</v>
      </c>
      <c r="N29" s="16">
        <v>26</v>
      </c>
      <c r="O29" s="18">
        <v>18</v>
      </c>
      <c r="P29" s="44">
        <v>44</v>
      </c>
      <c r="Q29" s="16">
        <v>65</v>
      </c>
      <c r="R29" s="18">
        <v>28</v>
      </c>
      <c r="S29" s="44">
        <v>93</v>
      </c>
      <c r="T29" s="16">
        <v>714</v>
      </c>
      <c r="U29" s="18">
        <v>504</v>
      </c>
      <c r="V29" s="44">
        <v>1218</v>
      </c>
      <c r="W29" s="16">
        <f t="shared" si="3"/>
        <v>2108</v>
      </c>
      <c r="X29" s="18">
        <f t="shared" si="3"/>
        <v>1378</v>
      </c>
      <c r="Y29" s="17">
        <f t="shared" si="3"/>
        <v>3486</v>
      </c>
    </row>
    <row r="30" spans="1:25" ht="12.75">
      <c r="A30" s="6" t="s">
        <v>36</v>
      </c>
      <c r="B30" s="16">
        <v>0</v>
      </c>
      <c r="C30" s="18">
        <v>0</v>
      </c>
      <c r="D30" s="44">
        <v>0</v>
      </c>
      <c r="E30" s="16">
        <v>0</v>
      </c>
      <c r="F30" s="18">
        <v>0</v>
      </c>
      <c r="G30" s="44">
        <v>0</v>
      </c>
      <c r="H30" s="16">
        <v>0</v>
      </c>
      <c r="I30" s="18">
        <v>0</v>
      </c>
      <c r="J30" s="44">
        <v>0</v>
      </c>
      <c r="K30" s="16">
        <v>0</v>
      </c>
      <c r="L30" s="18">
        <v>0</v>
      </c>
      <c r="M30" s="44">
        <v>0</v>
      </c>
      <c r="N30" s="16">
        <v>0</v>
      </c>
      <c r="O30" s="18">
        <v>0</v>
      </c>
      <c r="P30" s="44">
        <v>0</v>
      </c>
      <c r="Q30" s="16">
        <v>0</v>
      </c>
      <c r="R30" s="18">
        <v>0</v>
      </c>
      <c r="S30" s="44">
        <v>0</v>
      </c>
      <c r="T30" s="16">
        <v>0</v>
      </c>
      <c r="U30" s="18">
        <v>0</v>
      </c>
      <c r="V30" s="44">
        <v>0</v>
      </c>
      <c r="W30" s="16">
        <f t="shared" si="3"/>
        <v>0</v>
      </c>
      <c r="X30" s="18">
        <f t="shared" si="3"/>
        <v>0</v>
      </c>
      <c r="Y30" s="17">
        <f t="shared" si="3"/>
        <v>0</v>
      </c>
    </row>
    <row r="31" spans="1:25" ht="12.75">
      <c r="A31" s="6" t="s">
        <v>37</v>
      </c>
      <c r="B31" s="16">
        <v>126</v>
      </c>
      <c r="C31" s="18">
        <v>108</v>
      </c>
      <c r="D31" s="44">
        <v>234</v>
      </c>
      <c r="E31" s="16">
        <v>16</v>
      </c>
      <c r="F31" s="18">
        <v>7</v>
      </c>
      <c r="G31" s="44">
        <v>23</v>
      </c>
      <c r="H31" s="16">
        <v>34</v>
      </c>
      <c r="I31" s="18">
        <v>6</v>
      </c>
      <c r="J31" s="44">
        <v>40</v>
      </c>
      <c r="K31" s="16">
        <v>0</v>
      </c>
      <c r="L31" s="18">
        <v>0</v>
      </c>
      <c r="M31" s="44">
        <v>0</v>
      </c>
      <c r="N31" s="16">
        <v>0</v>
      </c>
      <c r="O31" s="18">
        <v>0</v>
      </c>
      <c r="P31" s="44">
        <v>0</v>
      </c>
      <c r="Q31" s="16">
        <v>0</v>
      </c>
      <c r="R31" s="18">
        <v>0</v>
      </c>
      <c r="S31" s="44">
        <v>0</v>
      </c>
      <c r="T31" s="16">
        <v>187</v>
      </c>
      <c r="U31" s="18">
        <v>120</v>
      </c>
      <c r="V31" s="44">
        <v>307</v>
      </c>
      <c r="W31" s="16">
        <f t="shared" si="3"/>
        <v>363</v>
      </c>
      <c r="X31" s="18">
        <f t="shared" si="3"/>
        <v>241</v>
      </c>
      <c r="Y31" s="17">
        <f t="shared" si="3"/>
        <v>604</v>
      </c>
    </row>
    <row r="32" spans="1:25" s="14" customFormat="1" ht="12.75">
      <c r="A32" s="14" t="s">
        <v>31</v>
      </c>
      <c r="B32" s="20">
        <v>1049</v>
      </c>
      <c r="C32" s="21">
        <v>853</v>
      </c>
      <c r="D32" s="21">
        <v>1902</v>
      </c>
      <c r="E32" s="20">
        <v>443</v>
      </c>
      <c r="F32" s="21">
        <v>271</v>
      </c>
      <c r="G32" s="21">
        <v>714</v>
      </c>
      <c r="H32" s="20">
        <v>519</v>
      </c>
      <c r="I32" s="21">
        <v>102</v>
      </c>
      <c r="J32" s="21">
        <v>621</v>
      </c>
      <c r="K32" s="20">
        <v>175</v>
      </c>
      <c r="L32" s="21">
        <v>67</v>
      </c>
      <c r="M32" s="21">
        <v>242</v>
      </c>
      <c r="N32" s="20">
        <v>33</v>
      </c>
      <c r="O32" s="21">
        <v>25</v>
      </c>
      <c r="P32" s="21">
        <v>58</v>
      </c>
      <c r="Q32" s="20">
        <v>65</v>
      </c>
      <c r="R32" s="21">
        <v>28</v>
      </c>
      <c r="S32" s="21">
        <v>93</v>
      </c>
      <c r="T32" s="20">
        <v>1079</v>
      </c>
      <c r="U32" s="21">
        <v>739</v>
      </c>
      <c r="V32" s="21">
        <v>1818</v>
      </c>
      <c r="W32" s="20">
        <f t="shared" si="3"/>
        <v>3363</v>
      </c>
      <c r="X32" s="21">
        <f t="shared" si="3"/>
        <v>2085</v>
      </c>
      <c r="Y32" s="21">
        <f t="shared" si="3"/>
        <v>5448</v>
      </c>
    </row>
    <row r="33" spans="1:25" s="6" customFormat="1" ht="12.75">
      <c r="A33" s="7" t="s">
        <v>4</v>
      </c>
      <c r="B33" s="16"/>
      <c r="C33" s="17"/>
      <c r="D33" s="44"/>
      <c r="E33" s="16"/>
      <c r="F33" s="17"/>
      <c r="G33" s="44"/>
      <c r="H33" s="16"/>
      <c r="I33" s="17"/>
      <c r="J33" s="44"/>
      <c r="K33" s="16"/>
      <c r="L33" s="17"/>
      <c r="M33" s="44"/>
      <c r="N33" s="16"/>
      <c r="O33" s="17"/>
      <c r="P33" s="44"/>
      <c r="Q33" s="16"/>
      <c r="R33" s="17"/>
      <c r="S33" s="44"/>
      <c r="T33" s="16"/>
      <c r="U33" s="17"/>
      <c r="V33" s="44"/>
      <c r="W33" s="16"/>
      <c r="X33" s="17"/>
      <c r="Y33" s="17"/>
    </row>
    <row r="34" spans="1:25" ht="12.75">
      <c r="A34" s="6" t="s">
        <v>34</v>
      </c>
      <c r="B34" s="16">
        <v>302</v>
      </c>
      <c r="C34" s="17">
        <v>224</v>
      </c>
      <c r="D34" s="44">
        <v>526</v>
      </c>
      <c r="E34" s="16">
        <v>201</v>
      </c>
      <c r="F34" s="17">
        <v>108</v>
      </c>
      <c r="G34" s="44">
        <v>309</v>
      </c>
      <c r="H34" s="16">
        <v>84</v>
      </c>
      <c r="I34" s="17">
        <v>14</v>
      </c>
      <c r="J34" s="44">
        <v>98</v>
      </c>
      <c r="K34" s="16">
        <v>178</v>
      </c>
      <c r="L34" s="17">
        <v>75</v>
      </c>
      <c r="M34" s="44">
        <v>253</v>
      </c>
      <c r="N34" s="16">
        <v>0</v>
      </c>
      <c r="O34" s="17">
        <v>0</v>
      </c>
      <c r="P34" s="44">
        <v>0</v>
      </c>
      <c r="Q34" s="16">
        <v>0</v>
      </c>
      <c r="R34" s="17">
        <v>0</v>
      </c>
      <c r="S34" s="44">
        <v>0</v>
      </c>
      <c r="T34" s="16">
        <v>235</v>
      </c>
      <c r="U34" s="17">
        <v>150</v>
      </c>
      <c r="V34" s="44">
        <v>385</v>
      </c>
      <c r="W34" s="16">
        <f aca="true" t="shared" si="4" ref="W34:Y38">SUM(T34,Q34,N34,K34,H34,E34,B34)</f>
        <v>1000</v>
      </c>
      <c r="X34" s="17">
        <f t="shared" si="4"/>
        <v>571</v>
      </c>
      <c r="Y34" s="17">
        <f t="shared" si="4"/>
        <v>1571</v>
      </c>
    </row>
    <row r="35" spans="1:25" ht="12.75">
      <c r="A35" s="6" t="s">
        <v>35</v>
      </c>
      <c r="B35" s="16">
        <v>760</v>
      </c>
      <c r="C35" s="18">
        <v>632</v>
      </c>
      <c r="D35" s="44">
        <v>1392</v>
      </c>
      <c r="E35" s="16">
        <v>382</v>
      </c>
      <c r="F35" s="18">
        <v>220</v>
      </c>
      <c r="G35" s="44">
        <v>602</v>
      </c>
      <c r="H35" s="16">
        <v>335</v>
      </c>
      <c r="I35" s="18">
        <v>58</v>
      </c>
      <c r="J35" s="44">
        <v>393</v>
      </c>
      <c r="K35" s="16">
        <v>94</v>
      </c>
      <c r="L35" s="18">
        <v>61</v>
      </c>
      <c r="M35" s="44">
        <v>155</v>
      </c>
      <c r="N35" s="16">
        <v>0</v>
      </c>
      <c r="O35" s="18">
        <v>0</v>
      </c>
      <c r="P35" s="44">
        <v>0</v>
      </c>
      <c r="Q35" s="16">
        <v>102</v>
      </c>
      <c r="R35" s="18">
        <v>38</v>
      </c>
      <c r="S35" s="44">
        <v>140</v>
      </c>
      <c r="T35" s="16">
        <v>627</v>
      </c>
      <c r="U35" s="18">
        <v>356</v>
      </c>
      <c r="V35" s="44">
        <v>983</v>
      </c>
      <c r="W35" s="16">
        <f t="shared" si="4"/>
        <v>2300</v>
      </c>
      <c r="X35" s="18">
        <f t="shared" si="4"/>
        <v>1365</v>
      </c>
      <c r="Y35" s="17">
        <f t="shared" si="4"/>
        <v>3665</v>
      </c>
    </row>
    <row r="36" spans="1:25" ht="12.75">
      <c r="A36" s="6" t="s">
        <v>36</v>
      </c>
      <c r="B36" s="16">
        <v>186</v>
      </c>
      <c r="C36" s="18">
        <v>116</v>
      </c>
      <c r="D36" s="44">
        <v>302</v>
      </c>
      <c r="E36" s="16">
        <v>0</v>
      </c>
      <c r="F36" s="18">
        <v>0</v>
      </c>
      <c r="G36" s="44">
        <v>0</v>
      </c>
      <c r="H36" s="16">
        <v>0</v>
      </c>
      <c r="I36" s="18">
        <v>0</v>
      </c>
      <c r="J36" s="44">
        <v>0</v>
      </c>
      <c r="K36" s="16">
        <v>0</v>
      </c>
      <c r="L36" s="18">
        <v>0</v>
      </c>
      <c r="M36" s="44">
        <v>0</v>
      </c>
      <c r="N36" s="16">
        <v>0</v>
      </c>
      <c r="O36" s="18">
        <v>0</v>
      </c>
      <c r="P36" s="44">
        <v>0</v>
      </c>
      <c r="Q36" s="16">
        <v>0</v>
      </c>
      <c r="R36" s="18">
        <v>0</v>
      </c>
      <c r="S36" s="44">
        <v>0</v>
      </c>
      <c r="T36" s="16">
        <v>176</v>
      </c>
      <c r="U36" s="18">
        <v>98</v>
      </c>
      <c r="V36" s="44">
        <v>274</v>
      </c>
      <c r="W36" s="16">
        <f t="shared" si="4"/>
        <v>362</v>
      </c>
      <c r="X36" s="18">
        <f t="shared" si="4"/>
        <v>214</v>
      </c>
      <c r="Y36" s="17">
        <f t="shared" si="4"/>
        <v>576</v>
      </c>
    </row>
    <row r="37" spans="1:25" ht="12.75">
      <c r="A37" s="6" t="s">
        <v>37</v>
      </c>
      <c r="B37" s="16">
        <v>97</v>
      </c>
      <c r="C37" s="18">
        <v>73</v>
      </c>
      <c r="D37" s="44">
        <v>170</v>
      </c>
      <c r="E37" s="16">
        <v>75</v>
      </c>
      <c r="F37" s="18">
        <v>40</v>
      </c>
      <c r="G37" s="44">
        <v>115</v>
      </c>
      <c r="H37" s="16">
        <v>48</v>
      </c>
      <c r="I37" s="18">
        <v>4</v>
      </c>
      <c r="J37" s="44">
        <v>52</v>
      </c>
      <c r="K37" s="16">
        <v>0</v>
      </c>
      <c r="L37" s="18">
        <v>0</v>
      </c>
      <c r="M37" s="44">
        <v>0</v>
      </c>
      <c r="N37" s="16">
        <v>0</v>
      </c>
      <c r="O37" s="18">
        <v>0</v>
      </c>
      <c r="P37" s="44">
        <v>0</v>
      </c>
      <c r="Q37" s="16">
        <v>0</v>
      </c>
      <c r="R37" s="18">
        <v>0</v>
      </c>
      <c r="S37" s="44">
        <v>0</v>
      </c>
      <c r="T37" s="16">
        <v>102</v>
      </c>
      <c r="U37" s="18">
        <v>66</v>
      </c>
      <c r="V37" s="44">
        <v>168</v>
      </c>
      <c r="W37" s="16">
        <f t="shared" si="4"/>
        <v>322</v>
      </c>
      <c r="X37" s="18">
        <f t="shared" si="4"/>
        <v>183</v>
      </c>
      <c r="Y37" s="17">
        <f t="shared" si="4"/>
        <v>505</v>
      </c>
    </row>
    <row r="38" spans="1:25" s="14" customFormat="1" ht="12.75">
      <c r="A38" s="14" t="s">
        <v>31</v>
      </c>
      <c r="B38" s="20">
        <v>1345</v>
      </c>
      <c r="C38" s="21">
        <v>1045</v>
      </c>
      <c r="D38" s="21">
        <v>2390</v>
      </c>
      <c r="E38" s="20">
        <v>658</v>
      </c>
      <c r="F38" s="21">
        <v>368</v>
      </c>
      <c r="G38" s="21">
        <v>1026</v>
      </c>
      <c r="H38" s="20">
        <v>467</v>
      </c>
      <c r="I38" s="21">
        <v>76</v>
      </c>
      <c r="J38" s="21">
        <v>543</v>
      </c>
      <c r="K38" s="20">
        <v>272</v>
      </c>
      <c r="L38" s="21">
        <v>136</v>
      </c>
      <c r="M38" s="21">
        <v>408</v>
      </c>
      <c r="N38" s="20">
        <v>0</v>
      </c>
      <c r="O38" s="21">
        <v>0</v>
      </c>
      <c r="P38" s="21">
        <v>0</v>
      </c>
      <c r="Q38" s="20">
        <v>102</v>
      </c>
      <c r="R38" s="21">
        <v>38</v>
      </c>
      <c r="S38" s="21">
        <v>140</v>
      </c>
      <c r="T38" s="20">
        <v>1140</v>
      </c>
      <c r="U38" s="21">
        <v>670</v>
      </c>
      <c r="V38" s="21">
        <v>1810</v>
      </c>
      <c r="W38" s="20">
        <f t="shared" si="4"/>
        <v>3984</v>
      </c>
      <c r="X38" s="21">
        <f t="shared" si="4"/>
        <v>2333</v>
      </c>
      <c r="Y38" s="21">
        <f t="shared" si="4"/>
        <v>6317</v>
      </c>
    </row>
    <row r="39" spans="1:25" s="6" customFormat="1" ht="12.75">
      <c r="A39" s="7" t="s">
        <v>6</v>
      </c>
      <c r="B39" s="16"/>
      <c r="C39" s="17"/>
      <c r="D39" s="44"/>
      <c r="E39" s="16"/>
      <c r="F39" s="17"/>
      <c r="G39" s="44"/>
      <c r="H39" s="16"/>
      <c r="I39" s="17"/>
      <c r="J39" s="44"/>
      <c r="K39" s="16"/>
      <c r="L39" s="17"/>
      <c r="M39" s="44"/>
      <c r="N39" s="16"/>
      <c r="O39" s="17"/>
      <c r="P39" s="44"/>
      <c r="Q39" s="16"/>
      <c r="R39" s="17"/>
      <c r="S39" s="44"/>
      <c r="T39" s="16"/>
      <c r="U39" s="17"/>
      <c r="V39" s="44"/>
      <c r="W39" s="16"/>
      <c r="X39" s="17"/>
      <c r="Y39" s="17"/>
    </row>
    <row r="40" spans="1:25" ht="12.75">
      <c r="A40" s="6" t="s">
        <v>34</v>
      </c>
      <c r="B40" s="16">
        <v>179</v>
      </c>
      <c r="C40" s="17">
        <v>100</v>
      </c>
      <c r="D40" s="44">
        <v>279</v>
      </c>
      <c r="E40" s="16">
        <v>157</v>
      </c>
      <c r="F40" s="17">
        <v>79</v>
      </c>
      <c r="G40" s="44">
        <v>236</v>
      </c>
      <c r="H40" s="16">
        <v>23</v>
      </c>
      <c r="I40" s="17">
        <v>3</v>
      </c>
      <c r="J40" s="44">
        <v>26</v>
      </c>
      <c r="K40" s="16">
        <v>25</v>
      </c>
      <c r="L40" s="17">
        <v>17</v>
      </c>
      <c r="M40" s="44">
        <v>42</v>
      </c>
      <c r="N40" s="16">
        <v>0</v>
      </c>
      <c r="O40" s="17">
        <v>0</v>
      </c>
      <c r="P40" s="44">
        <v>0</v>
      </c>
      <c r="Q40" s="16">
        <v>0</v>
      </c>
      <c r="R40" s="17">
        <v>0</v>
      </c>
      <c r="S40" s="44">
        <v>0</v>
      </c>
      <c r="T40" s="16">
        <v>230</v>
      </c>
      <c r="U40" s="17">
        <v>127</v>
      </c>
      <c r="V40" s="44">
        <v>357</v>
      </c>
      <c r="W40" s="16">
        <f aca="true" t="shared" si="5" ref="W40:Y44">SUM(T40,Q40,N40,K40,H40,E40,B40)</f>
        <v>614</v>
      </c>
      <c r="X40" s="17">
        <f t="shared" si="5"/>
        <v>326</v>
      </c>
      <c r="Y40" s="17">
        <f t="shared" si="5"/>
        <v>940</v>
      </c>
    </row>
    <row r="41" spans="1:25" ht="12.75">
      <c r="A41" s="6" t="s">
        <v>35</v>
      </c>
      <c r="B41" s="16">
        <v>560</v>
      </c>
      <c r="C41" s="18">
        <v>312</v>
      </c>
      <c r="D41" s="44">
        <v>872</v>
      </c>
      <c r="E41" s="16">
        <v>241</v>
      </c>
      <c r="F41" s="18">
        <v>131</v>
      </c>
      <c r="G41" s="44">
        <v>372</v>
      </c>
      <c r="H41" s="16">
        <v>348</v>
      </c>
      <c r="I41" s="18">
        <v>64</v>
      </c>
      <c r="J41" s="44">
        <v>412</v>
      </c>
      <c r="K41" s="16">
        <v>26</v>
      </c>
      <c r="L41" s="18">
        <v>16</v>
      </c>
      <c r="M41" s="44">
        <v>42</v>
      </c>
      <c r="N41" s="16">
        <v>0</v>
      </c>
      <c r="O41" s="18">
        <v>0</v>
      </c>
      <c r="P41" s="44">
        <v>0</v>
      </c>
      <c r="Q41" s="16">
        <v>166</v>
      </c>
      <c r="R41" s="18">
        <v>72</v>
      </c>
      <c r="S41" s="44">
        <v>238</v>
      </c>
      <c r="T41" s="16">
        <v>941</v>
      </c>
      <c r="U41" s="18">
        <v>606</v>
      </c>
      <c r="V41" s="44">
        <v>1547</v>
      </c>
      <c r="W41" s="16">
        <f t="shared" si="5"/>
        <v>2282</v>
      </c>
      <c r="X41" s="18">
        <f t="shared" si="5"/>
        <v>1201</v>
      </c>
      <c r="Y41" s="17">
        <f t="shared" si="5"/>
        <v>3483</v>
      </c>
    </row>
    <row r="42" spans="1:26" ht="12.75">
      <c r="A42" s="6" t="s">
        <v>36</v>
      </c>
      <c r="B42" s="16">
        <v>0</v>
      </c>
      <c r="C42" s="18">
        <v>0</v>
      </c>
      <c r="D42" s="44">
        <v>0</v>
      </c>
      <c r="E42" s="16">
        <v>0</v>
      </c>
      <c r="F42" s="18">
        <v>0</v>
      </c>
      <c r="G42" s="44">
        <v>0</v>
      </c>
      <c r="H42" s="16">
        <v>0</v>
      </c>
      <c r="I42" s="18">
        <v>0</v>
      </c>
      <c r="J42" s="44">
        <v>0</v>
      </c>
      <c r="K42" s="16">
        <v>0</v>
      </c>
      <c r="L42" s="18">
        <v>0</v>
      </c>
      <c r="M42" s="44">
        <v>0</v>
      </c>
      <c r="N42" s="16">
        <v>0</v>
      </c>
      <c r="O42" s="18">
        <v>0</v>
      </c>
      <c r="P42" s="44">
        <v>0</v>
      </c>
      <c r="Q42" s="16">
        <v>0</v>
      </c>
      <c r="R42" s="18">
        <v>0</v>
      </c>
      <c r="S42" s="44">
        <v>0</v>
      </c>
      <c r="T42" s="16">
        <v>0</v>
      </c>
      <c r="U42" s="18">
        <v>0</v>
      </c>
      <c r="V42" s="44">
        <v>0</v>
      </c>
      <c r="W42" s="16">
        <f t="shared" si="5"/>
        <v>0</v>
      </c>
      <c r="X42" s="18">
        <f t="shared" si="5"/>
        <v>0</v>
      </c>
      <c r="Y42" s="17">
        <f t="shared" si="5"/>
        <v>0</v>
      </c>
      <c r="Z42" s="65"/>
    </row>
    <row r="43" spans="1:25" ht="12.75">
      <c r="A43" s="6" t="s">
        <v>37</v>
      </c>
      <c r="B43" s="16">
        <v>25</v>
      </c>
      <c r="C43" s="18">
        <v>7</v>
      </c>
      <c r="D43" s="44">
        <v>32</v>
      </c>
      <c r="E43" s="16">
        <v>0</v>
      </c>
      <c r="F43" s="18">
        <v>0</v>
      </c>
      <c r="G43" s="44">
        <v>0</v>
      </c>
      <c r="H43" s="16">
        <v>0</v>
      </c>
      <c r="I43" s="18">
        <v>0</v>
      </c>
      <c r="J43" s="44">
        <v>0</v>
      </c>
      <c r="K43" s="16">
        <v>0</v>
      </c>
      <c r="L43" s="18">
        <v>0</v>
      </c>
      <c r="M43" s="44">
        <v>0</v>
      </c>
      <c r="N43" s="16">
        <v>0</v>
      </c>
      <c r="O43" s="18">
        <v>0</v>
      </c>
      <c r="P43" s="44">
        <v>0</v>
      </c>
      <c r="Q43" s="16">
        <v>0</v>
      </c>
      <c r="R43" s="18">
        <v>0</v>
      </c>
      <c r="S43" s="44">
        <v>0</v>
      </c>
      <c r="T43" s="16">
        <v>60</v>
      </c>
      <c r="U43" s="18">
        <v>39</v>
      </c>
      <c r="V43" s="44">
        <v>99</v>
      </c>
      <c r="W43" s="16">
        <f t="shared" si="5"/>
        <v>85</v>
      </c>
      <c r="X43" s="18">
        <f t="shared" si="5"/>
        <v>46</v>
      </c>
      <c r="Y43" s="17">
        <f t="shared" si="5"/>
        <v>131</v>
      </c>
    </row>
    <row r="44" spans="1:25" s="14" customFormat="1" ht="12.75">
      <c r="A44" s="14" t="s">
        <v>31</v>
      </c>
      <c r="B44" s="20">
        <v>764</v>
      </c>
      <c r="C44" s="21">
        <v>419</v>
      </c>
      <c r="D44" s="21">
        <v>1183</v>
      </c>
      <c r="E44" s="20">
        <v>398</v>
      </c>
      <c r="F44" s="21">
        <v>210</v>
      </c>
      <c r="G44" s="21">
        <v>608</v>
      </c>
      <c r="H44" s="20">
        <v>371</v>
      </c>
      <c r="I44" s="21">
        <v>67</v>
      </c>
      <c r="J44" s="21">
        <v>438</v>
      </c>
      <c r="K44" s="20">
        <v>51</v>
      </c>
      <c r="L44" s="21">
        <v>33</v>
      </c>
      <c r="M44" s="21">
        <v>84</v>
      </c>
      <c r="N44" s="20">
        <v>0</v>
      </c>
      <c r="O44" s="21">
        <v>0</v>
      </c>
      <c r="P44" s="21">
        <v>0</v>
      </c>
      <c r="Q44" s="20">
        <v>166</v>
      </c>
      <c r="R44" s="21">
        <v>72</v>
      </c>
      <c r="S44" s="21">
        <v>238</v>
      </c>
      <c r="T44" s="20">
        <v>1231</v>
      </c>
      <c r="U44" s="21">
        <v>772</v>
      </c>
      <c r="V44" s="21">
        <v>2003</v>
      </c>
      <c r="W44" s="20">
        <f t="shared" si="5"/>
        <v>2981</v>
      </c>
      <c r="X44" s="21">
        <f t="shared" si="5"/>
        <v>1573</v>
      </c>
      <c r="Y44" s="21">
        <f t="shared" si="5"/>
        <v>4554</v>
      </c>
    </row>
    <row r="45" spans="1:25" s="6" customFormat="1" ht="12.75">
      <c r="A45" s="38" t="s">
        <v>33</v>
      </c>
      <c r="B45" s="33"/>
      <c r="C45" s="34"/>
      <c r="D45" s="37"/>
      <c r="E45" s="33"/>
      <c r="F45" s="34"/>
      <c r="G45" s="37"/>
      <c r="H45" s="33"/>
      <c r="I45" s="34"/>
      <c r="J45" s="37"/>
      <c r="K45" s="33"/>
      <c r="L45" s="34"/>
      <c r="M45" s="37"/>
      <c r="N45" s="33"/>
      <c r="O45" s="34"/>
      <c r="P45" s="37"/>
      <c r="Q45" s="33"/>
      <c r="R45" s="34"/>
      <c r="S45" s="37"/>
      <c r="T45" s="33"/>
      <c r="U45" s="34"/>
      <c r="V45" s="37"/>
      <c r="W45" s="33"/>
      <c r="X45" s="34"/>
      <c r="Y45" s="34"/>
    </row>
    <row r="46" spans="1:25" ht="12.75">
      <c r="A46" s="6" t="s">
        <v>34</v>
      </c>
      <c r="B46" s="16">
        <f>SUM(B10,B16,B22,B28,B34,B40)</f>
        <v>1124</v>
      </c>
      <c r="C46" s="17">
        <f aca="true" t="shared" si="6" ref="C46:V46">SUM(C10,C16,C22,C28,C34,C40)</f>
        <v>872</v>
      </c>
      <c r="D46" s="44">
        <f t="shared" si="6"/>
        <v>1996</v>
      </c>
      <c r="E46" s="16">
        <f t="shared" si="6"/>
        <v>733</v>
      </c>
      <c r="F46" s="17">
        <f t="shared" si="6"/>
        <v>429</v>
      </c>
      <c r="G46" s="44">
        <f t="shared" si="6"/>
        <v>1162</v>
      </c>
      <c r="H46" s="16">
        <f t="shared" si="6"/>
        <v>455</v>
      </c>
      <c r="I46" s="17">
        <f t="shared" si="6"/>
        <v>83</v>
      </c>
      <c r="J46" s="44">
        <f t="shared" si="6"/>
        <v>538</v>
      </c>
      <c r="K46" s="16">
        <f t="shared" si="6"/>
        <v>539</v>
      </c>
      <c r="L46" s="17">
        <f t="shared" si="6"/>
        <v>245</v>
      </c>
      <c r="M46" s="44">
        <f t="shared" si="6"/>
        <v>784</v>
      </c>
      <c r="N46" s="16">
        <f t="shared" si="6"/>
        <v>7</v>
      </c>
      <c r="O46" s="17">
        <f t="shared" si="6"/>
        <v>7</v>
      </c>
      <c r="P46" s="44">
        <f t="shared" si="6"/>
        <v>14</v>
      </c>
      <c r="Q46" s="16">
        <f t="shared" si="6"/>
        <v>238</v>
      </c>
      <c r="R46" s="17">
        <f t="shared" si="6"/>
        <v>55</v>
      </c>
      <c r="S46" s="44">
        <f t="shared" si="6"/>
        <v>293</v>
      </c>
      <c r="T46" s="16">
        <f t="shared" si="6"/>
        <v>1211</v>
      </c>
      <c r="U46" s="17">
        <f t="shared" si="6"/>
        <v>795</v>
      </c>
      <c r="V46" s="44">
        <f t="shared" si="6"/>
        <v>2006</v>
      </c>
      <c r="W46" s="16">
        <f aca="true" t="shared" si="7" ref="W46:W51">SUM(T46,Q46,N46,K46,H46,E46,B46)</f>
        <v>4307</v>
      </c>
      <c r="X46" s="17">
        <f aca="true" t="shared" si="8" ref="X46:X51">SUM(U46,R46,O46,L46,I46,F46,C46)</f>
        <v>2486</v>
      </c>
      <c r="Y46" s="17">
        <f aca="true" t="shared" si="9" ref="Y46:Y51">SUM(V46,S46,P46,M46,J46,G46,D46)</f>
        <v>6793</v>
      </c>
    </row>
    <row r="47" spans="1:25" ht="12.75">
      <c r="A47" s="6" t="s">
        <v>35</v>
      </c>
      <c r="B47" s="16">
        <f>SUM(B11,B17,B23,B29,B35,B41)</f>
        <v>3021</v>
      </c>
      <c r="C47" s="18">
        <f aca="true" t="shared" si="10" ref="C47:V47">SUM(C11,C17,C23,C29,C35,C41)</f>
        <v>2221</v>
      </c>
      <c r="D47" s="44">
        <f t="shared" si="10"/>
        <v>5242</v>
      </c>
      <c r="E47" s="16">
        <f t="shared" si="10"/>
        <v>1660</v>
      </c>
      <c r="F47" s="18">
        <f t="shared" si="10"/>
        <v>909</v>
      </c>
      <c r="G47" s="44">
        <f t="shared" si="10"/>
        <v>2569</v>
      </c>
      <c r="H47" s="16">
        <f t="shared" si="10"/>
        <v>1336</v>
      </c>
      <c r="I47" s="18">
        <f t="shared" si="10"/>
        <v>237</v>
      </c>
      <c r="J47" s="44">
        <f t="shared" si="10"/>
        <v>1573</v>
      </c>
      <c r="K47" s="16">
        <f t="shared" si="10"/>
        <v>395</v>
      </c>
      <c r="L47" s="18">
        <f t="shared" si="10"/>
        <v>201</v>
      </c>
      <c r="M47" s="44">
        <f t="shared" si="10"/>
        <v>596</v>
      </c>
      <c r="N47" s="16">
        <f t="shared" si="10"/>
        <v>57</v>
      </c>
      <c r="O47" s="18">
        <f t="shared" si="10"/>
        <v>35</v>
      </c>
      <c r="P47" s="44">
        <f t="shared" si="10"/>
        <v>92</v>
      </c>
      <c r="Q47" s="16">
        <f t="shared" si="10"/>
        <v>528</v>
      </c>
      <c r="R47" s="18">
        <f t="shared" si="10"/>
        <v>218</v>
      </c>
      <c r="S47" s="44">
        <f t="shared" si="10"/>
        <v>746</v>
      </c>
      <c r="T47" s="16">
        <f t="shared" si="10"/>
        <v>3759</v>
      </c>
      <c r="U47" s="18">
        <f t="shared" si="10"/>
        <v>2439</v>
      </c>
      <c r="V47" s="44">
        <f t="shared" si="10"/>
        <v>6198</v>
      </c>
      <c r="W47" s="16">
        <f t="shared" si="7"/>
        <v>10756</v>
      </c>
      <c r="X47" s="18">
        <f t="shared" si="8"/>
        <v>6260</v>
      </c>
      <c r="Y47" s="17">
        <f t="shared" si="9"/>
        <v>17016</v>
      </c>
    </row>
    <row r="48" spans="1:25" ht="12.75">
      <c r="A48" s="6" t="s">
        <v>36</v>
      </c>
      <c r="B48" s="16">
        <f>SUM(B12,B18,B30,B36,B42)</f>
        <v>212</v>
      </c>
      <c r="C48" s="18">
        <f aca="true" t="shared" si="11" ref="C48:V48">SUM(C12,C18,C30,C36,C42)</f>
        <v>143</v>
      </c>
      <c r="D48" s="44">
        <f t="shared" si="11"/>
        <v>355</v>
      </c>
      <c r="E48" s="16">
        <f t="shared" si="11"/>
        <v>0</v>
      </c>
      <c r="F48" s="18">
        <f t="shared" si="11"/>
        <v>0</v>
      </c>
      <c r="G48" s="44">
        <f t="shared" si="11"/>
        <v>0</v>
      </c>
      <c r="H48" s="16">
        <f t="shared" si="11"/>
        <v>0</v>
      </c>
      <c r="I48" s="18">
        <f t="shared" si="11"/>
        <v>0</v>
      </c>
      <c r="J48" s="44">
        <f t="shared" si="11"/>
        <v>0</v>
      </c>
      <c r="K48" s="16">
        <f t="shared" si="11"/>
        <v>0</v>
      </c>
      <c r="L48" s="18">
        <f t="shared" si="11"/>
        <v>0</v>
      </c>
      <c r="M48" s="44">
        <f t="shared" si="11"/>
        <v>0</v>
      </c>
      <c r="N48" s="16">
        <f t="shared" si="11"/>
        <v>0</v>
      </c>
      <c r="O48" s="18">
        <f t="shared" si="11"/>
        <v>0</v>
      </c>
      <c r="P48" s="44">
        <f t="shared" si="11"/>
        <v>0</v>
      </c>
      <c r="Q48" s="16">
        <f t="shared" si="11"/>
        <v>0</v>
      </c>
      <c r="R48" s="18">
        <f t="shared" si="11"/>
        <v>0</v>
      </c>
      <c r="S48" s="44">
        <f t="shared" si="11"/>
        <v>0</v>
      </c>
      <c r="T48" s="16">
        <f t="shared" si="11"/>
        <v>205</v>
      </c>
      <c r="U48" s="18">
        <f t="shared" si="11"/>
        <v>117</v>
      </c>
      <c r="V48" s="44">
        <f t="shared" si="11"/>
        <v>322</v>
      </c>
      <c r="W48" s="16">
        <f t="shared" si="7"/>
        <v>417</v>
      </c>
      <c r="X48" s="18">
        <f t="shared" si="8"/>
        <v>260</v>
      </c>
      <c r="Y48" s="17">
        <f t="shared" si="9"/>
        <v>677</v>
      </c>
    </row>
    <row r="49" spans="1:25" ht="12.75">
      <c r="A49" s="6" t="s">
        <v>37</v>
      </c>
      <c r="B49" s="16">
        <f>SUM(B13,B19,B24,B31,B37,B43)</f>
        <v>895</v>
      </c>
      <c r="C49" s="18">
        <f aca="true" t="shared" si="12" ref="C49:V49">SUM(C13,C19,C24,C31,C37,C43)</f>
        <v>624</v>
      </c>
      <c r="D49" s="44">
        <f t="shared" si="12"/>
        <v>1519</v>
      </c>
      <c r="E49" s="16">
        <f t="shared" si="12"/>
        <v>159</v>
      </c>
      <c r="F49" s="18">
        <f t="shared" si="12"/>
        <v>81</v>
      </c>
      <c r="G49" s="44">
        <f t="shared" si="12"/>
        <v>240</v>
      </c>
      <c r="H49" s="16">
        <f t="shared" si="12"/>
        <v>284</v>
      </c>
      <c r="I49" s="18">
        <f t="shared" si="12"/>
        <v>44</v>
      </c>
      <c r="J49" s="44">
        <f t="shared" si="12"/>
        <v>328</v>
      </c>
      <c r="K49" s="16">
        <f t="shared" si="12"/>
        <v>12</v>
      </c>
      <c r="L49" s="18">
        <f t="shared" si="12"/>
        <v>12</v>
      </c>
      <c r="M49" s="44">
        <f t="shared" si="12"/>
        <v>24</v>
      </c>
      <c r="N49" s="16">
        <f t="shared" si="12"/>
        <v>8</v>
      </c>
      <c r="O49" s="18">
        <f t="shared" si="12"/>
        <v>5</v>
      </c>
      <c r="P49" s="44">
        <f t="shared" si="12"/>
        <v>13</v>
      </c>
      <c r="Q49" s="16">
        <f t="shared" si="12"/>
        <v>87</v>
      </c>
      <c r="R49" s="18">
        <f t="shared" si="12"/>
        <v>19</v>
      </c>
      <c r="S49" s="44">
        <f t="shared" si="12"/>
        <v>106</v>
      </c>
      <c r="T49" s="16">
        <f t="shared" si="12"/>
        <v>986</v>
      </c>
      <c r="U49" s="18">
        <f t="shared" si="12"/>
        <v>653</v>
      </c>
      <c r="V49" s="44">
        <f t="shared" si="12"/>
        <v>1639</v>
      </c>
      <c r="W49" s="16">
        <f t="shared" si="7"/>
        <v>2431</v>
      </c>
      <c r="X49" s="18">
        <f t="shared" si="8"/>
        <v>1438</v>
      </c>
      <c r="Y49" s="17">
        <f t="shared" si="9"/>
        <v>3869</v>
      </c>
    </row>
    <row r="50" spans="1:25" ht="12.75">
      <c r="A50" s="6" t="s">
        <v>47</v>
      </c>
      <c r="B50" s="16">
        <f>SUM(B25)</f>
        <v>0</v>
      </c>
      <c r="C50" s="18">
        <f aca="true" t="shared" si="13" ref="C50:V50">SUM(C25)</f>
        <v>0</v>
      </c>
      <c r="D50" s="44">
        <f t="shared" si="13"/>
        <v>0</v>
      </c>
      <c r="E50" s="16">
        <f t="shared" si="13"/>
        <v>0</v>
      </c>
      <c r="F50" s="18">
        <f t="shared" si="13"/>
        <v>0</v>
      </c>
      <c r="G50" s="44">
        <f t="shared" si="13"/>
        <v>0</v>
      </c>
      <c r="H50" s="16">
        <f t="shared" si="13"/>
        <v>0</v>
      </c>
      <c r="I50" s="18">
        <f t="shared" si="13"/>
        <v>0</v>
      </c>
      <c r="J50" s="44">
        <f t="shared" si="13"/>
        <v>0</v>
      </c>
      <c r="K50" s="16">
        <f t="shared" si="13"/>
        <v>0</v>
      </c>
      <c r="L50" s="18">
        <f t="shared" si="13"/>
        <v>0</v>
      </c>
      <c r="M50" s="44">
        <f t="shared" si="13"/>
        <v>0</v>
      </c>
      <c r="N50" s="16">
        <f t="shared" si="13"/>
        <v>5</v>
      </c>
      <c r="O50" s="18">
        <f t="shared" si="13"/>
        <v>5</v>
      </c>
      <c r="P50" s="44">
        <f t="shared" si="13"/>
        <v>10</v>
      </c>
      <c r="Q50" s="16">
        <f t="shared" si="13"/>
        <v>85</v>
      </c>
      <c r="R50" s="18">
        <f t="shared" si="13"/>
        <v>31</v>
      </c>
      <c r="S50" s="44">
        <f t="shared" si="13"/>
        <v>116</v>
      </c>
      <c r="T50" s="16">
        <f t="shared" si="13"/>
        <v>0</v>
      </c>
      <c r="U50" s="18">
        <f t="shared" si="13"/>
        <v>0</v>
      </c>
      <c r="V50" s="44">
        <f t="shared" si="13"/>
        <v>0</v>
      </c>
      <c r="W50" s="16">
        <f t="shared" si="7"/>
        <v>90</v>
      </c>
      <c r="X50" s="18">
        <f t="shared" si="8"/>
        <v>36</v>
      </c>
      <c r="Y50" s="17">
        <f t="shared" si="9"/>
        <v>126</v>
      </c>
    </row>
    <row r="51" spans="1:25" s="14" customFormat="1" ht="12.75">
      <c r="A51" s="14" t="s">
        <v>32</v>
      </c>
      <c r="B51" s="20">
        <f>SUM(B46:B50)</f>
        <v>5252</v>
      </c>
      <c r="C51" s="21">
        <f aca="true" t="shared" si="14" ref="C51:V51">SUM(C46:C50)</f>
        <v>3860</v>
      </c>
      <c r="D51" s="21">
        <f t="shared" si="14"/>
        <v>9112</v>
      </c>
      <c r="E51" s="20">
        <f t="shared" si="14"/>
        <v>2552</v>
      </c>
      <c r="F51" s="21">
        <f t="shared" si="14"/>
        <v>1419</v>
      </c>
      <c r="G51" s="21">
        <f t="shared" si="14"/>
        <v>3971</v>
      </c>
      <c r="H51" s="20">
        <f t="shared" si="14"/>
        <v>2075</v>
      </c>
      <c r="I51" s="21">
        <f t="shared" si="14"/>
        <v>364</v>
      </c>
      <c r="J51" s="21">
        <f t="shared" si="14"/>
        <v>2439</v>
      </c>
      <c r="K51" s="20">
        <f t="shared" si="14"/>
        <v>946</v>
      </c>
      <c r="L51" s="21">
        <f t="shared" si="14"/>
        <v>458</v>
      </c>
      <c r="M51" s="21">
        <f t="shared" si="14"/>
        <v>1404</v>
      </c>
      <c r="N51" s="20">
        <f t="shared" si="14"/>
        <v>77</v>
      </c>
      <c r="O51" s="21">
        <f t="shared" si="14"/>
        <v>52</v>
      </c>
      <c r="P51" s="21">
        <f t="shared" si="14"/>
        <v>129</v>
      </c>
      <c r="Q51" s="20">
        <f t="shared" si="14"/>
        <v>938</v>
      </c>
      <c r="R51" s="21">
        <f t="shared" si="14"/>
        <v>323</v>
      </c>
      <c r="S51" s="21">
        <f t="shared" si="14"/>
        <v>1261</v>
      </c>
      <c r="T51" s="20">
        <f t="shared" si="14"/>
        <v>6161</v>
      </c>
      <c r="U51" s="21">
        <f t="shared" si="14"/>
        <v>4004</v>
      </c>
      <c r="V51" s="21">
        <f t="shared" si="14"/>
        <v>10165</v>
      </c>
      <c r="W51" s="20">
        <f t="shared" si="7"/>
        <v>18001</v>
      </c>
      <c r="X51" s="21">
        <f t="shared" si="8"/>
        <v>10480</v>
      </c>
      <c r="Y51" s="21">
        <f t="shared" si="9"/>
        <v>28481</v>
      </c>
    </row>
    <row r="52" ht="12.75">
      <c r="A52" s="6"/>
    </row>
    <row r="53" ht="12.75">
      <c r="A53" s="45" t="s">
        <v>58</v>
      </c>
    </row>
    <row r="54" spans="1:10" ht="12.75">
      <c r="A54" s="114" t="s">
        <v>89</v>
      </c>
      <c r="B54" s="86"/>
      <c r="C54" s="86"/>
      <c r="D54" s="103"/>
      <c r="E54" s="86"/>
      <c r="F54" s="86"/>
      <c r="G54" s="103"/>
      <c r="H54" s="86"/>
      <c r="I54" s="68"/>
      <c r="J54" s="69"/>
    </row>
    <row r="55" spans="1:10" ht="12.75">
      <c r="A55" s="114" t="s">
        <v>90</v>
      </c>
      <c r="B55" s="86"/>
      <c r="C55" s="86"/>
      <c r="D55" s="103"/>
      <c r="E55" s="86"/>
      <c r="F55" s="86"/>
      <c r="G55" s="103"/>
      <c r="H55" s="86"/>
      <c r="I55" s="68"/>
      <c r="J55" s="69"/>
    </row>
    <row r="56" spans="1:10" ht="12.75">
      <c r="A56" s="114" t="s">
        <v>91</v>
      </c>
      <c r="B56" s="68"/>
      <c r="C56" s="68"/>
      <c r="D56" s="69"/>
      <c r="E56" s="68"/>
      <c r="F56" s="68"/>
      <c r="G56" s="69"/>
      <c r="H56" s="68"/>
      <c r="I56" s="68"/>
      <c r="J56" s="69"/>
    </row>
    <row r="57" ht="12.75">
      <c r="A57" s="114" t="s">
        <v>92</v>
      </c>
    </row>
  </sheetData>
  <sheetProtection/>
  <mergeCells count="24">
    <mergeCell ref="E7:G7"/>
    <mergeCell ref="H7:J7"/>
    <mergeCell ref="K7:M7"/>
    <mergeCell ref="N7:P7"/>
    <mergeCell ref="N6:P6"/>
    <mergeCell ref="Q6:S6"/>
    <mergeCell ref="Q7:S7"/>
    <mergeCell ref="B7:D7"/>
    <mergeCell ref="T6:V6"/>
    <mergeCell ref="T7:V7"/>
    <mergeCell ref="A2:Y2"/>
    <mergeCell ref="A3:Y3"/>
    <mergeCell ref="E6:G6"/>
    <mergeCell ref="H6:J6"/>
    <mergeCell ref="K6:M6"/>
    <mergeCell ref="N5:P5"/>
    <mergeCell ref="Q5:S5"/>
    <mergeCell ref="W6:Y6"/>
    <mergeCell ref="B5:D5"/>
    <mergeCell ref="E5:G5"/>
    <mergeCell ref="H5:J5"/>
    <mergeCell ref="K5:M5"/>
    <mergeCell ref="B6:D6"/>
    <mergeCell ref="T5:V5"/>
  </mergeCells>
  <printOptions horizontalCentered="1"/>
  <pageMargins left="0.1968503937007874" right="0.1968503937007874" top="0.7874015748031497" bottom="0.5905511811023623" header="0.5118110236220472" footer="0.5118110236220472"/>
  <pageSetup fitToHeight="1" fitToWidth="1" horizontalDpi="600" verticalDpi="600" orientation="landscape" paperSize="9" scale="68" r:id="rId2"/>
  <headerFooter alignWithMargins="0">
    <oddFooter>&amp;R&amp;A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AB33" sqref="AB33"/>
    </sheetView>
  </sheetViews>
  <sheetFormatPr defaultColWidth="9.140625" defaultRowHeight="12.75"/>
  <cols>
    <col min="1" max="1" width="29.140625" style="7" bestFit="1" customWidth="1"/>
    <col min="2" max="3" width="8.00390625" style="0" customWidth="1"/>
    <col min="4" max="4" width="8.00390625" style="6" customWidth="1"/>
    <col min="5" max="6" width="8.00390625" style="0" customWidth="1"/>
    <col min="7" max="7" width="8.00390625" style="6" customWidth="1"/>
    <col min="8" max="9" width="8.00390625" style="0" customWidth="1"/>
    <col min="10" max="10" width="8.00390625" style="6" customWidth="1"/>
  </cols>
  <sheetData>
    <row r="1" ht="12.75">
      <c r="A1" s="7" t="s">
        <v>84</v>
      </c>
    </row>
    <row r="2" spans="1:10" s="5" customFormat="1" ht="12.75">
      <c r="A2" s="118" t="s">
        <v>27</v>
      </c>
      <c r="B2" s="118"/>
      <c r="C2" s="118"/>
      <c r="D2" s="118"/>
      <c r="E2" s="118"/>
      <c r="F2" s="118"/>
      <c r="G2" s="118"/>
      <c r="H2" s="118"/>
      <c r="I2" s="118"/>
      <c r="J2" s="118"/>
    </row>
    <row r="3" ht="13.5" thickBot="1"/>
    <row r="4" spans="1:10" ht="12.75">
      <c r="A4" s="35"/>
      <c r="B4" s="115" t="s">
        <v>24</v>
      </c>
      <c r="C4" s="116"/>
      <c r="D4" s="116"/>
      <c r="E4" s="115" t="s">
        <v>25</v>
      </c>
      <c r="F4" s="116"/>
      <c r="G4" s="117"/>
      <c r="H4" s="116" t="s">
        <v>31</v>
      </c>
      <c r="I4" s="116"/>
      <c r="J4" s="116"/>
    </row>
    <row r="5" spans="1:10" ht="12.75">
      <c r="A5" s="36"/>
      <c r="B5" s="10" t="s">
        <v>8</v>
      </c>
      <c r="C5" s="11" t="s">
        <v>9</v>
      </c>
      <c r="D5" s="11" t="s">
        <v>31</v>
      </c>
      <c r="E5" s="10" t="s">
        <v>8</v>
      </c>
      <c r="F5" s="11" t="s">
        <v>9</v>
      </c>
      <c r="G5" s="11" t="s">
        <v>31</v>
      </c>
      <c r="H5" s="10" t="s">
        <v>8</v>
      </c>
      <c r="I5" s="11" t="s">
        <v>9</v>
      </c>
      <c r="J5" s="11" t="s">
        <v>31</v>
      </c>
    </row>
    <row r="6" spans="1:9" s="6" customFormat="1" ht="12.75">
      <c r="A6" s="13" t="s">
        <v>0</v>
      </c>
      <c r="B6" s="3"/>
      <c r="C6" s="4"/>
      <c r="E6" s="3"/>
      <c r="F6" s="4"/>
      <c r="H6" s="32"/>
      <c r="I6" s="1"/>
    </row>
    <row r="7" spans="1:10" ht="12.75">
      <c r="A7" s="6" t="s">
        <v>34</v>
      </c>
      <c r="B7" s="16">
        <v>5455</v>
      </c>
      <c r="C7" s="17">
        <v>5105</v>
      </c>
      <c r="D7" s="17">
        <v>10560</v>
      </c>
      <c r="E7" s="16">
        <v>161</v>
      </c>
      <c r="F7" s="17">
        <v>57</v>
      </c>
      <c r="G7" s="17">
        <v>218</v>
      </c>
      <c r="H7" s="16">
        <f>SUM(B7,E7)</f>
        <v>5616</v>
      </c>
      <c r="I7" s="17">
        <f aca="true" t="shared" si="0" ref="I7:J11">SUM(C7,F7)</f>
        <v>5162</v>
      </c>
      <c r="J7" s="17">
        <f t="shared" si="0"/>
        <v>10778</v>
      </c>
    </row>
    <row r="8" spans="1:10" ht="12.75">
      <c r="A8" s="6" t="s">
        <v>35</v>
      </c>
      <c r="B8" s="16">
        <v>21567</v>
      </c>
      <c r="C8" s="18">
        <v>20891</v>
      </c>
      <c r="D8" s="17">
        <v>42458</v>
      </c>
      <c r="E8" s="16">
        <v>186</v>
      </c>
      <c r="F8" s="18">
        <v>86</v>
      </c>
      <c r="G8" s="17">
        <v>272</v>
      </c>
      <c r="H8" s="16">
        <f>SUM(B8,E8)</f>
        <v>21753</v>
      </c>
      <c r="I8" s="18">
        <f t="shared" si="0"/>
        <v>20977</v>
      </c>
      <c r="J8" s="17">
        <f t="shared" si="0"/>
        <v>42730</v>
      </c>
    </row>
    <row r="9" spans="1:10" ht="12.75">
      <c r="A9" s="6" t="s">
        <v>36</v>
      </c>
      <c r="B9" s="16">
        <v>0</v>
      </c>
      <c r="C9" s="97">
        <v>0</v>
      </c>
      <c r="D9" s="65">
        <v>0</v>
      </c>
      <c r="E9" s="73">
        <v>0</v>
      </c>
      <c r="F9" s="97">
        <v>0</v>
      </c>
      <c r="G9" s="65">
        <v>0</v>
      </c>
      <c r="H9" s="73">
        <f>SUM(B9,E9)</f>
        <v>0</v>
      </c>
      <c r="I9" s="97">
        <f t="shared" si="0"/>
        <v>0</v>
      </c>
      <c r="J9" s="65">
        <f t="shared" si="0"/>
        <v>0</v>
      </c>
    </row>
    <row r="10" spans="1:10" ht="12.75">
      <c r="A10" s="6" t="s">
        <v>37</v>
      </c>
      <c r="B10" s="16">
        <v>11353</v>
      </c>
      <c r="C10" s="97">
        <v>10723</v>
      </c>
      <c r="D10" s="65">
        <v>22076</v>
      </c>
      <c r="E10" s="73">
        <v>59</v>
      </c>
      <c r="F10" s="97">
        <v>24</v>
      </c>
      <c r="G10" s="65">
        <v>83</v>
      </c>
      <c r="H10" s="73">
        <f>SUM(B10,E10)</f>
        <v>11412</v>
      </c>
      <c r="I10" s="97">
        <f t="shared" si="0"/>
        <v>10747</v>
      </c>
      <c r="J10" s="65">
        <f t="shared" si="0"/>
        <v>22159</v>
      </c>
    </row>
    <row r="11" spans="1:10" s="14" customFormat="1" ht="12.75">
      <c r="A11" s="14" t="s">
        <v>31</v>
      </c>
      <c r="B11" s="20">
        <v>38375</v>
      </c>
      <c r="C11" s="98">
        <v>36719</v>
      </c>
      <c r="D11" s="98">
        <v>75094</v>
      </c>
      <c r="E11" s="76">
        <v>406</v>
      </c>
      <c r="F11" s="98">
        <v>167</v>
      </c>
      <c r="G11" s="98">
        <v>573</v>
      </c>
      <c r="H11" s="76">
        <f>SUM(B11,E11)</f>
        <v>38781</v>
      </c>
      <c r="I11" s="98">
        <f t="shared" si="0"/>
        <v>36886</v>
      </c>
      <c r="J11" s="98">
        <f t="shared" si="0"/>
        <v>75667</v>
      </c>
    </row>
    <row r="12" spans="1:10" s="6" customFormat="1" ht="12.75">
      <c r="A12" s="7" t="s">
        <v>1</v>
      </c>
      <c r="B12" s="16"/>
      <c r="C12" s="65"/>
      <c r="D12" s="65"/>
      <c r="E12" s="73"/>
      <c r="F12" s="65"/>
      <c r="G12" s="65"/>
      <c r="H12" s="73"/>
      <c r="I12" s="65"/>
      <c r="J12" s="65"/>
    </row>
    <row r="13" spans="1:10" ht="12.75">
      <c r="A13" s="6" t="s">
        <v>34</v>
      </c>
      <c r="B13" s="16">
        <v>3129</v>
      </c>
      <c r="C13" s="65">
        <v>2959</v>
      </c>
      <c r="D13" s="65">
        <v>6088</v>
      </c>
      <c r="E13" s="73">
        <v>24</v>
      </c>
      <c r="F13" s="65">
        <v>4</v>
      </c>
      <c r="G13" s="65">
        <v>28</v>
      </c>
      <c r="H13" s="73">
        <f aca="true" t="shared" si="1" ref="H13:J17">SUM(B13,E13)</f>
        <v>3153</v>
      </c>
      <c r="I13" s="65">
        <f t="shared" si="1"/>
        <v>2963</v>
      </c>
      <c r="J13" s="65">
        <f t="shared" si="1"/>
        <v>6116</v>
      </c>
    </row>
    <row r="14" spans="1:10" ht="12.75">
      <c r="A14" s="6" t="s">
        <v>35</v>
      </c>
      <c r="B14" s="16">
        <v>11486</v>
      </c>
      <c r="C14" s="97">
        <v>11061</v>
      </c>
      <c r="D14" s="65">
        <v>22547</v>
      </c>
      <c r="E14" s="73">
        <v>86</v>
      </c>
      <c r="F14" s="97">
        <v>41</v>
      </c>
      <c r="G14" s="65">
        <v>127</v>
      </c>
      <c r="H14" s="73">
        <f t="shared" si="1"/>
        <v>11572</v>
      </c>
      <c r="I14" s="97">
        <f t="shared" si="1"/>
        <v>11102</v>
      </c>
      <c r="J14" s="65">
        <f t="shared" si="1"/>
        <v>22674</v>
      </c>
    </row>
    <row r="15" spans="1:10" ht="12.75">
      <c r="A15" s="6" t="s">
        <v>36</v>
      </c>
      <c r="B15" s="16">
        <v>0</v>
      </c>
      <c r="C15" s="97">
        <v>0</v>
      </c>
      <c r="D15" s="65">
        <v>0</v>
      </c>
      <c r="E15" s="73">
        <v>0</v>
      </c>
      <c r="F15" s="97">
        <v>0</v>
      </c>
      <c r="G15" s="65">
        <v>0</v>
      </c>
      <c r="H15" s="73">
        <f t="shared" si="1"/>
        <v>0</v>
      </c>
      <c r="I15" s="97">
        <f t="shared" si="1"/>
        <v>0</v>
      </c>
      <c r="J15" s="65">
        <f t="shared" si="1"/>
        <v>0</v>
      </c>
    </row>
    <row r="16" spans="1:10" ht="12.75">
      <c r="A16" s="6" t="s">
        <v>37</v>
      </c>
      <c r="B16" s="16">
        <v>6626</v>
      </c>
      <c r="C16" s="97">
        <v>6342</v>
      </c>
      <c r="D16" s="65">
        <v>12968</v>
      </c>
      <c r="E16" s="73">
        <v>0</v>
      </c>
      <c r="F16" s="97">
        <v>0</v>
      </c>
      <c r="G16" s="65">
        <v>0</v>
      </c>
      <c r="H16" s="73">
        <f t="shared" si="1"/>
        <v>6626</v>
      </c>
      <c r="I16" s="97">
        <f t="shared" si="1"/>
        <v>6342</v>
      </c>
      <c r="J16" s="65">
        <f t="shared" si="1"/>
        <v>12968</v>
      </c>
    </row>
    <row r="17" spans="1:10" s="14" customFormat="1" ht="12.75">
      <c r="A17" s="14" t="s">
        <v>31</v>
      </c>
      <c r="B17" s="20">
        <v>21241</v>
      </c>
      <c r="C17" s="98">
        <v>20362</v>
      </c>
      <c r="D17" s="98">
        <v>41603</v>
      </c>
      <c r="E17" s="76">
        <v>110</v>
      </c>
      <c r="F17" s="98">
        <v>45</v>
      </c>
      <c r="G17" s="98">
        <v>155</v>
      </c>
      <c r="H17" s="76">
        <f t="shared" si="1"/>
        <v>21351</v>
      </c>
      <c r="I17" s="98">
        <f t="shared" si="1"/>
        <v>20407</v>
      </c>
      <c r="J17" s="98">
        <f t="shared" si="1"/>
        <v>41758</v>
      </c>
    </row>
    <row r="18" spans="1:10" s="6" customFormat="1" ht="12.75">
      <c r="A18" s="7" t="s">
        <v>2</v>
      </c>
      <c r="B18" s="16"/>
      <c r="C18" s="65"/>
      <c r="D18" s="65"/>
      <c r="E18" s="73"/>
      <c r="F18" s="65"/>
      <c r="G18" s="65"/>
      <c r="H18" s="73"/>
      <c r="I18" s="65"/>
      <c r="J18" s="65"/>
    </row>
    <row r="19" spans="1:10" ht="12.75">
      <c r="A19" s="6" t="s">
        <v>34</v>
      </c>
      <c r="B19" s="16">
        <v>1713</v>
      </c>
      <c r="C19" s="65">
        <v>1730</v>
      </c>
      <c r="D19" s="65">
        <v>3443</v>
      </c>
      <c r="E19" s="73">
        <v>22</v>
      </c>
      <c r="F19" s="65">
        <v>18</v>
      </c>
      <c r="G19" s="65">
        <v>40</v>
      </c>
      <c r="H19" s="73">
        <f aca="true" t="shared" si="2" ref="H19:J23">SUM(B19,E19)</f>
        <v>1735</v>
      </c>
      <c r="I19" s="65">
        <f t="shared" si="2"/>
        <v>1748</v>
      </c>
      <c r="J19" s="65">
        <f t="shared" si="2"/>
        <v>3483</v>
      </c>
    </row>
    <row r="20" spans="1:10" ht="12.75">
      <c r="A20" s="6" t="s">
        <v>35</v>
      </c>
      <c r="B20" s="16">
        <v>2754</v>
      </c>
      <c r="C20" s="97">
        <v>2602</v>
      </c>
      <c r="D20" s="65">
        <v>5356</v>
      </c>
      <c r="E20" s="73">
        <v>30</v>
      </c>
      <c r="F20" s="97">
        <v>17</v>
      </c>
      <c r="G20" s="65">
        <v>47</v>
      </c>
      <c r="H20" s="73">
        <f t="shared" si="2"/>
        <v>2784</v>
      </c>
      <c r="I20" s="97">
        <f t="shared" si="2"/>
        <v>2619</v>
      </c>
      <c r="J20" s="65">
        <f t="shared" si="2"/>
        <v>5403</v>
      </c>
    </row>
    <row r="21" spans="1:10" ht="12.75">
      <c r="A21" s="6" t="s">
        <v>37</v>
      </c>
      <c r="B21" s="16">
        <v>1687</v>
      </c>
      <c r="C21" s="97">
        <v>1570</v>
      </c>
      <c r="D21" s="65">
        <v>3257</v>
      </c>
      <c r="E21" s="73">
        <v>0</v>
      </c>
      <c r="F21" s="97">
        <v>0</v>
      </c>
      <c r="G21" s="65">
        <v>0</v>
      </c>
      <c r="H21" s="73">
        <f t="shared" si="2"/>
        <v>1687</v>
      </c>
      <c r="I21" s="97">
        <f t="shared" si="2"/>
        <v>1570</v>
      </c>
      <c r="J21" s="65">
        <f t="shared" si="2"/>
        <v>3257</v>
      </c>
    </row>
    <row r="22" spans="1:10" ht="12.75">
      <c r="A22" s="6" t="s">
        <v>47</v>
      </c>
      <c r="B22" s="16">
        <v>0</v>
      </c>
      <c r="C22" s="97">
        <v>0</v>
      </c>
      <c r="D22" s="65">
        <v>0</v>
      </c>
      <c r="E22" s="73">
        <v>23</v>
      </c>
      <c r="F22" s="97">
        <v>14</v>
      </c>
      <c r="G22" s="65">
        <v>37</v>
      </c>
      <c r="H22" s="73">
        <f t="shared" si="2"/>
        <v>23</v>
      </c>
      <c r="I22" s="97">
        <f t="shared" si="2"/>
        <v>14</v>
      </c>
      <c r="J22" s="65">
        <f t="shared" si="2"/>
        <v>37</v>
      </c>
    </row>
    <row r="23" spans="1:10" s="14" customFormat="1" ht="12.75">
      <c r="A23" s="14" t="s">
        <v>31</v>
      </c>
      <c r="B23" s="20">
        <v>6154</v>
      </c>
      <c r="C23" s="98">
        <v>5902</v>
      </c>
      <c r="D23" s="98">
        <v>12056</v>
      </c>
      <c r="E23" s="76">
        <v>75</v>
      </c>
      <c r="F23" s="98">
        <v>49</v>
      </c>
      <c r="G23" s="98">
        <v>124</v>
      </c>
      <c r="H23" s="76">
        <f t="shared" si="2"/>
        <v>6229</v>
      </c>
      <c r="I23" s="98">
        <f t="shared" si="2"/>
        <v>5951</v>
      </c>
      <c r="J23" s="98">
        <f t="shared" si="2"/>
        <v>12180</v>
      </c>
    </row>
    <row r="24" spans="1:10" s="6" customFormat="1" ht="12.75">
      <c r="A24" s="7" t="s">
        <v>3</v>
      </c>
      <c r="B24" s="16"/>
      <c r="C24" s="65"/>
      <c r="D24" s="65"/>
      <c r="E24" s="73"/>
      <c r="F24" s="65"/>
      <c r="G24" s="65"/>
      <c r="H24" s="73"/>
      <c r="I24" s="65"/>
      <c r="J24" s="65"/>
    </row>
    <row r="25" spans="1:10" ht="12.75">
      <c r="A25" s="6" t="s">
        <v>34</v>
      </c>
      <c r="B25" s="16">
        <v>2665</v>
      </c>
      <c r="C25" s="65">
        <v>2534</v>
      </c>
      <c r="D25" s="65">
        <v>5199</v>
      </c>
      <c r="E25" s="73">
        <v>112</v>
      </c>
      <c r="F25" s="65">
        <v>37</v>
      </c>
      <c r="G25" s="65">
        <v>149</v>
      </c>
      <c r="H25" s="73">
        <f aca="true" t="shared" si="3" ref="H25:J29">SUM(B25,E25)</f>
        <v>2777</v>
      </c>
      <c r="I25" s="65">
        <f t="shared" si="3"/>
        <v>2571</v>
      </c>
      <c r="J25" s="65">
        <f t="shared" si="3"/>
        <v>5348</v>
      </c>
    </row>
    <row r="26" spans="1:10" ht="12.75">
      <c r="A26" s="6" t="s">
        <v>35</v>
      </c>
      <c r="B26" s="16">
        <v>16630</v>
      </c>
      <c r="C26" s="97">
        <v>15810</v>
      </c>
      <c r="D26" s="65">
        <v>32440</v>
      </c>
      <c r="E26" s="73">
        <v>124</v>
      </c>
      <c r="F26" s="97">
        <v>76</v>
      </c>
      <c r="G26" s="65">
        <v>200</v>
      </c>
      <c r="H26" s="73">
        <f t="shared" si="3"/>
        <v>16754</v>
      </c>
      <c r="I26" s="97">
        <f t="shared" si="3"/>
        <v>15886</v>
      </c>
      <c r="J26" s="65">
        <f t="shared" si="3"/>
        <v>32640</v>
      </c>
    </row>
    <row r="27" spans="1:10" ht="12.75">
      <c r="A27" s="6" t="s">
        <v>36</v>
      </c>
      <c r="B27" s="16">
        <v>0</v>
      </c>
      <c r="C27" s="97">
        <v>0</v>
      </c>
      <c r="D27" s="65">
        <v>0</v>
      </c>
      <c r="E27" s="73">
        <v>0</v>
      </c>
      <c r="F27" s="97">
        <v>0</v>
      </c>
      <c r="G27" s="65">
        <v>0</v>
      </c>
      <c r="H27" s="73">
        <f t="shared" si="3"/>
        <v>0</v>
      </c>
      <c r="I27" s="97">
        <f t="shared" si="3"/>
        <v>0</v>
      </c>
      <c r="J27" s="65">
        <f t="shared" si="3"/>
        <v>0</v>
      </c>
    </row>
    <row r="28" spans="1:10" ht="12.75">
      <c r="A28" s="6" t="s">
        <v>37</v>
      </c>
      <c r="B28" s="16">
        <v>3082</v>
      </c>
      <c r="C28" s="97">
        <v>2892</v>
      </c>
      <c r="D28" s="65">
        <v>5974</v>
      </c>
      <c r="E28" s="73">
        <v>25</v>
      </c>
      <c r="F28" s="97">
        <v>6</v>
      </c>
      <c r="G28" s="65">
        <v>31</v>
      </c>
      <c r="H28" s="73">
        <f t="shared" si="3"/>
        <v>3107</v>
      </c>
      <c r="I28" s="97">
        <f t="shared" si="3"/>
        <v>2898</v>
      </c>
      <c r="J28" s="65">
        <f t="shared" si="3"/>
        <v>6005</v>
      </c>
    </row>
    <row r="29" spans="1:10" s="14" customFormat="1" ht="12.75">
      <c r="A29" s="14" t="s">
        <v>31</v>
      </c>
      <c r="B29" s="20">
        <v>22377</v>
      </c>
      <c r="C29" s="98">
        <v>21236</v>
      </c>
      <c r="D29" s="98">
        <v>43613</v>
      </c>
      <c r="E29" s="76">
        <v>261</v>
      </c>
      <c r="F29" s="98">
        <v>119</v>
      </c>
      <c r="G29" s="98">
        <v>380</v>
      </c>
      <c r="H29" s="76">
        <f t="shared" si="3"/>
        <v>22638</v>
      </c>
      <c r="I29" s="98">
        <f t="shared" si="3"/>
        <v>21355</v>
      </c>
      <c r="J29" s="98">
        <f t="shared" si="3"/>
        <v>43993</v>
      </c>
    </row>
    <row r="30" spans="1:10" s="6" customFormat="1" ht="12.75">
      <c r="A30" s="7" t="s">
        <v>4</v>
      </c>
      <c r="B30" s="16"/>
      <c r="C30" s="65"/>
      <c r="D30" s="65"/>
      <c r="E30" s="73"/>
      <c r="F30" s="65"/>
      <c r="G30" s="65"/>
      <c r="H30" s="73"/>
      <c r="I30" s="65"/>
      <c r="J30" s="65"/>
    </row>
    <row r="31" spans="1:10" ht="12.75">
      <c r="A31" s="6" t="s">
        <v>34</v>
      </c>
      <c r="B31" s="16">
        <v>4331</v>
      </c>
      <c r="C31" s="65">
        <v>3947</v>
      </c>
      <c r="D31" s="65">
        <v>8278</v>
      </c>
      <c r="E31" s="73">
        <v>74</v>
      </c>
      <c r="F31" s="65">
        <v>40</v>
      </c>
      <c r="G31" s="65">
        <v>114</v>
      </c>
      <c r="H31" s="73">
        <f aca="true" t="shared" si="4" ref="H31:J35">SUM(B31,E31)</f>
        <v>4405</v>
      </c>
      <c r="I31" s="65">
        <f t="shared" si="4"/>
        <v>3987</v>
      </c>
      <c r="J31" s="65">
        <f t="shared" si="4"/>
        <v>8392</v>
      </c>
    </row>
    <row r="32" spans="1:10" ht="12.75">
      <c r="A32" s="6" t="s">
        <v>35</v>
      </c>
      <c r="B32" s="16">
        <v>19735</v>
      </c>
      <c r="C32" s="97">
        <v>19190</v>
      </c>
      <c r="D32" s="65">
        <v>38925</v>
      </c>
      <c r="E32" s="73">
        <v>189</v>
      </c>
      <c r="F32" s="97">
        <v>97</v>
      </c>
      <c r="G32" s="65">
        <v>286</v>
      </c>
      <c r="H32" s="73">
        <f t="shared" si="4"/>
        <v>19924</v>
      </c>
      <c r="I32" s="97">
        <f t="shared" si="4"/>
        <v>19287</v>
      </c>
      <c r="J32" s="65">
        <f t="shared" si="4"/>
        <v>39211</v>
      </c>
    </row>
    <row r="33" spans="1:10" ht="12.75">
      <c r="A33" s="6" t="s">
        <v>36</v>
      </c>
      <c r="B33" s="16">
        <v>0</v>
      </c>
      <c r="C33" s="97">
        <v>0</v>
      </c>
      <c r="D33" s="65">
        <v>0</v>
      </c>
      <c r="E33" s="73">
        <v>0</v>
      </c>
      <c r="F33" s="97">
        <v>0</v>
      </c>
      <c r="G33" s="65">
        <v>0</v>
      </c>
      <c r="H33" s="73">
        <f t="shared" si="4"/>
        <v>0</v>
      </c>
      <c r="I33" s="97">
        <f t="shared" si="4"/>
        <v>0</v>
      </c>
      <c r="J33" s="65">
        <f t="shared" si="4"/>
        <v>0</v>
      </c>
    </row>
    <row r="34" spans="1:10" ht="12.75">
      <c r="A34" s="6" t="s">
        <v>37</v>
      </c>
      <c r="B34" s="16">
        <v>6782</v>
      </c>
      <c r="C34" s="97">
        <v>6374</v>
      </c>
      <c r="D34" s="65">
        <v>13156</v>
      </c>
      <c r="E34" s="73">
        <v>25</v>
      </c>
      <c r="F34" s="97">
        <v>6</v>
      </c>
      <c r="G34" s="65">
        <v>31</v>
      </c>
      <c r="H34" s="73">
        <f t="shared" si="4"/>
        <v>6807</v>
      </c>
      <c r="I34" s="97">
        <f t="shared" si="4"/>
        <v>6380</v>
      </c>
      <c r="J34" s="65">
        <f t="shared" si="4"/>
        <v>13187</v>
      </c>
    </row>
    <row r="35" spans="1:10" s="14" customFormat="1" ht="12.75">
      <c r="A35" s="14" t="s">
        <v>31</v>
      </c>
      <c r="B35" s="20">
        <v>30848</v>
      </c>
      <c r="C35" s="98">
        <v>29511</v>
      </c>
      <c r="D35" s="98">
        <v>60359</v>
      </c>
      <c r="E35" s="76">
        <v>288</v>
      </c>
      <c r="F35" s="98">
        <v>143</v>
      </c>
      <c r="G35" s="98">
        <v>431</v>
      </c>
      <c r="H35" s="76">
        <f t="shared" si="4"/>
        <v>31136</v>
      </c>
      <c r="I35" s="98">
        <f t="shared" si="4"/>
        <v>29654</v>
      </c>
      <c r="J35" s="98">
        <f t="shared" si="4"/>
        <v>60790</v>
      </c>
    </row>
    <row r="36" spans="1:10" s="6" customFormat="1" ht="12.75">
      <c r="A36" s="7" t="s">
        <v>5</v>
      </c>
      <c r="B36" s="16"/>
      <c r="C36" s="65"/>
      <c r="D36" s="65"/>
      <c r="E36" s="73"/>
      <c r="F36" s="65"/>
      <c r="G36" s="65"/>
      <c r="H36" s="73"/>
      <c r="I36" s="65"/>
      <c r="J36" s="65"/>
    </row>
    <row r="37" spans="1:10" ht="12.75">
      <c r="A37" s="6" t="s">
        <v>34</v>
      </c>
      <c r="B37" s="16">
        <v>22</v>
      </c>
      <c r="C37" s="65">
        <v>22</v>
      </c>
      <c r="D37" s="65">
        <v>44</v>
      </c>
      <c r="E37" s="73">
        <v>0</v>
      </c>
      <c r="F37" s="65">
        <v>0</v>
      </c>
      <c r="G37" s="65">
        <v>0</v>
      </c>
      <c r="H37" s="73">
        <f aca="true" t="shared" si="5" ref="H37:J38">SUM(B37,E37)</f>
        <v>22</v>
      </c>
      <c r="I37" s="65">
        <f t="shared" si="5"/>
        <v>22</v>
      </c>
      <c r="J37" s="65">
        <f t="shared" si="5"/>
        <v>44</v>
      </c>
    </row>
    <row r="38" spans="1:10" s="14" customFormat="1" ht="12.75">
      <c r="A38" s="14" t="s">
        <v>31</v>
      </c>
      <c r="B38" s="20">
        <v>22</v>
      </c>
      <c r="C38" s="98">
        <v>22</v>
      </c>
      <c r="D38" s="98">
        <v>44</v>
      </c>
      <c r="E38" s="76">
        <v>0</v>
      </c>
      <c r="F38" s="98">
        <v>0</v>
      </c>
      <c r="G38" s="98">
        <v>0</v>
      </c>
      <c r="H38" s="76">
        <f t="shared" si="5"/>
        <v>22</v>
      </c>
      <c r="I38" s="98">
        <f t="shared" si="5"/>
        <v>22</v>
      </c>
      <c r="J38" s="98">
        <f t="shared" si="5"/>
        <v>44</v>
      </c>
    </row>
    <row r="39" spans="1:10" s="6" customFormat="1" ht="12.75">
      <c r="A39" s="7" t="s">
        <v>6</v>
      </c>
      <c r="B39" s="16"/>
      <c r="C39" s="65"/>
      <c r="D39" s="65"/>
      <c r="E39" s="73"/>
      <c r="F39" s="65"/>
      <c r="G39" s="65"/>
      <c r="H39" s="73"/>
      <c r="I39" s="65"/>
      <c r="J39" s="65"/>
    </row>
    <row r="40" spans="1:10" ht="12.75">
      <c r="A40" s="6" t="s">
        <v>34</v>
      </c>
      <c r="B40" s="16">
        <v>2652</v>
      </c>
      <c r="C40" s="65">
        <v>2522</v>
      </c>
      <c r="D40" s="65">
        <v>5174</v>
      </c>
      <c r="E40" s="73">
        <v>78</v>
      </c>
      <c r="F40" s="65">
        <v>36</v>
      </c>
      <c r="G40" s="65">
        <v>114</v>
      </c>
      <c r="H40" s="73">
        <f aca="true" t="shared" si="6" ref="H40:J44">SUM(B40,E40)</f>
        <v>2730</v>
      </c>
      <c r="I40" s="65">
        <f t="shared" si="6"/>
        <v>2558</v>
      </c>
      <c r="J40" s="65">
        <f t="shared" si="6"/>
        <v>5288</v>
      </c>
    </row>
    <row r="41" spans="1:10" ht="12.75">
      <c r="A41" s="6" t="s">
        <v>35</v>
      </c>
      <c r="B41" s="16">
        <v>11847</v>
      </c>
      <c r="C41" s="97">
        <v>11377</v>
      </c>
      <c r="D41" s="65">
        <v>23224</v>
      </c>
      <c r="E41" s="73">
        <v>163</v>
      </c>
      <c r="F41" s="97">
        <v>83</v>
      </c>
      <c r="G41" s="65">
        <v>246</v>
      </c>
      <c r="H41" s="73">
        <f t="shared" si="6"/>
        <v>12010</v>
      </c>
      <c r="I41" s="97">
        <f t="shared" si="6"/>
        <v>11460</v>
      </c>
      <c r="J41" s="65">
        <f t="shared" si="6"/>
        <v>23470</v>
      </c>
    </row>
    <row r="42" spans="1:10" ht="12.75">
      <c r="A42" s="6" t="s">
        <v>36</v>
      </c>
      <c r="B42" s="16">
        <v>62</v>
      </c>
      <c r="C42" s="97">
        <v>66</v>
      </c>
      <c r="D42" s="65">
        <v>128</v>
      </c>
      <c r="E42" s="73">
        <v>0</v>
      </c>
      <c r="F42" s="97">
        <v>0</v>
      </c>
      <c r="G42" s="65">
        <v>0</v>
      </c>
      <c r="H42" s="73">
        <f t="shared" si="6"/>
        <v>62</v>
      </c>
      <c r="I42" s="97">
        <f t="shared" si="6"/>
        <v>66</v>
      </c>
      <c r="J42" s="65">
        <f t="shared" si="6"/>
        <v>128</v>
      </c>
    </row>
    <row r="43" spans="1:10" ht="12.75">
      <c r="A43" s="6" t="s">
        <v>37</v>
      </c>
      <c r="B43" s="16">
        <v>2366</v>
      </c>
      <c r="C43" s="97">
        <v>2292</v>
      </c>
      <c r="D43" s="65">
        <v>4658</v>
      </c>
      <c r="E43" s="73">
        <v>0</v>
      </c>
      <c r="F43" s="97">
        <v>0</v>
      </c>
      <c r="G43" s="65">
        <v>0</v>
      </c>
      <c r="H43" s="73">
        <f t="shared" si="6"/>
        <v>2366</v>
      </c>
      <c r="I43" s="97">
        <f t="shared" si="6"/>
        <v>2292</v>
      </c>
      <c r="J43" s="65">
        <f t="shared" si="6"/>
        <v>4658</v>
      </c>
    </row>
    <row r="44" spans="1:10" s="14" customFormat="1" ht="12.75">
      <c r="A44" s="14" t="s">
        <v>31</v>
      </c>
      <c r="B44" s="20">
        <v>16927</v>
      </c>
      <c r="C44" s="98">
        <v>16257</v>
      </c>
      <c r="D44" s="98">
        <v>33184</v>
      </c>
      <c r="E44" s="76">
        <v>241</v>
      </c>
      <c r="F44" s="98">
        <v>119</v>
      </c>
      <c r="G44" s="98">
        <v>360</v>
      </c>
      <c r="H44" s="76">
        <f t="shared" si="6"/>
        <v>17168</v>
      </c>
      <c r="I44" s="98">
        <f t="shared" si="6"/>
        <v>16376</v>
      </c>
      <c r="J44" s="98">
        <f t="shared" si="6"/>
        <v>33544</v>
      </c>
    </row>
    <row r="45" spans="1:10" s="6" customFormat="1" ht="12.75">
      <c r="A45" s="38" t="s">
        <v>33</v>
      </c>
      <c r="B45" s="33"/>
      <c r="C45" s="99"/>
      <c r="D45" s="99"/>
      <c r="E45" s="100"/>
      <c r="F45" s="99"/>
      <c r="G45" s="99"/>
      <c r="H45" s="100"/>
      <c r="I45" s="99"/>
      <c r="J45" s="99"/>
    </row>
    <row r="46" spans="1:10" ht="12.75">
      <c r="A46" s="6" t="s">
        <v>34</v>
      </c>
      <c r="B46" s="16">
        <f>SUM(B40,B37,B31,B25,B19,B13,B7)</f>
        <v>19967</v>
      </c>
      <c r="C46" s="65">
        <f aca="true" t="shared" si="7" ref="C46:J46">SUM(C40,C37,C31,C25,C19,C13,C7)</f>
        <v>18819</v>
      </c>
      <c r="D46" s="65">
        <f t="shared" si="7"/>
        <v>38786</v>
      </c>
      <c r="E46" s="73">
        <f t="shared" si="7"/>
        <v>471</v>
      </c>
      <c r="F46" s="65">
        <f t="shared" si="7"/>
        <v>192</v>
      </c>
      <c r="G46" s="65">
        <f t="shared" si="7"/>
        <v>663</v>
      </c>
      <c r="H46" s="73">
        <f t="shared" si="7"/>
        <v>20438</v>
      </c>
      <c r="I46" s="65">
        <f t="shared" si="7"/>
        <v>19011</v>
      </c>
      <c r="J46" s="65">
        <f t="shared" si="7"/>
        <v>39449</v>
      </c>
    </row>
    <row r="47" spans="1:10" ht="12.75">
      <c r="A47" s="6" t="s">
        <v>35</v>
      </c>
      <c r="B47" s="16">
        <f>SUM(B8,B14,B20,B26,B32,B41)</f>
        <v>84019</v>
      </c>
      <c r="C47" s="97">
        <f aca="true" t="shared" si="8" ref="C47:J47">SUM(C8,C14,C20,C26,C32,C41)</f>
        <v>80931</v>
      </c>
      <c r="D47" s="65">
        <f t="shared" si="8"/>
        <v>164950</v>
      </c>
      <c r="E47" s="73">
        <f t="shared" si="8"/>
        <v>778</v>
      </c>
      <c r="F47" s="97">
        <f t="shared" si="8"/>
        <v>400</v>
      </c>
      <c r="G47" s="65">
        <f t="shared" si="8"/>
        <v>1178</v>
      </c>
      <c r="H47" s="73">
        <f t="shared" si="8"/>
        <v>84797</v>
      </c>
      <c r="I47" s="97">
        <f t="shared" si="8"/>
        <v>81331</v>
      </c>
      <c r="J47" s="65">
        <f t="shared" si="8"/>
        <v>166128</v>
      </c>
    </row>
    <row r="48" spans="1:10" ht="12.75">
      <c r="A48" s="6" t="s">
        <v>36</v>
      </c>
      <c r="B48" s="16">
        <f>SUM(B9,B15,B27,B33,B42)</f>
        <v>62</v>
      </c>
      <c r="C48" s="97">
        <f aca="true" t="shared" si="9" ref="C48:J48">SUM(C9,C15,C27,C33,C42)</f>
        <v>66</v>
      </c>
      <c r="D48" s="65">
        <f t="shared" si="9"/>
        <v>128</v>
      </c>
      <c r="E48" s="73">
        <f t="shared" si="9"/>
        <v>0</v>
      </c>
      <c r="F48" s="97">
        <f t="shared" si="9"/>
        <v>0</v>
      </c>
      <c r="G48" s="65">
        <f t="shared" si="9"/>
        <v>0</v>
      </c>
      <c r="H48" s="73">
        <f t="shared" si="9"/>
        <v>62</v>
      </c>
      <c r="I48" s="97">
        <f t="shared" si="9"/>
        <v>66</v>
      </c>
      <c r="J48" s="65">
        <f t="shared" si="9"/>
        <v>128</v>
      </c>
    </row>
    <row r="49" spans="1:10" ht="12.75">
      <c r="A49" s="6" t="s">
        <v>37</v>
      </c>
      <c r="B49" s="16">
        <f>SUM(B10,B16,B21,B28,B34,B43)</f>
        <v>31896</v>
      </c>
      <c r="C49" s="97">
        <f aca="true" t="shared" si="10" ref="C49:J49">SUM(C10,C16,C21,C28,C34,C43)</f>
        <v>30193</v>
      </c>
      <c r="D49" s="65">
        <f t="shared" si="10"/>
        <v>62089</v>
      </c>
      <c r="E49" s="73">
        <f t="shared" si="10"/>
        <v>109</v>
      </c>
      <c r="F49" s="97">
        <f t="shared" si="10"/>
        <v>36</v>
      </c>
      <c r="G49" s="65">
        <f t="shared" si="10"/>
        <v>145</v>
      </c>
      <c r="H49" s="73">
        <f t="shared" si="10"/>
        <v>32005</v>
      </c>
      <c r="I49" s="97">
        <f t="shared" si="10"/>
        <v>30229</v>
      </c>
      <c r="J49" s="65">
        <f t="shared" si="10"/>
        <v>62234</v>
      </c>
    </row>
    <row r="50" spans="1:10" ht="12.75">
      <c r="A50" s="6" t="s">
        <v>47</v>
      </c>
      <c r="B50" s="16">
        <f>SUM(B22)</f>
        <v>0</v>
      </c>
      <c r="C50" s="97">
        <f aca="true" t="shared" si="11" ref="C50:J50">SUM(C22)</f>
        <v>0</v>
      </c>
      <c r="D50" s="65">
        <f t="shared" si="11"/>
        <v>0</v>
      </c>
      <c r="E50" s="73">
        <f t="shared" si="11"/>
        <v>23</v>
      </c>
      <c r="F50" s="97">
        <f t="shared" si="11"/>
        <v>14</v>
      </c>
      <c r="G50" s="65">
        <f t="shared" si="11"/>
        <v>37</v>
      </c>
      <c r="H50" s="73">
        <f t="shared" si="11"/>
        <v>23</v>
      </c>
      <c r="I50" s="97">
        <f t="shared" si="11"/>
        <v>14</v>
      </c>
      <c r="J50" s="65">
        <f t="shared" si="11"/>
        <v>37</v>
      </c>
    </row>
    <row r="51" spans="1:10" s="14" customFormat="1" ht="12.75">
      <c r="A51" s="14" t="s">
        <v>32</v>
      </c>
      <c r="B51" s="20">
        <f>SUM(B46:B50)</f>
        <v>135944</v>
      </c>
      <c r="C51" s="98">
        <f aca="true" t="shared" si="12" ref="C51:J51">SUM(C46:C50)</f>
        <v>130009</v>
      </c>
      <c r="D51" s="98">
        <f t="shared" si="12"/>
        <v>265953</v>
      </c>
      <c r="E51" s="76">
        <f t="shared" si="12"/>
        <v>1381</v>
      </c>
      <c r="F51" s="98">
        <f t="shared" si="12"/>
        <v>642</v>
      </c>
      <c r="G51" s="98">
        <f t="shared" si="12"/>
        <v>2023</v>
      </c>
      <c r="H51" s="76">
        <f t="shared" si="12"/>
        <v>137325</v>
      </c>
      <c r="I51" s="98">
        <f t="shared" si="12"/>
        <v>130651</v>
      </c>
      <c r="J51" s="98">
        <f t="shared" si="12"/>
        <v>267976</v>
      </c>
    </row>
    <row r="52" ht="12.75">
      <c r="A52" s="6"/>
    </row>
    <row r="53" ht="12.75">
      <c r="A53" s="45" t="s">
        <v>58</v>
      </c>
    </row>
    <row r="54" spans="1:9" ht="12.75">
      <c r="A54" s="114" t="s">
        <v>85</v>
      </c>
      <c r="B54" s="68"/>
      <c r="C54" s="68"/>
      <c r="D54" s="69"/>
      <c r="E54" s="68"/>
      <c r="F54" s="68"/>
      <c r="G54" s="69"/>
      <c r="H54" s="68"/>
      <c r="I54" s="68"/>
    </row>
    <row r="55" spans="1:9" ht="12.75">
      <c r="A55" s="114" t="s">
        <v>86</v>
      </c>
      <c r="B55" s="68"/>
      <c r="C55" s="68"/>
      <c r="D55" s="69"/>
      <c r="E55" s="68"/>
      <c r="F55" s="68"/>
      <c r="G55" s="69"/>
      <c r="H55" s="68"/>
      <c r="I55" s="68"/>
    </row>
    <row r="56" spans="1:9" ht="12.75">
      <c r="A56" s="114" t="s">
        <v>88</v>
      </c>
      <c r="B56" s="68"/>
      <c r="C56" s="68"/>
      <c r="D56" s="69"/>
      <c r="E56" s="68"/>
      <c r="F56" s="68"/>
      <c r="G56" s="69"/>
      <c r="H56" s="68"/>
      <c r="I56" s="68"/>
    </row>
    <row r="57" ht="12.75">
      <c r="A57" s="114" t="s">
        <v>87</v>
      </c>
    </row>
  </sheetData>
  <sheetProtection/>
  <mergeCells count="4">
    <mergeCell ref="B4:D4"/>
    <mergeCell ref="E4:G4"/>
    <mergeCell ref="H4:J4"/>
    <mergeCell ref="A2:J2"/>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96"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37"/>
  <sheetViews>
    <sheetView zoomScalePageLayoutView="0" workbookViewId="0" topLeftCell="A1">
      <selection activeCell="AA44" sqref="AA44"/>
    </sheetView>
  </sheetViews>
  <sheetFormatPr defaultColWidth="9.140625" defaultRowHeight="12.75"/>
  <cols>
    <col min="1" max="1" width="32.421875" style="6" customWidth="1"/>
    <col min="2" max="2" width="8.28125" style="6" customWidth="1"/>
    <col min="3" max="9" width="8.28125" style="0" customWidth="1"/>
    <col min="10" max="10" width="8.28125" style="6" customWidth="1"/>
    <col min="11" max="12" width="10.8515625" style="0" customWidth="1"/>
  </cols>
  <sheetData>
    <row r="1" spans="1:2" ht="12.75">
      <c r="A1" s="7" t="s">
        <v>84</v>
      </c>
      <c r="B1" s="7"/>
    </row>
    <row r="2" spans="1:10" ht="12.75">
      <c r="A2" s="118" t="s">
        <v>30</v>
      </c>
      <c r="B2" s="118"/>
      <c r="C2" s="118"/>
      <c r="D2" s="118"/>
      <c r="E2" s="118"/>
      <c r="F2" s="118"/>
      <c r="G2" s="118"/>
      <c r="H2" s="118"/>
      <c r="I2" s="118"/>
      <c r="J2" s="118"/>
    </row>
    <row r="3" spans="1:10" ht="12.75">
      <c r="A3" s="118" t="s">
        <v>100</v>
      </c>
      <c r="B3" s="118"/>
      <c r="C3" s="118"/>
      <c r="D3" s="118"/>
      <c r="E3" s="118"/>
      <c r="F3" s="118"/>
      <c r="G3" s="118"/>
      <c r="H3" s="118"/>
      <c r="I3" s="118"/>
      <c r="J3" s="118"/>
    </row>
    <row r="4" ht="13.5" thickBot="1"/>
    <row r="5" spans="1:10" ht="12.75">
      <c r="A5" s="31"/>
      <c r="B5" s="46">
        <v>2010</v>
      </c>
      <c r="C5" s="30">
        <f aca="true" t="shared" si="0" ref="C5:I5">B5-1</f>
        <v>2009</v>
      </c>
      <c r="D5" s="30">
        <f t="shared" si="0"/>
        <v>2008</v>
      </c>
      <c r="E5" s="30">
        <f t="shared" si="0"/>
        <v>2007</v>
      </c>
      <c r="F5" s="30">
        <f t="shared" si="0"/>
        <v>2006</v>
      </c>
      <c r="G5" s="30">
        <f t="shared" si="0"/>
        <v>2005</v>
      </c>
      <c r="H5" s="30">
        <f t="shared" si="0"/>
        <v>2004</v>
      </c>
      <c r="I5" s="30">
        <f t="shared" si="0"/>
        <v>2003</v>
      </c>
      <c r="J5" s="30" t="s">
        <v>31</v>
      </c>
    </row>
    <row r="6" spans="3:10" ht="12.75">
      <c r="C6" s="39"/>
      <c r="D6" s="39"/>
      <c r="E6" s="39"/>
      <c r="F6" s="39"/>
      <c r="G6" s="39"/>
      <c r="H6" s="39"/>
      <c r="I6" s="39"/>
      <c r="J6" s="39"/>
    </row>
    <row r="7" spans="1:10" ht="12.75">
      <c r="A7" s="118" t="s">
        <v>8</v>
      </c>
      <c r="B7" s="118"/>
      <c r="C7" s="118"/>
      <c r="D7" s="118"/>
      <c r="E7" s="118"/>
      <c r="F7" s="118"/>
      <c r="G7" s="118"/>
      <c r="H7" s="118"/>
      <c r="I7" s="118"/>
      <c r="J7" s="118"/>
    </row>
    <row r="8" s="6" customFormat="1" ht="12.75"/>
    <row r="9" spans="1:10" ht="15" customHeight="1">
      <c r="A9" s="17" t="s">
        <v>38</v>
      </c>
      <c r="B9" s="24">
        <v>3154</v>
      </c>
      <c r="C9" s="24">
        <v>5445</v>
      </c>
      <c r="D9" s="24">
        <v>5519</v>
      </c>
      <c r="E9" s="24">
        <v>5350</v>
      </c>
      <c r="F9" s="24">
        <v>499</v>
      </c>
      <c r="G9" s="24">
        <v>0</v>
      </c>
      <c r="H9" s="24">
        <v>0</v>
      </c>
      <c r="I9" s="16">
        <v>0</v>
      </c>
      <c r="J9" s="16">
        <v>19967</v>
      </c>
    </row>
    <row r="10" spans="1:11" ht="15" customHeight="1">
      <c r="A10" s="17" t="s">
        <v>10</v>
      </c>
      <c r="B10" s="24">
        <v>13209</v>
      </c>
      <c r="C10" s="24">
        <v>23437</v>
      </c>
      <c r="D10" s="24">
        <v>23647</v>
      </c>
      <c r="E10" s="24">
        <v>22528</v>
      </c>
      <c r="F10" s="24">
        <v>1198</v>
      </c>
      <c r="G10" s="24">
        <v>0</v>
      </c>
      <c r="H10" s="24">
        <v>0</v>
      </c>
      <c r="I10" s="16">
        <v>0</v>
      </c>
      <c r="J10" s="16">
        <v>84019</v>
      </c>
      <c r="K10" s="18"/>
    </row>
    <row r="11" spans="1:10" ht="15" customHeight="1">
      <c r="A11" s="17" t="s">
        <v>12</v>
      </c>
      <c r="B11" s="24">
        <v>13</v>
      </c>
      <c r="C11" s="24">
        <v>13</v>
      </c>
      <c r="D11" s="24">
        <v>25</v>
      </c>
      <c r="E11" s="24">
        <v>10</v>
      </c>
      <c r="F11" s="24">
        <v>1</v>
      </c>
      <c r="G11" s="24">
        <v>0</v>
      </c>
      <c r="H11" s="24">
        <v>0</v>
      </c>
      <c r="I11" s="16">
        <v>0</v>
      </c>
      <c r="J11" s="16">
        <v>62</v>
      </c>
    </row>
    <row r="12" spans="1:10" ht="15" customHeight="1">
      <c r="A12" s="17" t="s">
        <v>11</v>
      </c>
      <c r="B12" s="24">
        <v>5229</v>
      </c>
      <c r="C12" s="24">
        <v>8782</v>
      </c>
      <c r="D12" s="24">
        <v>8883</v>
      </c>
      <c r="E12" s="24">
        <v>8514</v>
      </c>
      <c r="F12" s="24">
        <v>487</v>
      </c>
      <c r="G12" s="24">
        <v>1</v>
      </c>
      <c r="H12" s="24">
        <v>0</v>
      </c>
      <c r="I12" s="16">
        <v>0</v>
      </c>
      <c r="J12" s="16">
        <v>31896</v>
      </c>
    </row>
    <row r="13" spans="1:11" s="19" customFormat="1" ht="15" customHeight="1">
      <c r="A13" s="23" t="s">
        <v>31</v>
      </c>
      <c r="B13" s="25">
        <v>21605</v>
      </c>
      <c r="C13" s="25">
        <v>37677</v>
      </c>
      <c r="D13" s="25">
        <v>38074</v>
      </c>
      <c r="E13" s="25">
        <v>36402</v>
      </c>
      <c r="F13" s="25">
        <v>2185</v>
      </c>
      <c r="G13" s="25">
        <v>1</v>
      </c>
      <c r="H13" s="25">
        <v>0</v>
      </c>
      <c r="I13" s="20">
        <v>0</v>
      </c>
      <c r="J13" s="20">
        <v>135944</v>
      </c>
      <c r="K13" s="66"/>
    </row>
    <row r="14" spans="1:10" s="19" customFormat="1" ht="15" customHeight="1">
      <c r="A14" s="23"/>
      <c r="B14" s="23"/>
      <c r="C14" s="23"/>
      <c r="D14" s="23"/>
      <c r="E14" s="23"/>
      <c r="F14" s="23"/>
      <c r="G14" s="23"/>
      <c r="H14" s="23"/>
      <c r="I14" s="23"/>
      <c r="J14" s="23"/>
    </row>
    <row r="15" spans="1:10" s="6" customFormat="1" ht="15" customHeight="1">
      <c r="A15" s="120" t="s">
        <v>9</v>
      </c>
      <c r="B15" s="120"/>
      <c r="C15" s="120"/>
      <c r="D15" s="120"/>
      <c r="E15" s="120"/>
      <c r="F15" s="120"/>
      <c r="G15" s="120"/>
      <c r="H15" s="120"/>
      <c r="I15" s="120"/>
      <c r="J15" s="120"/>
    </row>
    <row r="16" spans="1:10" s="6" customFormat="1" ht="15" customHeight="1">
      <c r="A16" s="17"/>
      <c r="B16" s="17"/>
      <c r="C16" s="17"/>
      <c r="D16" s="17"/>
      <c r="E16" s="17"/>
      <c r="F16" s="17"/>
      <c r="G16" s="17"/>
      <c r="H16" s="17"/>
      <c r="I16" s="17"/>
      <c r="J16" s="17"/>
    </row>
    <row r="17" spans="1:10" ht="15" customHeight="1">
      <c r="A17" s="65" t="s">
        <v>38</v>
      </c>
      <c r="B17" s="72">
        <v>2959</v>
      </c>
      <c r="C17" s="72">
        <v>5114</v>
      </c>
      <c r="D17" s="72">
        <v>5270</v>
      </c>
      <c r="E17" s="72">
        <v>5168</v>
      </c>
      <c r="F17" s="72">
        <v>308</v>
      </c>
      <c r="G17" s="72">
        <v>0</v>
      </c>
      <c r="H17" s="72">
        <v>0</v>
      </c>
      <c r="I17" s="73">
        <v>0</v>
      </c>
      <c r="J17" s="73">
        <v>18819</v>
      </c>
    </row>
    <row r="18" spans="1:10" ht="15" customHeight="1">
      <c r="A18" s="65" t="s">
        <v>10</v>
      </c>
      <c r="B18" s="72">
        <v>12959</v>
      </c>
      <c r="C18" s="72">
        <v>22309</v>
      </c>
      <c r="D18" s="72">
        <v>22790</v>
      </c>
      <c r="E18" s="72">
        <v>22051</v>
      </c>
      <c r="F18" s="72">
        <v>821</v>
      </c>
      <c r="G18" s="72">
        <v>1</v>
      </c>
      <c r="H18" s="72">
        <v>0</v>
      </c>
      <c r="I18" s="73">
        <v>0</v>
      </c>
      <c r="J18" s="73">
        <v>80931</v>
      </c>
    </row>
    <row r="19" spans="1:10" ht="15" customHeight="1">
      <c r="A19" s="65" t="s">
        <v>12</v>
      </c>
      <c r="B19" s="72">
        <v>11</v>
      </c>
      <c r="C19" s="72">
        <v>13</v>
      </c>
      <c r="D19" s="72">
        <v>22</v>
      </c>
      <c r="E19" s="72">
        <v>20</v>
      </c>
      <c r="F19" s="72">
        <v>0</v>
      </c>
      <c r="G19" s="72">
        <v>0</v>
      </c>
      <c r="H19" s="72">
        <v>0</v>
      </c>
      <c r="I19" s="73">
        <v>0</v>
      </c>
      <c r="J19" s="73">
        <v>66</v>
      </c>
    </row>
    <row r="20" spans="1:10" ht="15" customHeight="1">
      <c r="A20" s="65" t="s">
        <v>11</v>
      </c>
      <c r="B20" s="72">
        <v>4806</v>
      </c>
      <c r="C20" s="72">
        <v>8548</v>
      </c>
      <c r="D20" s="72">
        <v>8448</v>
      </c>
      <c r="E20" s="72">
        <v>8072</v>
      </c>
      <c r="F20" s="72">
        <v>317</v>
      </c>
      <c r="G20" s="72">
        <v>2</v>
      </c>
      <c r="H20" s="72">
        <v>0</v>
      </c>
      <c r="I20" s="73">
        <v>0</v>
      </c>
      <c r="J20" s="73">
        <v>30193</v>
      </c>
    </row>
    <row r="21" spans="1:10" s="19" customFormat="1" ht="15" customHeight="1">
      <c r="A21" s="94" t="s">
        <v>31</v>
      </c>
      <c r="B21" s="75">
        <v>20735</v>
      </c>
      <c r="C21" s="75">
        <v>35984</v>
      </c>
      <c r="D21" s="75">
        <v>36530</v>
      </c>
      <c r="E21" s="75">
        <v>35311</v>
      </c>
      <c r="F21" s="75">
        <v>1446</v>
      </c>
      <c r="G21" s="75">
        <v>3</v>
      </c>
      <c r="H21" s="75">
        <v>0</v>
      </c>
      <c r="I21" s="76">
        <v>0</v>
      </c>
      <c r="J21" s="76">
        <v>130009</v>
      </c>
    </row>
    <row r="22" spans="1:10" s="19" customFormat="1" ht="15" customHeight="1">
      <c r="A22" s="94"/>
      <c r="B22" s="94"/>
      <c r="C22" s="94"/>
      <c r="D22" s="94"/>
      <c r="E22" s="94"/>
      <c r="F22" s="94"/>
      <c r="G22" s="94"/>
      <c r="H22" s="94"/>
      <c r="I22" s="94"/>
      <c r="J22" s="94"/>
    </row>
    <row r="23" spans="1:10" s="6" customFormat="1" ht="15" customHeight="1">
      <c r="A23" s="119" t="s">
        <v>31</v>
      </c>
      <c r="B23" s="119"/>
      <c r="C23" s="119"/>
      <c r="D23" s="119"/>
      <c r="E23" s="119"/>
      <c r="F23" s="119"/>
      <c r="G23" s="119"/>
      <c r="H23" s="119"/>
      <c r="I23" s="119"/>
      <c r="J23" s="119"/>
    </row>
    <row r="24" spans="1:10" s="6" customFormat="1" ht="15" customHeight="1">
      <c r="A24" s="65"/>
      <c r="B24" s="65"/>
      <c r="C24" s="65"/>
      <c r="D24" s="65"/>
      <c r="E24" s="65"/>
      <c r="F24" s="65"/>
      <c r="G24" s="65"/>
      <c r="H24" s="65"/>
      <c r="I24" s="65"/>
      <c r="J24" s="65"/>
    </row>
    <row r="25" spans="1:11" ht="15" customHeight="1">
      <c r="A25" s="65" t="s">
        <v>38</v>
      </c>
      <c r="B25" s="72">
        <f>SUM(B9,B17)</f>
        <v>6113</v>
      </c>
      <c r="C25" s="72">
        <f aca="true" t="shared" si="1" ref="C25:J25">SUM(C9,C17)</f>
        <v>10559</v>
      </c>
      <c r="D25" s="72">
        <f t="shared" si="1"/>
        <v>10789</v>
      </c>
      <c r="E25" s="72">
        <f t="shared" si="1"/>
        <v>10518</v>
      </c>
      <c r="F25" s="72">
        <f t="shared" si="1"/>
        <v>807</v>
      </c>
      <c r="G25" s="72">
        <f t="shared" si="1"/>
        <v>0</v>
      </c>
      <c r="H25" s="72">
        <f t="shared" si="1"/>
        <v>0</v>
      </c>
      <c r="I25" s="73">
        <f t="shared" si="1"/>
        <v>0</v>
      </c>
      <c r="J25" s="73">
        <f t="shared" si="1"/>
        <v>38786</v>
      </c>
      <c r="K25" s="18"/>
    </row>
    <row r="26" spans="1:11" ht="15" customHeight="1">
      <c r="A26" s="65" t="s">
        <v>10</v>
      </c>
      <c r="B26" s="72">
        <f aca="true" t="shared" si="2" ref="B26:J26">SUM(B10,B18)</f>
        <v>26168</v>
      </c>
      <c r="C26" s="72">
        <f t="shared" si="2"/>
        <v>45746</v>
      </c>
      <c r="D26" s="72">
        <f t="shared" si="2"/>
        <v>46437</v>
      </c>
      <c r="E26" s="72">
        <f t="shared" si="2"/>
        <v>44579</v>
      </c>
      <c r="F26" s="72">
        <f t="shared" si="2"/>
        <v>2019</v>
      </c>
      <c r="G26" s="72">
        <f t="shared" si="2"/>
        <v>1</v>
      </c>
      <c r="H26" s="72">
        <f t="shared" si="2"/>
        <v>0</v>
      </c>
      <c r="I26" s="73">
        <f t="shared" si="2"/>
        <v>0</v>
      </c>
      <c r="J26" s="73">
        <f t="shared" si="2"/>
        <v>164950</v>
      </c>
      <c r="K26" s="18"/>
    </row>
    <row r="27" spans="1:11" ht="15" customHeight="1">
      <c r="A27" s="65" t="s">
        <v>12</v>
      </c>
      <c r="B27" s="72">
        <f aca="true" t="shared" si="3" ref="B27:J27">SUM(B11,B19)</f>
        <v>24</v>
      </c>
      <c r="C27" s="72">
        <f t="shared" si="3"/>
        <v>26</v>
      </c>
      <c r="D27" s="72">
        <f t="shared" si="3"/>
        <v>47</v>
      </c>
      <c r="E27" s="72">
        <f t="shared" si="3"/>
        <v>30</v>
      </c>
      <c r="F27" s="72">
        <f t="shared" si="3"/>
        <v>1</v>
      </c>
      <c r="G27" s="72">
        <f t="shared" si="3"/>
        <v>0</v>
      </c>
      <c r="H27" s="72">
        <f t="shared" si="3"/>
        <v>0</v>
      </c>
      <c r="I27" s="73">
        <f t="shared" si="3"/>
        <v>0</v>
      </c>
      <c r="J27" s="73">
        <f t="shared" si="3"/>
        <v>128</v>
      </c>
      <c r="K27" s="18"/>
    </row>
    <row r="28" spans="1:11" ht="15" customHeight="1">
      <c r="A28" s="65" t="s">
        <v>11</v>
      </c>
      <c r="B28" s="72">
        <f aca="true" t="shared" si="4" ref="B28:J28">SUM(B12,B20)</f>
        <v>10035</v>
      </c>
      <c r="C28" s="72">
        <f t="shared" si="4"/>
        <v>17330</v>
      </c>
      <c r="D28" s="72">
        <f t="shared" si="4"/>
        <v>17331</v>
      </c>
      <c r="E28" s="72">
        <f t="shared" si="4"/>
        <v>16586</v>
      </c>
      <c r="F28" s="72">
        <f t="shared" si="4"/>
        <v>804</v>
      </c>
      <c r="G28" s="72">
        <f t="shared" si="4"/>
        <v>3</v>
      </c>
      <c r="H28" s="72">
        <f t="shared" si="4"/>
        <v>0</v>
      </c>
      <c r="I28" s="73">
        <f t="shared" si="4"/>
        <v>0</v>
      </c>
      <c r="J28" s="73">
        <f t="shared" si="4"/>
        <v>62089</v>
      </c>
      <c r="K28" s="18"/>
    </row>
    <row r="29" spans="1:11" s="14" customFormat="1" ht="15" customHeight="1">
      <c r="A29" s="94" t="s">
        <v>31</v>
      </c>
      <c r="B29" s="75">
        <f aca="true" t="shared" si="5" ref="B29:J29">SUM(B13,B21)</f>
        <v>42340</v>
      </c>
      <c r="C29" s="75">
        <f t="shared" si="5"/>
        <v>73661</v>
      </c>
      <c r="D29" s="75">
        <f t="shared" si="5"/>
        <v>74604</v>
      </c>
      <c r="E29" s="75">
        <f t="shared" si="5"/>
        <v>71713</v>
      </c>
      <c r="F29" s="75">
        <f t="shared" si="5"/>
        <v>3631</v>
      </c>
      <c r="G29" s="75">
        <f t="shared" si="5"/>
        <v>4</v>
      </c>
      <c r="H29" s="75">
        <f t="shared" si="5"/>
        <v>0</v>
      </c>
      <c r="I29" s="76">
        <f t="shared" si="5"/>
        <v>0</v>
      </c>
      <c r="J29" s="76">
        <f t="shared" si="5"/>
        <v>265953</v>
      </c>
      <c r="K29" s="18"/>
    </row>
    <row r="30" spans="1:10" ht="12.75">
      <c r="A30" s="69"/>
      <c r="B30" s="69"/>
      <c r="C30" s="68"/>
      <c r="D30" s="68"/>
      <c r="E30" s="68"/>
      <c r="F30" s="68"/>
      <c r="G30" s="68"/>
      <c r="H30" s="68"/>
      <c r="I30" s="68"/>
      <c r="J30" s="69"/>
    </row>
    <row r="31" spans="3:10" ht="12.75">
      <c r="C31" s="18"/>
      <c r="D31" s="18"/>
      <c r="E31" s="18"/>
      <c r="F31" s="18"/>
      <c r="G31" s="18"/>
      <c r="H31" s="18"/>
      <c r="I31" s="18"/>
      <c r="J31" s="18"/>
    </row>
    <row r="32" spans="3:10" ht="12.75">
      <c r="C32" s="18"/>
      <c r="D32" s="18"/>
      <c r="E32" s="18"/>
      <c r="F32" s="18"/>
      <c r="G32" s="18"/>
      <c r="H32" s="18"/>
      <c r="I32" s="18"/>
      <c r="J32" s="18"/>
    </row>
    <row r="33" spans="3:10" ht="12.75">
      <c r="C33" s="18"/>
      <c r="D33" s="18"/>
      <c r="E33" s="18"/>
      <c r="F33" s="18"/>
      <c r="G33" s="18"/>
      <c r="H33" s="18"/>
      <c r="I33" s="18"/>
      <c r="J33" s="18"/>
    </row>
    <row r="34" spans="3:10" ht="12.75">
      <c r="C34" s="18"/>
      <c r="D34" s="18"/>
      <c r="E34" s="18"/>
      <c r="F34" s="18"/>
      <c r="G34" s="18"/>
      <c r="H34" s="18"/>
      <c r="I34" s="18"/>
      <c r="J34" s="18"/>
    </row>
    <row r="35" spans="3:10" ht="12.75">
      <c r="C35" s="18"/>
      <c r="D35" s="18"/>
      <c r="E35" s="18"/>
      <c r="F35" s="18"/>
      <c r="G35" s="18"/>
      <c r="H35" s="18"/>
      <c r="I35" s="18"/>
      <c r="J35" s="18"/>
    </row>
    <row r="36" ht="12.75">
      <c r="C36" s="18"/>
    </row>
    <row r="37" ht="12.75">
      <c r="C37" s="18"/>
    </row>
  </sheetData>
  <sheetProtection/>
  <mergeCells count="5">
    <mergeCell ref="A2:J2"/>
    <mergeCell ref="A3:J3"/>
    <mergeCell ref="A23:J23"/>
    <mergeCell ref="A15:J15"/>
    <mergeCell ref="A7:J7"/>
  </mergeCells>
  <printOptions horizontalCentered="1"/>
  <pageMargins left="0.3937007874015748" right="0.3937007874015748" top="0.7874015748031497" bottom="0.984251968503937" header="0.5118110236220472" footer="0.5118110236220472"/>
  <pageSetup fitToHeight="1" fitToWidth="1" horizontalDpi="600" verticalDpi="600" orientation="portrait" paperSize="9" scale="89"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A47" sqref="AA47"/>
    </sheetView>
  </sheetViews>
  <sheetFormatPr defaultColWidth="9.140625" defaultRowHeight="12.75"/>
  <cols>
    <col min="1" max="1" width="30.00390625" style="6" customWidth="1"/>
    <col min="2" max="2" width="9.421875" style="6" customWidth="1"/>
    <col min="3" max="9" width="9.421875" style="0" customWidth="1"/>
    <col min="10" max="10" width="9.421875" style="6" customWidth="1"/>
    <col min="11" max="11" width="9.28125" style="0" customWidth="1"/>
  </cols>
  <sheetData>
    <row r="1" spans="1:2" ht="12.75">
      <c r="A1" s="7" t="s">
        <v>84</v>
      </c>
      <c r="B1" s="7"/>
    </row>
    <row r="2" spans="1:10" ht="12.75">
      <c r="A2" s="118" t="s">
        <v>13</v>
      </c>
      <c r="B2" s="118"/>
      <c r="C2" s="118"/>
      <c r="D2" s="118"/>
      <c r="E2" s="118"/>
      <c r="F2" s="118"/>
      <c r="G2" s="118"/>
      <c r="H2" s="118"/>
      <c r="I2" s="118"/>
      <c r="J2" s="118"/>
    </row>
    <row r="3" spans="1:10" ht="12.75">
      <c r="A3" s="118" t="s">
        <v>100</v>
      </c>
      <c r="B3" s="118"/>
      <c r="C3" s="118"/>
      <c r="D3" s="118"/>
      <c r="E3" s="118"/>
      <c r="F3" s="118"/>
      <c r="G3" s="118"/>
      <c r="H3" s="118"/>
      <c r="I3" s="118"/>
      <c r="J3" s="118"/>
    </row>
    <row r="4" ht="13.5" thickBot="1"/>
    <row r="5" spans="1:10" ht="12.75">
      <c r="A5" s="31"/>
      <c r="B5" s="46">
        <v>2010</v>
      </c>
      <c r="C5" s="30">
        <f aca="true" t="shared" si="0" ref="C5:I5">B5-1</f>
        <v>2009</v>
      </c>
      <c r="D5" s="30">
        <f t="shared" si="0"/>
        <v>2008</v>
      </c>
      <c r="E5" s="30">
        <f t="shared" si="0"/>
        <v>2007</v>
      </c>
      <c r="F5" s="30">
        <f t="shared" si="0"/>
        <v>2006</v>
      </c>
      <c r="G5" s="30">
        <f t="shared" si="0"/>
        <v>2005</v>
      </c>
      <c r="H5" s="30">
        <f t="shared" si="0"/>
        <v>2004</v>
      </c>
      <c r="I5" s="30">
        <f t="shared" si="0"/>
        <v>2003</v>
      </c>
      <c r="J5" s="30" t="s">
        <v>31</v>
      </c>
    </row>
    <row r="7" spans="1:10" ht="12.75">
      <c r="A7" s="118" t="s">
        <v>8</v>
      </c>
      <c r="B7" s="118"/>
      <c r="C7" s="118"/>
      <c r="D7" s="118"/>
      <c r="E7" s="118"/>
      <c r="F7" s="118"/>
      <c r="G7" s="118"/>
      <c r="H7" s="118"/>
      <c r="I7" s="118"/>
      <c r="J7" s="118"/>
    </row>
    <row r="8" spans="3:9" ht="12.75">
      <c r="C8" s="6"/>
      <c r="D8" s="6"/>
      <c r="E8" s="6"/>
      <c r="F8" s="6"/>
      <c r="G8" s="6"/>
      <c r="H8" s="6"/>
      <c r="I8" s="6"/>
    </row>
    <row r="9" spans="1:11" ht="12.75">
      <c r="A9" s="17" t="s">
        <v>38</v>
      </c>
      <c r="B9" s="24">
        <v>17</v>
      </c>
      <c r="C9" s="24">
        <v>67</v>
      </c>
      <c r="D9" s="24">
        <v>112</v>
      </c>
      <c r="E9" s="24">
        <v>134</v>
      </c>
      <c r="F9" s="24">
        <v>110</v>
      </c>
      <c r="G9" s="24">
        <v>31</v>
      </c>
      <c r="H9" s="24">
        <v>0</v>
      </c>
      <c r="I9" s="16">
        <v>0</v>
      </c>
      <c r="J9" s="16">
        <v>471</v>
      </c>
      <c r="K9" s="18"/>
    </row>
    <row r="10" spans="1:11" ht="12.75">
      <c r="A10" s="17" t="s">
        <v>10</v>
      </c>
      <c r="B10" s="24">
        <v>40</v>
      </c>
      <c r="C10" s="24">
        <v>123</v>
      </c>
      <c r="D10" s="24">
        <v>216</v>
      </c>
      <c r="E10" s="24">
        <v>265</v>
      </c>
      <c r="F10" s="24">
        <v>108</v>
      </c>
      <c r="G10" s="24">
        <v>26</v>
      </c>
      <c r="H10" s="24">
        <v>0</v>
      </c>
      <c r="I10" s="16">
        <v>0</v>
      </c>
      <c r="J10" s="16">
        <v>778</v>
      </c>
      <c r="K10" s="18"/>
    </row>
    <row r="11" spans="1:11" ht="12.75">
      <c r="A11" s="17" t="s">
        <v>11</v>
      </c>
      <c r="B11" s="24">
        <v>0</v>
      </c>
      <c r="C11" s="24">
        <v>9</v>
      </c>
      <c r="D11" s="24">
        <v>26</v>
      </c>
      <c r="E11" s="24">
        <v>41</v>
      </c>
      <c r="F11" s="24">
        <v>30</v>
      </c>
      <c r="G11" s="24">
        <v>3</v>
      </c>
      <c r="H11" s="24">
        <v>0</v>
      </c>
      <c r="I11" s="16">
        <v>0</v>
      </c>
      <c r="J11" s="16">
        <v>109</v>
      </c>
      <c r="K11" s="18"/>
    </row>
    <row r="12" spans="1:11" ht="12.75">
      <c r="A12" s="17" t="s">
        <v>46</v>
      </c>
      <c r="B12" s="24">
        <v>1</v>
      </c>
      <c r="C12" s="24">
        <v>2</v>
      </c>
      <c r="D12" s="24">
        <v>4</v>
      </c>
      <c r="E12" s="24">
        <v>7</v>
      </c>
      <c r="F12" s="24">
        <v>9</v>
      </c>
      <c r="G12" s="24">
        <v>0</v>
      </c>
      <c r="H12" s="24">
        <v>0</v>
      </c>
      <c r="I12" s="16">
        <v>0</v>
      </c>
      <c r="J12" s="16">
        <v>23</v>
      </c>
      <c r="K12" s="18"/>
    </row>
    <row r="13" spans="1:11" ht="12.75">
      <c r="A13" s="23" t="s">
        <v>31</v>
      </c>
      <c r="B13" s="25">
        <v>58</v>
      </c>
      <c r="C13" s="25">
        <v>201</v>
      </c>
      <c r="D13" s="25">
        <v>358</v>
      </c>
      <c r="E13" s="25">
        <v>447</v>
      </c>
      <c r="F13" s="25">
        <v>257</v>
      </c>
      <c r="G13" s="25">
        <v>60</v>
      </c>
      <c r="H13" s="25">
        <v>0</v>
      </c>
      <c r="I13" s="20">
        <v>0</v>
      </c>
      <c r="J13" s="20">
        <v>1381</v>
      </c>
      <c r="K13" s="18"/>
    </row>
    <row r="14" spans="1:11" ht="12.75">
      <c r="A14" s="23"/>
      <c r="B14" s="23"/>
      <c r="C14" s="23"/>
      <c r="D14" s="23"/>
      <c r="E14" s="23"/>
      <c r="F14" s="23"/>
      <c r="G14" s="23"/>
      <c r="H14" s="23"/>
      <c r="I14" s="23"/>
      <c r="J14" s="23"/>
      <c r="K14" s="18"/>
    </row>
    <row r="15" spans="1:11" ht="12.75">
      <c r="A15" s="120" t="s">
        <v>9</v>
      </c>
      <c r="B15" s="120"/>
      <c r="C15" s="120"/>
      <c r="D15" s="120"/>
      <c r="E15" s="120"/>
      <c r="F15" s="120"/>
      <c r="G15" s="120"/>
      <c r="H15" s="120"/>
      <c r="I15" s="120"/>
      <c r="J15" s="120"/>
      <c r="K15" s="18"/>
    </row>
    <row r="16" spans="1:11" ht="12.75">
      <c r="A16" s="17"/>
      <c r="B16" s="17"/>
      <c r="C16" s="17"/>
      <c r="D16" s="17"/>
      <c r="E16" s="17"/>
      <c r="F16" s="17"/>
      <c r="G16" s="17"/>
      <c r="H16" s="17"/>
      <c r="I16" s="17"/>
      <c r="J16" s="17"/>
      <c r="K16" s="18"/>
    </row>
    <row r="17" spans="1:11" ht="12.75">
      <c r="A17" s="17" t="s">
        <v>38</v>
      </c>
      <c r="B17" s="24">
        <v>9</v>
      </c>
      <c r="C17" s="24">
        <v>29</v>
      </c>
      <c r="D17" s="24">
        <v>44</v>
      </c>
      <c r="E17" s="24">
        <v>50</v>
      </c>
      <c r="F17" s="24">
        <v>45</v>
      </c>
      <c r="G17" s="24">
        <v>15</v>
      </c>
      <c r="H17" s="24">
        <v>0</v>
      </c>
      <c r="I17" s="16">
        <v>0</v>
      </c>
      <c r="J17" s="16">
        <v>192</v>
      </c>
      <c r="K17" s="18"/>
    </row>
    <row r="18" spans="1:11" ht="12.75">
      <c r="A18" s="17" t="s">
        <v>10</v>
      </c>
      <c r="B18" s="24">
        <v>25</v>
      </c>
      <c r="C18" s="24">
        <v>70</v>
      </c>
      <c r="D18" s="24">
        <v>107</v>
      </c>
      <c r="E18" s="24">
        <v>129</v>
      </c>
      <c r="F18" s="24">
        <v>56</v>
      </c>
      <c r="G18" s="24">
        <v>13</v>
      </c>
      <c r="H18" s="24">
        <v>0</v>
      </c>
      <c r="I18" s="16">
        <v>0</v>
      </c>
      <c r="J18" s="16">
        <v>400</v>
      </c>
      <c r="K18" s="18"/>
    </row>
    <row r="19" spans="1:11" ht="12.75">
      <c r="A19" s="17" t="s">
        <v>11</v>
      </c>
      <c r="B19" s="24">
        <v>4</v>
      </c>
      <c r="C19" s="24">
        <v>5</v>
      </c>
      <c r="D19" s="24">
        <v>4</v>
      </c>
      <c r="E19" s="24">
        <v>12</v>
      </c>
      <c r="F19" s="24">
        <v>10</v>
      </c>
      <c r="G19" s="24">
        <v>1</v>
      </c>
      <c r="H19" s="24">
        <v>0</v>
      </c>
      <c r="I19" s="16">
        <v>0</v>
      </c>
      <c r="J19" s="16">
        <v>36</v>
      </c>
      <c r="K19" s="18"/>
    </row>
    <row r="20" spans="1:11" ht="12.75">
      <c r="A20" s="17" t="s">
        <v>46</v>
      </c>
      <c r="B20" s="24">
        <v>1</v>
      </c>
      <c r="C20" s="24">
        <v>1</v>
      </c>
      <c r="D20" s="24">
        <v>1</v>
      </c>
      <c r="E20" s="24">
        <v>6</v>
      </c>
      <c r="F20" s="24">
        <v>5</v>
      </c>
      <c r="G20" s="24">
        <v>0</v>
      </c>
      <c r="H20" s="24">
        <v>0</v>
      </c>
      <c r="I20" s="16">
        <v>0</v>
      </c>
      <c r="J20" s="16">
        <v>14</v>
      </c>
      <c r="K20" s="18"/>
    </row>
    <row r="21" spans="1:11" ht="12.75">
      <c r="A21" s="23" t="s">
        <v>31</v>
      </c>
      <c r="B21" s="25">
        <v>39</v>
      </c>
      <c r="C21" s="25">
        <v>105</v>
      </c>
      <c r="D21" s="25">
        <v>156</v>
      </c>
      <c r="E21" s="25">
        <v>197</v>
      </c>
      <c r="F21" s="25">
        <v>116</v>
      </c>
      <c r="G21" s="25">
        <v>29</v>
      </c>
      <c r="H21" s="25">
        <v>0</v>
      </c>
      <c r="I21" s="20">
        <v>0</v>
      </c>
      <c r="J21" s="20">
        <v>642</v>
      </c>
      <c r="K21" s="18"/>
    </row>
    <row r="22" spans="1:11" ht="12.75">
      <c r="A22" s="23"/>
      <c r="B22" s="23"/>
      <c r="C22" s="23"/>
      <c r="D22" s="23"/>
      <c r="E22" s="23"/>
      <c r="F22" s="23"/>
      <c r="G22" s="23"/>
      <c r="H22" s="23"/>
      <c r="I22" s="23"/>
      <c r="J22" s="23"/>
      <c r="K22" s="18"/>
    </row>
    <row r="23" spans="1:11" ht="12.75">
      <c r="A23" s="120" t="s">
        <v>31</v>
      </c>
      <c r="B23" s="120"/>
      <c r="C23" s="120"/>
      <c r="D23" s="120"/>
      <c r="E23" s="120"/>
      <c r="F23" s="120"/>
      <c r="G23" s="120"/>
      <c r="H23" s="120"/>
      <c r="I23" s="120"/>
      <c r="J23" s="120"/>
      <c r="K23" s="18"/>
    </row>
    <row r="24" spans="1:11" ht="12.75">
      <c r="A24" s="17"/>
      <c r="B24" s="17"/>
      <c r="C24" s="17"/>
      <c r="D24" s="17"/>
      <c r="E24" s="17"/>
      <c r="F24" s="17"/>
      <c r="G24" s="17"/>
      <c r="H24" s="17"/>
      <c r="I24" s="17"/>
      <c r="J24" s="17"/>
      <c r="K24" s="18"/>
    </row>
    <row r="25" spans="1:11" ht="12.75">
      <c r="A25" s="17" t="s">
        <v>38</v>
      </c>
      <c r="B25" s="24">
        <f>SUM(B9,B17)</f>
        <v>26</v>
      </c>
      <c r="C25" s="24">
        <f aca="true" t="shared" si="1" ref="C25:J25">SUM(C9,C17)</f>
        <v>96</v>
      </c>
      <c r="D25" s="24">
        <f t="shared" si="1"/>
        <v>156</v>
      </c>
      <c r="E25" s="24">
        <f t="shared" si="1"/>
        <v>184</v>
      </c>
      <c r="F25" s="24">
        <f t="shared" si="1"/>
        <v>155</v>
      </c>
      <c r="G25" s="24">
        <f t="shared" si="1"/>
        <v>46</v>
      </c>
      <c r="H25" s="24">
        <f t="shared" si="1"/>
        <v>0</v>
      </c>
      <c r="I25" s="16">
        <f t="shared" si="1"/>
        <v>0</v>
      </c>
      <c r="J25" s="16">
        <f t="shared" si="1"/>
        <v>663</v>
      </c>
      <c r="K25" s="18"/>
    </row>
    <row r="26" spans="1:11" ht="12.75">
      <c r="A26" s="17" t="s">
        <v>10</v>
      </c>
      <c r="B26" s="24">
        <f aca="true" t="shared" si="2" ref="B26:J29">SUM(B10,B18)</f>
        <v>65</v>
      </c>
      <c r="C26" s="24">
        <f t="shared" si="2"/>
        <v>193</v>
      </c>
      <c r="D26" s="24">
        <f t="shared" si="2"/>
        <v>323</v>
      </c>
      <c r="E26" s="24">
        <f t="shared" si="2"/>
        <v>394</v>
      </c>
      <c r="F26" s="24">
        <f t="shared" si="2"/>
        <v>164</v>
      </c>
      <c r="G26" s="24">
        <f t="shared" si="2"/>
        <v>39</v>
      </c>
      <c r="H26" s="24">
        <f t="shared" si="2"/>
        <v>0</v>
      </c>
      <c r="I26" s="16">
        <f t="shared" si="2"/>
        <v>0</v>
      </c>
      <c r="J26" s="16">
        <f t="shared" si="2"/>
        <v>1178</v>
      </c>
      <c r="K26" s="18"/>
    </row>
    <row r="27" spans="1:11" ht="12.75">
      <c r="A27" s="17" t="s">
        <v>11</v>
      </c>
      <c r="B27" s="24">
        <f t="shared" si="2"/>
        <v>4</v>
      </c>
      <c r="C27" s="24">
        <f t="shared" si="2"/>
        <v>14</v>
      </c>
      <c r="D27" s="24">
        <f t="shared" si="2"/>
        <v>30</v>
      </c>
      <c r="E27" s="24">
        <f t="shared" si="2"/>
        <v>53</v>
      </c>
      <c r="F27" s="24">
        <f t="shared" si="2"/>
        <v>40</v>
      </c>
      <c r="G27" s="24">
        <f t="shared" si="2"/>
        <v>4</v>
      </c>
      <c r="H27" s="24">
        <f t="shared" si="2"/>
        <v>0</v>
      </c>
      <c r="I27" s="16">
        <f t="shared" si="2"/>
        <v>0</v>
      </c>
      <c r="J27" s="16">
        <f t="shared" si="2"/>
        <v>145</v>
      </c>
      <c r="K27" s="18"/>
    </row>
    <row r="28" spans="1:11" ht="12.75">
      <c r="A28" s="17" t="s">
        <v>46</v>
      </c>
      <c r="B28" s="24">
        <f t="shared" si="2"/>
        <v>2</v>
      </c>
      <c r="C28" s="24">
        <f t="shared" si="2"/>
        <v>3</v>
      </c>
      <c r="D28" s="24">
        <f t="shared" si="2"/>
        <v>5</v>
      </c>
      <c r="E28" s="24">
        <f t="shared" si="2"/>
        <v>13</v>
      </c>
      <c r="F28" s="24">
        <f t="shared" si="2"/>
        <v>14</v>
      </c>
      <c r="G28" s="24">
        <f t="shared" si="2"/>
        <v>0</v>
      </c>
      <c r="H28" s="24">
        <f t="shared" si="2"/>
        <v>0</v>
      </c>
      <c r="I28" s="16">
        <f t="shared" si="2"/>
        <v>0</v>
      </c>
      <c r="J28" s="16">
        <f t="shared" si="2"/>
        <v>37</v>
      </c>
      <c r="K28" s="18"/>
    </row>
    <row r="29" spans="1:11" ht="12.75">
      <c r="A29" s="23" t="s">
        <v>31</v>
      </c>
      <c r="B29" s="25">
        <f t="shared" si="2"/>
        <v>97</v>
      </c>
      <c r="C29" s="25">
        <f t="shared" si="2"/>
        <v>306</v>
      </c>
      <c r="D29" s="25">
        <f t="shared" si="2"/>
        <v>514</v>
      </c>
      <c r="E29" s="25">
        <f t="shared" si="2"/>
        <v>644</v>
      </c>
      <c r="F29" s="25">
        <f t="shared" si="2"/>
        <v>373</v>
      </c>
      <c r="G29" s="25">
        <f t="shared" si="2"/>
        <v>89</v>
      </c>
      <c r="H29" s="25">
        <f t="shared" si="2"/>
        <v>0</v>
      </c>
      <c r="I29" s="20">
        <f t="shared" si="2"/>
        <v>0</v>
      </c>
      <c r="J29" s="20">
        <f t="shared" si="2"/>
        <v>2023</v>
      </c>
      <c r="K29" s="18"/>
    </row>
    <row r="30" spans="1:10" ht="12.75">
      <c r="A30"/>
      <c r="B30"/>
      <c r="J30"/>
    </row>
    <row r="31" spans="1:2" ht="12.75">
      <c r="A31" s="45" t="s">
        <v>58</v>
      </c>
      <c r="B31" s="45"/>
    </row>
    <row r="32" spans="1:10" s="112" customFormat="1" ht="12.75">
      <c r="A32" s="114" t="s">
        <v>85</v>
      </c>
      <c r="B32" s="109"/>
      <c r="C32" s="110"/>
      <c r="D32" s="110"/>
      <c r="E32" s="110"/>
      <c r="F32" s="110"/>
      <c r="G32" s="110"/>
      <c r="H32" s="110"/>
      <c r="I32" s="110"/>
      <c r="J32" s="111"/>
    </row>
    <row r="33" spans="1:10" s="112" customFormat="1" ht="12.75">
      <c r="A33" s="114" t="s">
        <v>86</v>
      </c>
      <c r="B33" s="109"/>
      <c r="C33" s="110"/>
      <c r="D33" s="110"/>
      <c r="E33" s="110"/>
      <c r="F33" s="110"/>
      <c r="G33" s="110"/>
      <c r="H33" s="110"/>
      <c r="I33" s="110"/>
      <c r="J33" s="111"/>
    </row>
    <row r="34" spans="1:10" s="112" customFormat="1" ht="12.75">
      <c r="A34" s="114" t="s">
        <v>88</v>
      </c>
      <c r="B34" s="109"/>
      <c r="J34" s="111"/>
    </row>
    <row r="35" spans="1:10" s="112" customFormat="1" ht="12.75">
      <c r="A35" s="114" t="s">
        <v>87</v>
      </c>
      <c r="B35" s="109"/>
      <c r="J35" s="111"/>
    </row>
    <row r="36" spans="3:10" ht="12.75">
      <c r="C36" s="18"/>
      <c r="D36" s="18"/>
      <c r="E36" s="18"/>
      <c r="F36" s="18"/>
      <c r="G36" s="18"/>
      <c r="H36" s="18"/>
      <c r="I36" s="18"/>
      <c r="J36" s="18"/>
    </row>
    <row r="37" spans="3:10" ht="12.75">
      <c r="C37" s="18"/>
      <c r="D37" s="18"/>
      <c r="E37" s="18"/>
      <c r="F37" s="18"/>
      <c r="G37" s="18"/>
      <c r="H37" s="18"/>
      <c r="I37" s="18"/>
      <c r="J37" s="18"/>
    </row>
    <row r="38" spans="3:10" ht="12.75">
      <c r="C38" s="18"/>
      <c r="D38" s="18"/>
      <c r="E38" s="18"/>
      <c r="F38" s="18"/>
      <c r="G38" s="18"/>
      <c r="H38" s="18"/>
      <c r="I38" s="18"/>
      <c r="J38" s="18"/>
    </row>
    <row r="39" spans="3:10" ht="12.75">
      <c r="C39" s="18"/>
      <c r="D39" s="18"/>
      <c r="E39" s="18"/>
      <c r="F39" s="18"/>
      <c r="G39" s="18"/>
      <c r="H39" s="18"/>
      <c r="I39" s="18"/>
      <c r="J39" s="18"/>
    </row>
    <row r="40" spans="3:10" ht="12.75">
      <c r="C40" s="18"/>
      <c r="D40" s="18"/>
      <c r="E40" s="18"/>
      <c r="F40" s="18"/>
      <c r="G40" s="18"/>
      <c r="H40" s="18"/>
      <c r="I40" s="18"/>
      <c r="J40" s="18"/>
    </row>
    <row r="41" ht="12.75">
      <c r="C41" s="18"/>
    </row>
    <row r="42" ht="12.75">
      <c r="C42" s="18"/>
    </row>
  </sheetData>
  <sheetProtection/>
  <mergeCells count="5">
    <mergeCell ref="A23:J23"/>
    <mergeCell ref="A7:J7"/>
    <mergeCell ref="A15:J15"/>
    <mergeCell ref="A2:J2"/>
    <mergeCell ref="A3:J3"/>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83"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Q49" sqref="Q49"/>
    </sheetView>
  </sheetViews>
  <sheetFormatPr defaultColWidth="9.140625" defaultRowHeight="12.75"/>
  <cols>
    <col min="1" max="1" width="26.8515625" style="0" customWidth="1"/>
    <col min="2" max="9" width="10.421875" style="0" customWidth="1"/>
    <col min="10" max="10" width="10.421875" style="6" customWidth="1"/>
    <col min="11" max="12" width="10.8515625" style="0" customWidth="1"/>
  </cols>
  <sheetData>
    <row r="1" spans="1:2" ht="12.75">
      <c r="A1" s="7" t="s">
        <v>84</v>
      </c>
      <c r="B1" s="7"/>
    </row>
    <row r="2" spans="1:10" ht="12.75">
      <c r="A2" s="118" t="s">
        <v>29</v>
      </c>
      <c r="B2" s="118"/>
      <c r="C2" s="118"/>
      <c r="D2" s="118"/>
      <c r="E2" s="118"/>
      <c r="F2" s="118"/>
      <c r="G2" s="118"/>
      <c r="H2" s="118"/>
      <c r="I2" s="118"/>
      <c r="J2" s="118"/>
    </row>
    <row r="3" spans="1:10" ht="12.75">
      <c r="A3" s="118" t="s">
        <v>100</v>
      </c>
      <c r="B3" s="118"/>
      <c r="C3" s="118"/>
      <c r="D3" s="118"/>
      <c r="E3" s="118"/>
      <c r="F3" s="118"/>
      <c r="G3" s="118"/>
      <c r="H3" s="118"/>
      <c r="I3" s="118"/>
      <c r="J3" s="118"/>
    </row>
    <row r="4" ht="13.5" thickBot="1"/>
    <row r="5" spans="1:10" ht="12.75">
      <c r="A5" s="31"/>
      <c r="B5" s="46">
        <v>2010</v>
      </c>
      <c r="C5" s="30">
        <f aca="true" t="shared" si="0" ref="C5:I5">B5-1</f>
        <v>2009</v>
      </c>
      <c r="D5" s="30">
        <f t="shared" si="0"/>
        <v>2008</v>
      </c>
      <c r="E5" s="30">
        <f t="shared" si="0"/>
        <v>2007</v>
      </c>
      <c r="F5" s="30">
        <f t="shared" si="0"/>
        <v>2006</v>
      </c>
      <c r="G5" s="30">
        <f t="shared" si="0"/>
        <v>2005</v>
      </c>
      <c r="H5" s="30">
        <f t="shared" si="0"/>
        <v>2004</v>
      </c>
      <c r="I5" s="30">
        <f t="shared" si="0"/>
        <v>2003</v>
      </c>
      <c r="J5" s="30" t="s">
        <v>31</v>
      </c>
    </row>
    <row r="6" ht="12.75">
      <c r="C6" s="1"/>
    </row>
    <row r="7" spans="1:10" ht="12.75">
      <c r="A7" s="118" t="s">
        <v>8</v>
      </c>
      <c r="B7" s="118"/>
      <c r="C7" s="118"/>
      <c r="D7" s="118"/>
      <c r="E7" s="118"/>
      <c r="F7" s="118"/>
      <c r="G7" s="118"/>
      <c r="H7" s="118"/>
      <c r="I7" s="118"/>
      <c r="J7" s="118"/>
    </row>
    <row r="8" s="6" customFormat="1" ht="12.75"/>
    <row r="9" spans="1:10" ht="12.75">
      <c r="A9" s="17" t="s">
        <v>38</v>
      </c>
      <c r="B9" s="40">
        <v>3171</v>
      </c>
      <c r="C9" s="40">
        <v>5512</v>
      </c>
      <c r="D9" s="40">
        <v>5631</v>
      </c>
      <c r="E9" s="40">
        <v>5484</v>
      </c>
      <c r="F9" s="40">
        <v>609</v>
      </c>
      <c r="G9" s="40">
        <v>31</v>
      </c>
      <c r="H9" s="40">
        <v>0</v>
      </c>
      <c r="I9" s="41">
        <v>0</v>
      </c>
      <c r="J9" s="41">
        <v>20438</v>
      </c>
    </row>
    <row r="10" spans="1:10" ht="12.75">
      <c r="A10" s="6" t="s">
        <v>10</v>
      </c>
      <c r="B10" s="40">
        <v>13249</v>
      </c>
      <c r="C10" s="40">
        <v>23560</v>
      </c>
      <c r="D10" s="40">
        <v>23863</v>
      </c>
      <c r="E10" s="40">
        <v>22793</v>
      </c>
      <c r="F10" s="40">
        <v>1306</v>
      </c>
      <c r="G10" s="40">
        <v>26</v>
      </c>
      <c r="H10" s="40">
        <v>0</v>
      </c>
      <c r="I10" s="41">
        <v>0</v>
      </c>
      <c r="J10" s="41">
        <v>84797</v>
      </c>
    </row>
    <row r="11" spans="1:10" ht="12.75">
      <c r="A11" s="6" t="s">
        <v>12</v>
      </c>
      <c r="B11" s="40">
        <v>13</v>
      </c>
      <c r="C11" s="40">
        <v>13</v>
      </c>
      <c r="D11" s="40">
        <v>25</v>
      </c>
      <c r="E11" s="40">
        <v>10</v>
      </c>
      <c r="F11" s="40">
        <v>1</v>
      </c>
      <c r="G11" s="40">
        <v>0</v>
      </c>
      <c r="H11" s="40">
        <v>0</v>
      </c>
      <c r="I11" s="41">
        <v>0</v>
      </c>
      <c r="J11" s="41">
        <v>62</v>
      </c>
    </row>
    <row r="12" spans="1:10" ht="12.75">
      <c r="A12" s="6" t="s">
        <v>11</v>
      </c>
      <c r="B12" s="40">
        <v>5229</v>
      </c>
      <c r="C12" s="40">
        <v>8791</v>
      </c>
      <c r="D12" s="40">
        <v>8909</v>
      </c>
      <c r="E12" s="40">
        <v>8555</v>
      </c>
      <c r="F12" s="40">
        <v>517</v>
      </c>
      <c r="G12" s="40">
        <v>4</v>
      </c>
      <c r="H12" s="40">
        <v>0</v>
      </c>
      <c r="I12" s="41">
        <v>0</v>
      </c>
      <c r="J12" s="41">
        <v>32005</v>
      </c>
    </row>
    <row r="13" spans="1:10" ht="12.75">
      <c r="A13" s="6" t="s">
        <v>46</v>
      </c>
      <c r="B13" s="40">
        <v>1</v>
      </c>
      <c r="C13" s="40">
        <v>2</v>
      </c>
      <c r="D13" s="40">
        <v>4</v>
      </c>
      <c r="E13" s="40">
        <v>7</v>
      </c>
      <c r="F13" s="40">
        <v>9</v>
      </c>
      <c r="G13" s="40">
        <v>0</v>
      </c>
      <c r="H13" s="40">
        <v>0</v>
      </c>
      <c r="I13" s="41">
        <v>0</v>
      </c>
      <c r="J13" s="41">
        <v>23</v>
      </c>
    </row>
    <row r="14" spans="1:10" s="19" customFormat="1" ht="12.75">
      <c r="A14" s="14" t="s">
        <v>31</v>
      </c>
      <c r="B14" s="42">
        <v>21663</v>
      </c>
      <c r="C14" s="42">
        <v>37878</v>
      </c>
      <c r="D14" s="42">
        <v>38432</v>
      </c>
      <c r="E14" s="42">
        <v>36849</v>
      </c>
      <c r="F14" s="42">
        <v>2442</v>
      </c>
      <c r="G14" s="42">
        <v>61</v>
      </c>
      <c r="H14" s="42">
        <v>0</v>
      </c>
      <c r="I14" s="42">
        <v>0</v>
      </c>
      <c r="J14" s="43">
        <v>137325</v>
      </c>
    </row>
    <row r="15" spans="1:10" s="19" customFormat="1" ht="12.75">
      <c r="A15" s="14"/>
      <c r="B15" s="14"/>
      <c r="C15" s="23"/>
      <c r="D15" s="23"/>
      <c r="E15" s="23"/>
      <c r="F15" s="23"/>
      <c r="G15" s="23"/>
      <c r="H15" s="23"/>
      <c r="I15" s="23"/>
      <c r="J15" s="23"/>
    </row>
    <row r="16" spans="1:10" s="6" customFormat="1" ht="12.75">
      <c r="A16" s="118" t="s">
        <v>9</v>
      </c>
      <c r="B16" s="118"/>
      <c r="C16" s="118"/>
      <c r="D16" s="118"/>
      <c r="E16" s="118"/>
      <c r="F16" s="118"/>
      <c r="G16" s="118"/>
      <c r="H16" s="118"/>
      <c r="I16" s="118"/>
      <c r="J16" s="118"/>
    </row>
    <row r="17" spans="3:10" s="6" customFormat="1" ht="12.75">
      <c r="C17" s="17"/>
      <c r="D17" s="17"/>
      <c r="E17" s="17"/>
      <c r="F17" s="17"/>
      <c r="G17" s="17"/>
      <c r="H17" s="17"/>
      <c r="I17" s="17"/>
      <c r="J17" s="17"/>
    </row>
    <row r="18" spans="1:10" ht="12.75">
      <c r="A18" s="17" t="s">
        <v>38</v>
      </c>
      <c r="B18" s="40">
        <v>2968</v>
      </c>
      <c r="C18" s="40">
        <v>5143</v>
      </c>
      <c r="D18" s="40">
        <v>5314</v>
      </c>
      <c r="E18" s="40">
        <v>5218</v>
      </c>
      <c r="F18" s="40">
        <v>353</v>
      </c>
      <c r="G18" s="40">
        <v>15</v>
      </c>
      <c r="H18" s="40">
        <v>0</v>
      </c>
      <c r="I18" s="41">
        <v>0</v>
      </c>
      <c r="J18" s="41">
        <v>19011</v>
      </c>
    </row>
    <row r="19" spans="1:10" ht="12.75">
      <c r="A19" s="6" t="s">
        <v>10</v>
      </c>
      <c r="B19" s="40">
        <v>12984</v>
      </c>
      <c r="C19" s="40">
        <v>22379</v>
      </c>
      <c r="D19" s="101">
        <v>22897</v>
      </c>
      <c r="E19" s="101">
        <v>22180</v>
      </c>
      <c r="F19" s="101">
        <v>877</v>
      </c>
      <c r="G19" s="101">
        <v>14</v>
      </c>
      <c r="H19" s="101">
        <v>0</v>
      </c>
      <c r="I19" s="102">
        <v>0</v>
      </c>
      <c r="J19" s="102">
        <v>81331</v>
      </c>
    </row>
    <row r="20" spans="1:10" ht="12.75">
      <c r="A20" s="6" t="s">
        <v>12</v>
      </c>
      <c r="B20" s="40">
        <v>11</v>
      </c>
      <c r="C20" s="40">
        <v>13</v>
      </c>
      <c r="D20" s="101">
        <v>22</v>
      </c>
      <c r="E20" s="101">
        <v>20</v>
      </c>
      <c r="F20" s="101">
        <v>0</v>
      </c>
      <c r="G20" s="101">
        <v>0</v>
      </c>
      <c r="H20" s="101">
        <v>0</v>
      </c>
      <c r="I20" s="102">
        <v>0</v>
      </c>
      <c r="J20" s="102">
        <v>66</v>
      </c>
    </row>
    <row r="21" spans="1:10" ht="12.75">
      <c r="A21" s="6" t="s">
        <v>11</v>
      </c>
      <c r="B21" s="40">
        <v>4810</v>
      </c>
      <c r="C21" s="40">
        <v>8553</v>
      </c>
      <c r="D21" s="101">
        <v>8452</v>
      </c>
      <c r="E21" s="101">
        <v>8084</v>
      </c>
      <c r="F21" s="101">
        <v>327</v>
      </c>
      <c r="G21" s="101">
        <v>3</v>
      </c>
      <c r="H21" s="101">
        <v>0</v>
      </c>
      <c r="I21" s="102">
        <v>0</v>
      </c>
      <c r="J21" s="102">
        <v>30229</v>
      </c>
    </row>
    <row r="22" spans="1:10" ht="12.75">
      <c r="A22" s="6" t="s">
        <v>46</v>
      </c>
      <c r="B22" s="40">
        <v>1</v>
      </c>
      <c r="C22" s="40">
        <v>1</v>
      </c>
      <c r="D22" s="101">
        <v>1</v>
      </c>
      <c r="E22" s="101">
        <v>6</v>
      </c>
      <c r="F22" s="101">
        <v>5</v>
      </c>
      <c r="G22" s="101">
        <v>0</v>
      </c>
      <c r="H22" s="101">
        <v>0</v>
      </c>
      <c r="I22" s="102">
        <v>0</v>
      </c>
      <c r="J22" s="102">
        <v>14</v>
      </c>
    </row>
    <row r="23" spans="1:10" s="19" customFormat="1" ht="12.75">
      <c r="A23" s="14" t="s">
        <v>31</v>
      </c>
      <c r="B23" s="42">
        <v>20774</v>
      </c>
      <c r="C23" s="42">
        <v>36089</v>
      </c>
      <c r="D23" s="42">
        <v>36686</v>
      </c>
      <c r="E23" s="42">
        <v>35508</v>
      </c>
      <c r="F23" s="42">
        <v>1562</v>
      </c>
      <c r="G23" s="42">
        <v>32</v>
      </c>
      <c r="H23" s="42">
        <v>0</v>
      </c>
      <c r="I23" s="42">
        <v>0</v>
      </c>
      <c r="J23" s="43">
        <v>130651</v>
      </c>
    </row>
    <row r="24" spans="1:10" s="19" customFormat="1" ht="12.75">
      <c r="A24" s="14"/>
      <c r="B24" s="96"/>
      <c r="C24" s="23"/>
      <c r="D24" s="94"/>
      <c r="E24" s="94"/>
      <c r="F24" s="94"/>
      <c r="G24" s="94"/>
      <c r="H24" s="94"/>
      <c r="I24" s="94"/>
      <c r="J24" s="94"/>
    </row>
    <row r="25" spans="1:10" s="6" customFormat="1" ht="12.75">
      <c r="A25" s="118" t="s">
        <v>31</v>
      </c>
      <c r="B25" s="118"/>
      <c r="C25" s="118"/>
      <c r="D25" s="118"/>
      <c r="E25" s="118"/>
      <c r="F25" s="118"/>
      <c r="G25" s="118"/>
      <c r="H25" s="118"/>
      <c r="I25" s="118"/>
      <c r="J25" s="118"/>
    </row>
    <row r="26" spans="2:10" s="6" customFormat="1" ht="12.75">
      <c r="B26" s="17"/>
      <c r="C26" s="17"/>
      <c r="D26" s="65"/>
      <c r="E26" s="65"/>
      <c r="F26" s="65"/>
      <c r="G26" s="65"/>
      <c r="H26" s="65"/>
      <c r="I26" s="65"/>
      <c r="J26" s="65"/>
    </row>
    <row r="27" spans="1:10" ht="12.75">
      <c r="A27" s="17" t="s">
        <v>38</v>
      </c>
      <c r="B27" s="40">
        <f>SUM(B18,B9)</f>
        <v>6139</v>
      </c>
      <c r="C27" s="40">
        <f aca="true" t="shared" si="1" ref="C27:J27">SUM(C18,C9)</f>
        <v>10655</v>
      </c>
      <c r="D27" s="101">
        <f t="shared" si="1"/>
        <v>10945</v>
      </c>
      <c r="E27" s="101">
        <f t="shared" si="1"/>
        <v>10702</v>
      </c>
      <c r="F27" s="101">
        <f t="shared" si="1"/>
        <v>962</v>
      </c>
      <c r="G27" s="101">
        <f t="shared" si="1"/>
        <v>46</v>
      </c>
      <c r="H27" s="101">
        <f t="shared" si="1"/>
        <v>0</v>
      </c>
      <c r="I27" s="102">
        <f t="shared" si="1"/>
        <v>0</v>
      </c>
      <c r="J27" s="102">
        <f t="shared" si="1"/>
        <v>39449</v>
      </c>
    </row>
    <row r="28" spans="1:10" ht="12.75">
      <c r="A28" s="6" t="s">
        <v>10</v>
      </c>
      <c r="B28" s="40">
        <f aca="true" t="shared" si="2" ref="B28:J28">SUM(B19,B10)</f>
        <v>26233</v>
      </c>
      <c r="C28" s="40">
        <f t="shared" si="2"/>
        <v>45939</v>
      </c>
      <c r="D28" s="101">
        <f t="shared" si="2"/>
        <v>46760</v>
      </c>
      <c r="E28" s="101">
        <f t="shared" si="2"/>
        <v>44973</v>
      </c>
      <c r="F28" s="101">
        <f t="shared" si="2"/>
        <v>2183</v>
      </c>
      <c r="G28" s="101">
        <f t="shared" si="2"/>
        <v>40</v>
      </c>
      <c r="H28" s="101">
        <f t="shared" si="2"/>
        <v>0</v>
      </c>
      <c r="I28" s="102">
        <f t="shared" si="2"/>
        <v>0</v>
      </c>
      <c r="J28" s="102">
        <f t="shared" si="2"/>
        <v>166128</v>
      </c>
    </row>
    <row r="29" spans="1:10" ht="12.75">
      <c r="A29" s="6" t="s">
        <v>12</v>
      </c>
      <c r="B29" s="40">
        <f aca="true" t="shared" si="3" ref="B29:J29">SUM(B20,B11)</f>
        <v>24</v>
      </c>
      <c r="C29" s="40">
        <f t="shared" si="3"/>
        <v>26</v>
      </c>
      <c r="D29" s="101">
        <f t="shared" si="3"/>
        <v>47</v>
      </c>
      <c r="E29" s="101">
        <f t="shared" si="3"/>
        <v>30</v>
      </c>
      <c r="F29" s="101">
        <f t="shared" si="3"/>
        <v>1</v>
      </c>
      <c r="G29" s="101">
        <f t="shared" si="3"/>
        <v>0</v>
      </c>
      <c r="H29" s="101">
        <f t="shared" si="3"/>
        <v>0</v>
      </c>
      <c r="I29" s="102">
        <f t="shared" si="3"/>
        <v>0</v>
      </c>
      <c r="J29" s="102">
        <f t="shared" si="3"/>
        <v>128</v>
      </c>
    </row>
    <row r="30" spans="1:10" ht="12.75">
      <c r="A30" s="6" t="s">
        <v>11</v>
      </c>
      <c r="B30" s="40">
        <f aca="true" t="shared" si="4" ref="B30:J30">SUM(B21,B12)</f>
        <v>10039</v>
      </c>
      <c r="C30" s="40">
        <f t="shared" si="4"/>
        <v>17344</v>
      </c>
      <c r="D30" s="101">
        <f t="shared" si="4"/>
        <v>17361</v>
      </c>
      <c r="E30" s="101">
        <f t="shared" si="4"/>
        <v>16639</v>
      </c>
      <c r="F30" s="101">
        <f t="shared" si="4"/>
        <v>844</v>
      </c>
      <c r="G30" s="101">
        <f t="shared" si="4"/>
        <v>7</v>
      </c>
      <c r="H30" s="101">
        <f t="shared" si="4"/>
        <v>0</v>
      </c>
      <c r="I30" s="102">
        <f t="shared" si="4"/>
        <v>0</v>
      </c>
      <c r="J30" s="102">
        <f t="shared" si="4"/>
        <v>62234</v>
      </c>
    </row>
    <row r="31" spans="1:10" ht="12.75">
      <c r="A31" s="6" t="s">
        <v>46</v>
      </c>
      <c r="B31" s="40">
        <f aca="true" t="shared" si="5" ref="B31:J31">SUM(B22,B13)</f>
        <v>2</v>
      </c>
      <c r="C31" s="40">
        <f t="shared" si="5"/>
        <v>3</v>
      </c>
      <c r="D31" s="101">
        <f t="shared" si="5"/>
        <v>5</v>
      </c>
      <c r="E31" s="101">
        <f t="shared" si="5"/>
        <v>13</v>
      </c>
      <c r="F31" s="101">
        <f t="shared" si="5"/>
        <v>14</v>
      </c>
      <c r="G31" s="101">
        <f t="shared" si="5"/>
        <v>0</v>
      </c>
      <c r="H31" s="101">
        <f t="shared" si="5"/>
        <v>0</v>
      </c>
      <c r="I31" s="102">
        <f t="shared" si="5"/>
        <v>0</v>
      </c>
      <c r="J31" s="102">
        <f t="shared" si="5"/>
        <v>37</v>
      </c>
    </row>
    <row r="32" spans="1:10" s="14" customFormat="1" ht="12.75">
      <c r="A32" s="14" t="s">
        <v>31</v>
      </c>
      <c r="B32" s="42">
        <f aca="true" t="shared" si="6" ref="B32:J32">SUM(B23,B14)</f>
        <v>42437</v>
      </c>
      <c r="C32" s="42">
        <f t="shared" si="6"/>
        <v>73967</v>
      </c>
      <c r="D32" s="42">
        <f t="shared" si="6"/>
        <v>75118</v>
      </c>
      <c r="E32" s="42">
        <f t="shared" si="6"/>
        <v>72357</v>
      </c>
      <c r="F32" s="42">
        <f t="shared" si="6"/>
        <v>4004</v>
      </c>
      <c r="G32" s="42">
        <f t="shared" si="6"/>
        <v>93</v>
      </c>
      <c r="H32" s="42">
        <f t="shared" si="6"/>
        <v>0</v>
      </c>
      <c r="I32" s="42">
        <f t="shared" si="6"/>
        <v>0</v>
      </c>
      <c r="J32" s="43">
        <f t="shared" si="6"/>
        <v>267976</v>
      </c>
    </row>
    <row r="33" spans="3:10" ht="12.75">
      <c r="C33" s="18"/>
      <c r="D33" s="18"/>
      <c r="E33" s="18"/>
      <c r="F33" s="18"/>
      <c r="G33" s="18"/>
      <c r="H33" s="18"/>
      <c r="I33" s="18"/>
      <c r="J33" s="18"/>
    </row>
    <row r="34" spans="3:10" ht="12.75">
      <c r="C34" s="18"/>
      <c r="D34" s="18"/>
      <c r="E34" s="18"/>
      <c r="F34" s="18"/>
      <c r="G34" s="18"/>
      <c r="H34" s="18"/>
      <c r="I34" s="18"/>
      <c r="J34" s="18"/>
    </row>
    <row r="35" spans="3:10" ht="12.75">
      <c r="C35" s="18"/>
      <c r="D35" s="18"/>
      <c r="E35" s="18"/>
      <c r="F35" s="18"/>
      <c r="G35" s="18"/>
      <c r="H35" s="18"/>
      <c r="I35" s="18"/>
      <c r="J35" s="18"/>
    </row>
    <row r="36" spans="3:10" ht="12.75">
      <c r="C36" s="18"/>
      <c r="D36" s="18"/>
      <c r="E36" s="18"/>
      <c r="F36" s="18"/>
      <c r="G36" s="18"/>
      <c r="H36" s="18"/>
      <c r="I36" s="18"/>
      <c r="J36" s="18"/>
    </row>
    <row r="37" spans="3:10" ht="12.75">
      <c r="C37" s="18"/>
      <c r="D37" s="18"/>
      <c r="E37" s="18"/>
      <c r="F37" s="18"/>
      <c r="G37" s="18"/>
      <c r="H37" s="18"/>
      <c r="I37" s="18"/>
      <c r="J37" s="18"/>
    </row>
    <row r="38" spans="3:10" ht="12.75">
      <c r="C38" s="18"/>
      <c r="D38" s="18"/>
      <c r="E38" s="18"/>
      <c r="F38" s="18"/>
      <c r="G38" s="18"/>
      <c r="H38" s="18"/>
      <c r="I38" s="18"/>
      <c r="J38"/>
    </row>
    <row r="39" spans="8:10" ht="12.75">
      <c r="H39" s="6"/>
      <c r="I39" s="6"/>
      <c r="J39"/>
    </row>
    <row r="40" spans="8:10" ht="12.75">
      <c r="H40" s="6"/>
      <c r="I40" s="6"/>
      <c r="J40"/>
    </row>
    <row r="41" spans="8:10" ht="12.75">
      <c r="H41" s="6"/>
      <c r="I41" s="6"/>
      <c r="J41"/>
    </row>
    <row r="42" spans="8:10" ht="12.75">
      <c r="H42" s="6"/>
      <c r="I42" s="6"/>
      <c r="J42"/>
    </row>
  </sheetData>
  <sheetProtection/>
  <mergeCells count="5">
    <mergeCell ref="A25:J25"/>
    <mergeCell ref="A2:J2"/>
    <mergeCell ref="A3:J3"/>
    <mergeCell ref="A7:J7"/>
    <mergeCell ref="A16:J16"/>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79" r:id="rId2"/>
  <headerFooter alignWithMargins="0">
    <oddFooter>&amp;R&amp;A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T57"/>
  <sheetViews>
    <sheetView zoomScalePageLayoutView="0" workbookViewId="0" topLeftCell="A1">
      <selection activeCell="AC66" sqref="AC66"/>
    </sheetView>
  </sheetViews>
  <sheetFormatPr defaultColWidth="9.140625" defaultRowHeight="12.75"/>
  <cols>
    <col min="1" max="1" width="29.00390625" style="6" customWidth="1"/>
    <col min="2" max="3" width="8.140625" style="0" customWidth="1"/>
    <col min="4" max="4" width="8.140625" style="6" customWidth="1"/>
    <col min="5" max="6" width="8.140625" style="0" customWidth="1"/>
    <col min="7" max="7" width="8.140625" style="6" customWidth="1"/>
    <col min="8" max="9" width="8.140625" style="0" customWidth="1"/>
    <col min="10" max="10" width="8.140625" style="6" customWidth="1"/>
    <col min="11" max="12" width="8.140625" style="0" customWidth="1"/>
    <col min="13" max="13" width="8.140625" style="6" customWidth="1"/>
    <col min="14" max="15" width="8.140625" style="0" customWidth="1"/>
    <col min="16" max="16" width="8.140625" style="6" customWidth="1"/>
    <col min="17" max="18" width="8.140625" style="0" customWidth="1"/>
    <col min="19" max="19" width="8.140625" style="6" customWidth="1"/>
  </cols>
  <sheetData>
    <row r="1" ht="12.75">
      <c r="A1" s="7" t="s">
        <v>84</v>
      </c>
    </row>
    <row r="2" spans="1:19" ht="12.75">
      <c r="A2" s="118" t="s">
        <v>13</v>
      </c>
      <c r="B2" s="118"/>
      <c r="C2" s="118"/>
      <c r="D2" s="118"/>
      <c r="E2" s="118"/>
      <c r="F2" s="118"/>
      <c r="G2" s="118"/>
      <c r="H2" s="118"/>
      <c r="I2" s="118"/>
      <c r="J2" s="118"/>
      <c r="K2" s="118"/>
      <c r="L2" s="118"/>
      <c r="M2" s="118"/>
      <c r="N2" s="118"/>
      <c r="O2" s="118"/>
      <c r="P2" s="118"/>
      <c r="Q2" s="118"/>
      <c r="R2" s="118"/>
      <c r="S2" s="118"/>
    </row>
    <row r="3" spans="1:19" ht="12.75">
      <c r="A3" s="118" t="s">
        <v>14</v>
      </c>
      <c r="B3" s="118"/>
      <c r="C3" s="118"/>
      <c r="D3" s="118"/>
      <c r="E3" s="118"/>
      <c r="F3" s="118"/>
      <c r="G3" s="118"/>
      <c r="H3" s="118"/>
      <c r="I3" s="118"/>
      <c r="J3" s="118"/>
      <c r="K3" s="118"/>
      <c r="L3" s="118"/>
      <c r="M3" s="118"/>
      <c r="N3" s="118"/>
      <c r="O3" s="118"/>
      <c r="P3" s="118"/>
      <c r="Q3" s="118"/>
      <c r="R3" s="118"/>
      <c r="S3" s="118"/>
    </row>
    <row r="4" ht="13.5" thickBot="1"/>
    <row r="5" spans="1:19" ht="12.75">
      <c r="A5" s="9"/>
      <c r="B5" s="123" t="s">
        <v>15</v>
      </c>
      <c r="C5" s="116"/>
      <c r="D5" s="124"/>
      <c r="E5" s="123" t="s">
        <v>16</v>
      </c>
      <c r="F5" s="116"/>
      <c r="G5" s="124"/>
      <c r="H5" s="123" t="s">
        <v>17</v>
      </c>
      <c r="I5" s="116"/>
      <c r="J5" s="124"/>
      <c r="K5" s="123" t="s">
        <v>18</v>
      </c>
      <c r="L5" s="116"/>
      <c r="M5" s="124"/>
      <c r="N5" s="123" t="s">
        <v>19</v>
      </c>
      <c r="O5" s="116"/>
      <c r="P5" s="124"/>
      <c r="Q5" s="28"/>
      <c r="R5" s="29"/>
      <c r="S5" s="9"/>
    </row>
    <row r="6" spans="2:19" s="6" customFormat="1" ht="12.75">
      <c r="B6" s="125" t="s">
        <v>39</v>
      </c>
      <c r="C6" s="126"/>
      <c r="D6" s="127"/>
      <c r="E6" s="125" t="s">
        <v>41</v>
      </c>
      <c r="F6" s="126"/>
      <c r="G6" s="127"/>
      <c r="H6" s="125" t="s">
        <v>59</v>
      </c>
      <c r="I6" s="126"/>
      <c r="J6" s="127"/>
      <c r="K6" s="125" t="s">
        <v>43</v>
      </c>
      <c r="L6" s="126"/>
      <c r="M6" s="127"/>
      <c r="N6" s="125" t="s">
        <v>44</v>
      </c>
      <c r="O6" s="126"/>
      <c r="P6" s="127"/>
      <c r="Q6" s="121" t="s">
        <v>32</v>
      </c>
      <c r="R6" s="122"/>
      <c r="S6" s="122"/>
    </row>
    <row r="7" spans="2:17" s="6" customFormat="1" ht="12.75">
      <c r="B7" s="128" t="s">
        <v>40</v>
      </c>
      <c r="C7" s="129"/>
      <c r="D7" s="130"/>
      <c r="E7" s="128" t="s">
        <v>42</v>
      </c>
      <c r="F7" s="129"/>
      <c r="G7" s="130"/>
      <c r="H7" s="128" t="s">
        <v>60</v>
      </c>
      <c r="I7" s="129"/>
      <c r="J7" s="130"/>
      <c r="K7" s="128" t="s">
        <v>42</v>
      </c>
      <c r="L7" s="129"/>
      <c r="M7" s="130"/>
      <c r="N7" s="128" t="s">
        <v>42</v>
      </c>
      <c r="O7" s="129"/>
      <c r="P7" s="130"/>
      <c r="Q7" s="2"/>
    </row>
    <row r="8" spans="1:19" ht="12.75">
      <c r="A8" s="12"/>
      <c r="B8" s="26" t="s">
        <v>8</v>
      </c>
      <c r="C8" s="27" t="s">
        <v>9</v>
      </c>
      <c r="D8" s="27" t="s">
        <v>31</v>
      </c>
      <c r="E8" s="26" t="s">
        <v>8</v>
      </c>
      <c r="F8" s="27" t="s">
        <v>9</v>
      </c>
      <c r="G8" s="27" t="s">
        <v>31</v>
      </c>
      <c r="H8" s="26" t="s">
        <v>8</v>
      </c>
      <c r="I8" s="27" t="s">
        <v>9</v>
      </c>
      <c r="J8" s="27" t="s">
        <v>31</v>
      </c>
      <c r="K8" s="26" t="s">
        <v>8</v>
      </c>
      <c r="L8" s="27" t="s">
        <v>9</v>
      </c>
      <c r="M8" s="27" t="s">
        <v>31</v>
      </c>
      <c r="N8" s="26" t="s">
        <v>8</v>
      </c>
      <c r="O8" s="27" t="s">
        <v>9</v>
      </c>
      <c r="P8" s="27" t="s">
        <v>31</v>
      </c>
      <c r="Q8" s="26" t="s">
        <v>8</v>
      </c>
      <c r="R8" s="27" t="s">
        <v>9</v>
      </c>
      <c r="S8" s="27" t="s">
        <v>31</v>
      </c>
    </row>
    <row r="9" spans="1:19" s="6" customFormat="1" ht="12.75">
      <c r="A9" s="13" t="s">
        <v>0</v>
      </c>
      <c r="B9" s="3"/>
      <c r="C9" s="4"/>
      <c r="D9" s="1"/>
      <c r="E9" s="3"/>
      <c r="F9" s="4"/>
      <c r="G9" s="1"/>
      <c r="H9" s="3"/>
      <c r="I9" s="4"/>
      <c r="J9" s="1"/>
      <c r="K9" s="3"/>
      <c r="L9" s="4"/>
      <c r="M9" s="1"/>
      <c r="N9" s="3"/>
      <c r="O9" s="4"/>
      <c r="P9" s="1"/>
      <c r="Q9" s="32"/>
      <c r="R9" s="1"/>
      <c r="S9" s="1"/>
    </row>
    <row r="10" spans="1:19" ht="12.75">
      <c r="A10" s="6" t="s">
        <v>34</v>
      </c>
      <c r="B10" s="16">
        <v>68</v>
      </c>
      <c r="C10" s="17">
        <v>28</v>
      </c>
      <c r="D10" s="17">
        <v>96</v>
      </c>
      <c r="E10" s="16">
        <v>0</v>
      </c>
      <c r="F10" s="17">
        <v>0</v>
      </c>
      <c r="G10" s="17">
        <v>0</v>
      </c>
      <c r="H10" s="16">
        <v>60</v>
      </c>
      <c r="I10" s="17">
        <v>26</v>
      </c>
      <c r="J10" s="17">
        <v>86</v>
      </c>
      <c r="K10" s="16">
        <v>0</v>
      </c>
      <c r="L10" s="17">
        <v>0</v>
      </c>
      <c r="M10" s="17">
        <v>0</v>
      </c>
      <c r="N10" s="16">
        <v>33</v>
      </c>
      <c r="O10" s="17">
        <v>3</v>
      </c>
      <c r="P10" s="17">
        <v>36</v>
      </c>
      <c r="Q10" s="16">
        <f>SUM(N10,K10,H10,E10,B10)</f>
        <v>161</v>
      </c>
      <c r="R10" s="17">
        <f aca="true" t="shared" si="0" ref="R10:S14">SUM(O10,L10,I10,F10,C10)</f>
        <v>57</v>
      </c>
      <c r="S10" s="17">
        <f t="shared" si="0"/>
        <v>218</v>
      </c>
    </row>
    <row r="11" spans="1:19" ht="12.75">
      <c r="A11" s="6" t="s">
        <v>35</v>
      </c>
      <c r="B11" s="16">
        <v>109</v>
      </c>
      <c r="C11" s="18">
        <v>51</v>
      </c>
      <c r="D11" s="17">
        <v>160</v>
      </c>
      <c r="E11" s="16">
        <v>31</v>
      </c>
      <c r="F11" s="18">
        <v>6</v>
      </c>
      <c r="G11" s="17">
        <v>37</v>
      </c>
      <c r="H11" s="16">
        <v>20</v>
      </c>
      <c r="I11" s="18">
        <v>14</v>
      </c>
      <c r="J11" s="17">
        <v>34</v>
      </c>
      <c r="K11" s="16">
        <v>0</v>
      </c>
      <c r="L11" s="18">
        <v>0</v>
      </c>
      <c r="M11" s="17">
        <v>0</v>
      </c>
      <c r="N11" s="16">
        <v>26</v>
      </c>
      <c r="O11" s="18">
        <v>15</v>
      </c>
      <c r="P11" s="17">
        <v>41</v>
      </c>
      <c r="Q11" s="16">
        <f>SUM(N11,K11,H11,E11,B11)</f>
        <v>186</v>
      </c>
      <c r="R11" s="18">
        <f t="shared" si="0"/>
        <v>86</v>
      </c>
      <c r="S11" s="17">
        <f t="shared" si="0"/>
        <v>272</v>
      </c>
    </row>
    <row r="12" spans="1:20" ht="12.75">
      <c r="A12" s="6" t="s">
        <v>36</v>
      </c>
      <c r="B12" s="16">
        <v>0</v>
      </c>
      <c r="C12" s="18">
        <v>0</v>
      </c>
      <c r="D12" s="17">
        <v>0</v>
      </c>
      <c r="E12" s="16">
        <v>0</v>
      </c>
      <c r="F12" s="18">
        <v>0</v>
      </c>
      <c r="G12" s="17">
        <v>0</v>
      </c>
      <c r="H12" s="16">
        <v>0</v>
      </c>
      <c r="I12" s="18">
        <v>0</v>
      </c>
      <c r="J12" s="17">
        <v>0</v>
      </c>
      <c r="K12" s="16">
        <v>0</v>
      </c>
      <c r="L12" s="18">
        <v>0</v>
      </c>
      <c r="M12" s="17">
        <v>0</v>
      </c>
      <c r="N12" s="16">
        <v>0</v>
      </c>
      <c r="O12" s="18">
        <v>0</v>
      </c>
      <c r="P12" s="17">
        <v>0</v>
      </c>
      <c r="Q12" s="16">
        <f>SUM(N12,K12,H12,E12,B12)</f>
        <v>0</v>
      </c>
      <c r="R12" s="18">
        <f t="shared" si="0"/>
        <v>0</v>
      </c>
      <c r="S12" s="17">
        <f t="shared" si="0"/>
        <v>0</v>
      </c>
      <c r="T12" s="65"/>
    </row>
    <row r="13" spans="1:19" ht="12.75">
      <c r="A13" s="6" t="s">
        <v>37</v>
      </c>
      <c r="B13" s="16">
        <v>22</v>
      </c>
      <c r="C13" s="18">
        <v>11</v>
      </c>
      <c r="D13" s="17">
        <v>33</v>
      </c>
      <c r="E13" s="16">
        <v>14</v>
      </c>
      <c r="F13" s="18">
        <v>1</v>
      </c>
      <c r="G13" s="17">
        <v>15</v>
      </c>
      <c r="H13" s="16">
        <v>8</v>
      </c>
      <c r="I13" s="18">
        <v>5</v>
      </c>
      <c r="J13" s="17">
        <v>13</v>
      </c>
      <c r="K13" s="16">
        <v>2</v>
      </c>
      <c r="L13" s="18">
        <v>1</v>
      </c>
      <c r="M13" s="17">
        <v>3</v>
      </c>
      <c r="N13" s="16">
        <v>13</v>
      </c>
      <c r="O13" s="18">
        <v>6</v>
      </c>
      <c r="P13" s="17">
        <v>19</v>
      </c>
      <c r="Q13" s="16">
        <f>SUM(N13,K13,H13,E13,B13)</f>
        <v>59</v>
      </c>
      <c r="R13" s="18">
        <f t="shared" si="0"/>
        <v>24</v>
      </c>
      <c r="S13" s="17">
        <f t="shared" si="0"/>
        <v>83</v>
      </c>
    </row>
    <row r="14" spans="1:19" s="14" customFormat="1" ht="12.75">
      <c r="A14" s="14" t="s">
        <v>31</v>
      </c>
      <c r="B14" s="20">
        <v>199</v>
      </c>
      <c r="C14" s="21">
        <v>90</v>
      </c>
      <c r="D14" s="21">
        <v>289</v>
      </c>
      <c r="E14" s="20">
        <v>45</v>
      </c>
      <c r="F14" s="21">
        <v>7</v>
      </c>
      <c r="G14" s="21">
        <v>52</v>
      </c>
      <c r="H14" s="20">
        <v>88</v>
      </c>
      <c r="I14" s="21">
        <v>45</v>
      </c>
      <c r="J14" s="21">
        <v>133</v>
      </c>
      <c r="K14" s="20">
        <v>2</v>
      </c>
      <c r="L14" s="21">
        <v>1</v>
      </c>
      <c r="M14" s="21">
        <v>3</v>
      </c>
      <c r="N14" s="20">
        <v>72</v>
      </c>
      <c r="O14" s="21">
        <v>24</v>
      </c>
      <c r="P14" s="21">
        <v>96</v>
      </c>
      <c r="Q14" s="20">
        <f>SUM(N14,K14,H14,E14,B14)</f>
        <v>406</v>
      </c>
      <c r="R14" s="21">
        <f t="shared" si="0"/>
        <v>167</v>
      </c>
      <c r="S14" s="21">
        <f t="shared" si="0"/>
        <v>573</v>
      </c>
    </row>
    <row r="15" spans="1:19" s="6" customFormat="1" ht="12.75">
      <c r="A15" s="7" t="s">
        <v>1</v>
      </c>
      <c r="B15" s="16"/>
      <c r="C15" s="17"/>
      <c r="D15" s="17"/>
      <c r="E15" s="16"/>
      <c r="F15" s="17"/>
      <c r="G15" s="17"/>
      <c r="H15" s="16"/>
      <c r="I15" s="17"/>
      <c r="J15" s="17"/>
      <c r="K15" s="16"/>
      <c r="L15" s="17"/>
      <c r="M15" s="17"/>
      <c r="N15" s="16"/>
      <c r="O15" s="17"/>
      <c r="P15" s="17"/>
      <c r="Q15" s="16"/>
      <c r="R15" s="17"/>
      <c r="S15" s="17"/>
    </row>
    <row r="16" spans="1:19" ht="12.75">
      <c r="A16" s="6" t="s">
        <v>34</v>
      </c>
      <c r="B16" s="16">
        <v>24</v>
      </c>
      <c r="C16" s="17">
        <v>4</v>
      </c>
      <c r="D16" s="17">
        <v>28</v>
      </c>
      <c r="E16" s="16">
        <v>0</v>
      </c>
      <c r="F16" s="17">
        <v>0</v>
      </c>
      <c r="G16" s="17">
        <v>0</v>
      </c>
      <c r="H16" s="16">
        <v>0</v>
      </c>
      <c r="I16" s="17">
        <v>0</v>
      </c>
      <c r="J16" s="17">
        <v>0</v>
      </c>
      <c r="K16" s="16">
        <v>0</v>
      </c>
      <c r="L16" s="17">
        <v>0</v>
      </c>
      <c r="M16" s="17">
        <v>0</v>
      </c>
      <c r="N16" s="16">
        <v>0</v>
      </c>
      <c r="O16" s="17">
        <v>0</v>
      </c>
      <c r="P16" s="17">
        <v>0</v>
      </c>
      <c r="Q16" s="16">
        <f aca="true" t="shared" si="1" ref="Q16:S20">SUM(N16,K16,H16,E16,B16)</f>
        <v>24</v>
      </c>
      <c r="R16" s="17">
        <f t="shared" si="1"/>
        <v>4</v>
      </c>
      <c r="S16" s="17">
        <f t="shared" si="1"/>
        <v>28</v>
      </c>
    </row>
    <row r="17" spans="1:19" ht="12.75">
      <c r="A17" s="6" t="s">
        <v>35</v>
      </c>
      <c r="B17" s="16">
        <v>52</v>
      </c>
      <c r="C17" s="18">
        <v>28</v>
      </c>
      <c r="D17" s="17">
        <v>80</v>
      </c>
      <c r="E17" s="16">
        <v>16</v>
      </c>
      <c r="F17" s="18">
        <v>2</v>
      </c>
      <c r="G17" s="17">
        <v>18</v>
      </c>
      <c r="H17" s="16">
        <v>9</v>
      </c>
      <c r="I17" s="18">
        <v>8</v>
      </c>
      <c r="J17" s="17">
        <v>17</v>
      </c>
      <c r="K17" s="16">
        <v>9</v>
      </c>
      <c r="L17" s="18">
        <v>3</v>
      </c>
      <c r="M17" s="17">
        <v>12</v>
      </c>
      <c r="N17" s="16">
        <v>0</v>
      </c>
      <c r="O17" s="18">
        <v>0</v>
      </c>
      <c r="P17" s="17">
        <v>0</v>
      </c>
      <c r="Q17" s="16">
        <f t="shared" si="1"/>
        <v>86</v>
      </c>
      <c r="R17" s="18">
        <f t="shared" si="1"/>
        <v>41</v>
      </c>
      <c r="S17" s="17">
        <f t="shared" si="1"/>
        <v>127</v>
      </c>
    </row>
    <row r="18" spans="1:20" ht="12.75">
      <c r="A18" s="6" t="s">
        <v>36</v>
      </c>
      <c r="B18" s="16">
        <v>0</v>
      </c>
      <c r="C18" s="18">
        <v>0</v>
      </c>
      <c r="D18" s="17">
        <v>0</v>
      </c>
      <c r="E18" s="16">
        <v>0</v>
      </c>
      <c r="F18" s="18">
        <v>0</v>
      </c>
      <c r="G18" s="17">
        <v>0</v>
      </c>
      <c r="H18" s="16">
        <v>0</v>
      </c>
      <c r="I18" s="18">
        <v>0</v>
      </c>
      <c r="J18" s="17">
        <v>0</v>
      </c>
      <c r="K18" s="16">
        <v>0</v>
      </c>
      <c r="L18" s="18">
        <v>0</v>
      </c>
      <c r="M18" s="17">
        <v>0</v>
      </c>
      <c r="N18" s="16">
        <v>0</v>
      </c>
      <c r="O18" s="18">
        <v>0</v>
      </c>
      <c r="P18" s="17">
        <v>0</v>
      </c>
      <c r="Q18" s="16">
        <f t="shared" si="1"/>
        <v>0</v>
      </c>
      <c r="R18" s="18">
        <f t="shared" si="1"/>
        <v>0</v>
      </c>
      <c r="S18" s="17">
        <f t="shared" si="1"/>
        <v>0</v>
      </c>
      <c r="T18" s="65"/>
    </row>
    <row r="19" spans="1:19" ht="12.75">
      <c r="A19" s="6" t="s">
        <v>37</v>
      </c>
      <c r="B19" s="16">
        <v>0</v>
      </c>
      <c r="C19" s="18">
        <v>0</v>
      </c>
      <c r="D19" s="17">
        <v>0</v>
      </c>
      <c r="E19" s="16">
        <v>0</v>
      </c>
      <c r="F19" s="18">
        <v>0</v>
      </c>
      <c r="G19" s="17">
        <v>0</v>
      </c>
      <c r="H19" s="16">
        <v>0</v>
      </c>
      <c r="I19" s="18">
        <v>0</v>
      </c>
      <c r="J19" s="17">
        <v>0</v>
      </c>
      <c r="K19" s="16">
        <v>0</v>
      </c>
      <c r="L19" s="18">
        <v>0</v>
      </c>
      <c r="M19" s="17">
        <v>0</v>
      </c>
      <c r="N19" s="16">
        <v>0</v>
      </c>
      <c r="O19" s="18">
        <v>0</v>
      </c>
      <c r="P19" s="17">
        <v>0</v>
      </c>
      <c r="Q19" s="16">
        <f t="shared" si="1"/>
        <v>0</v>
      </c>
      <c r="R19" s="18">
        <f t="shared" si="1"/>
        <v>0</v>
      </c>
      <c r="S19" s="17">
        <f t="shared" si="1"/>
        <v>0</v>
      </c>
    </row>
    <row r="20" spans="1:19" s="14" customFormat="1" ht="12.75">
      <c r="A20" s="14" t="s">
        <v>31</v>
      </c>
      <c r="B20" s="20">
        <v>76</v>
      </c>
      <c r="C20" s="21">
        <v>32</v>
      </c>
      <c r="D20" s="21">
        <v>108</v>
      </c>
      <c r="E20" s="20">
        <v>16</v>
      </c>
      <c r="F20" s="21">
        <v>2</v>
      </c>
      <c r="G20" s="21">
        <v>18</v>
      </c>
      <c r="H20" s="20">
        <v>9</v>
      </c>
      <c r="I20" s="21">
        <v>8</v>
      </c>
      <c r="J20" s="21">
        <v>17</v>
      </c>
      <c r="K20" s="20">
        <v>9</v>
      </c>
      <c r="L20" s="21">
        <v>3</v>
      </c>
      <c r="M20" s="21">
        <v>12</v>
      </c>
      <c r="N20" s="20">
        <v>0</v>
      </c>
      <c r="O20" s="21">
        <v>0</v>
      </c>
      <c r="P20" s="21">
        <v>0</v>
      </c>
      <c r="Q20" s="20">
        <f t="shared" si="1"/>
        <v>110</v>
      </c>
      <c r="R20" s="21">
        <f t="shared" si="1"/>
        <v>45</v>
      </c>
      <c r="S20" s="21">
        <f t="shared" si="1"/>
        <v>155</v>
      </c>
    </row>
    <row r="21" spans="1:19" s="6" customFormat="1" ht="12.75">
      <c r="A21" s="7" t="s">
        <v>2</v>
      </c>
      <c r="B21" s="16"/>
      <c r="C21" s="17"/>
      <c r="D21" s="17"/>
      <c r="E21" s="16"/>
      <c r="F21" s="17"/>
      <c r="G21" s="17"/>
      <c r="H21" s="16"/>
      <c r="I21" s="17"/>
      <c r="J21" s="17"/>
      <c r="K21" s="16"/>
      <c r="L21" s="17"/>
      <c r="M21" s="17"/>
      <c r="N21" s="16"/>
      <c r="O21" s="17"/>
      <c r="P21" s="17"/>
      <c r="Q21" s="16"/>
      <c r="R21" s="17"/>
      <c r="S21" s="17"/>
    </row>
    <row r="22" spans="1:19" ht="12.75">
      <c r="A22" s="6" t="s">
        <v>34</v>
      </c>
      <c r="B22" s="16">
        <v>13</v>
      </c>
      <c r="C22" s="17">
        <v>8</v>
      </c>
      <c r="D22" s="17">
        <v>21</v>
      </c>
      <c r="E22" s="16">
        <v>0</v>
      </c>
      <c r="F22" s="17">
        <v>0</v>
      </c>
      <c r="G22" s="17">
        <v>0</v>
      </c>
      <c r="H22" s="16">
        <v>9</v>
      </c>
      <c r="I22" s="17">
        <v>10</v>
      </c>
      <c r="J22" s="17">
        <v>19</v>
      </c>
      <c r="K22" s="16">
        <v>0</v>
      </c>
      <c r="L22" s="17">
        <v>0</v>
      </c>
      <c r="M22" s="17">
        <v>0</v>
      </c>
      <c r="N22" s="16">
        <v>0</v>
      </c>
      <c r="O22" s="17">
        <v>0</v>
      </c>
      <c r="P22" s="17">
        <v>0</v>
      </c>
      <c r="Q22" s="16">
        <f aca="true" t="shared" si="2" ref="Q22:S26">SUM(N22,K22,H22,E22,B22)</f>
        <v>22</v>
      </c>
      <c r="R22" s="17">
        <f t="shared" si="2"/>
        <v>18</v>
      </c>
      <c r="S22" s="17">
        <f t="shared" si="2"/>
        <v>40</v>
      </c>
    </row>
    <row r="23" spans="1:19" ht="12.75">
      <c r="A23" s="6" t="s">
        <v>35</v>
      </c>
      <c r="B23" s="16">
        <v>14</v>
      </c>
      <c r="C23" s="18">
        <v>11</v>
      </c>
      <c r="D23" s="17">
        <v>25</v>
      </c>
      <c r="E23" s="16">
        <v>0</v>
      </c>
      <c r="F23" s="18">
        <v>0</v>
      </c>
      <c r="G23" s="17">
        <v>0</v>
      </c>
      <c r="H23" s="16">
        <v>0</v>
      </c>
      <c r="I23" s="18">
        <v>0</v>
      </c>
      <c r="J23" s="17">
        <v>0</v>
      </c>
      <c r="K23" s="16">
        <v>0</v>
      </c>
      <c r="L23" s="18">
        <v>0</v>
      </c>
      <c r="M23" s="17">
        <v>0</v>
      </c>
      <c r="N23" s="16">
        <v>16</v>
      </c>
      <c r="O23" s="18">
        <v>6</v>
      </c>
      <c r="P23" s="17">
        <v>22</v>
      </c>
      <c r="Q23" s="16">
        <f t="shared" si="2"/>
        <v>30</v>
      </c>
      <c r="R23" s="18">
        <f t="shared" si="2"/>
        <v>17</v>
      </c>
      <c r="S23" s="17">
        <f t="shared" si="2"/>
        <v>47</v>
      </c>
    </row>
    <row r="24" spans="1:20" ht="12.75">
      <c r="A24" s="6" t="s">
        <v>37</v>
      </c>
      <c r="B24" s="16">
        <v>0</v>
      </c>
      <c r="C24" s="18">
        <v>0</v>
      </c>
      <c r="D24" s="17">
        <v>0</v>
      </c>
      <c r="E24" s="16">
        <v>0</v>
      </c>
      <c r="F24" s="18">
        <v>0</v>
      </c>
      <c r="G24" s="17">
        <v>0</v>
      </c>
      <c r="H24" s="16">
        <v>0</v>
      </c>
      <c r="I24" s="18">
        <v>0</v>
      </c>
      <c r="J24" s="17">
        <v>0</v>
      </c>
      <c r="K24" s="16">
        <v>0</v>
      </c>
      <c r="L24" s="18">
        <v>0</v>
      </c>
      <c r="M24" s="17">
        <v>0</v>
      </c>
      <c r="N24" s="16">
        <v>0</v>
      </c>
      <c r="O24" s="18">
        <v>0</v>
      </c>
      <c r="P24" s="17">
        <v>0</v>
      </c>
      <c r="Q24" s="16">
        <f t="shared" si="2"/>
        <v>0</v>
      </c>
      <c r="R24" s="18">
        <f t="shared" si="2"/>
        <v>0</v>
      </c>
      <c r="S24" s="17">
        <f t="shared" si="2"/>
        <v>0</v>
      </c>
      <c r="T24" s="65"/>
    </row>
    <row r="25" spans="1:19" ht="12.75">
      <c r="A25" s="6" t="s">
        <v>47</v>
      </c>
      <c r="B25" s="16">
        <v>0</v>
      </c>
      <c r="C25" s="18">
        <v>0</v>
      </c>
      <c r="D25" s="17">
        <v>0</v>
      </c>
      <c r="E25" s="16">
        <v>0</v>
      </c>
      <c r="F25" s="18">
        <v>0</v>
      </c>
      <c r="G25" s="17">
        <v>0</v>
      </c>
      <c r="H25" s="16">
        <v>0</v>
      </c>
      <c r="I25" s="18">
        <v>0</v>
      </c>
      <c r="J25" s="17">
        <v>0</v>
      </c>
      <c r="K25" s="16">
        <v>3</v>
      </c>
      <c r="L25" s="18">
        <v>0</v>
      </c>
      <c r="M25" s="17">
        <v>3</v>
      </c>
      <c r="N25" s="16">
        <v>20</v>
      </c>
      <c r="O25" s="18">
        <v>14</v>
      </c>
      <c r="P25" s="17">
        <v>34</v>
      </c>
      <c r="Q25" s="16">
        <f t="shared" si="2"/>
        <v>23</v>
      </c>
      <c r="R25" s="18">
        <f t="shared" si="2"/>
        <v>14</v>
      </c>
      <c r="S25" s="17">
        <f t="shared" si="2"/>
        <v>37</v>
      </c>
    </row>
    <row r="26" spans="1:19" s="14" customFormat="1" ht="12.75">
      <c r="A26" s="14" t="s">
        <v>31</v>
      </c>
      <c r="B26" s="20">
        <v>27</v>
      </c>
      <c r="C26" s="21">
        <v>19</v>
      </c>
      <c r="D26" s="21">
        <v>46</v>
      </c>
      <c r="E26" s="20">
        <v>0</v>
      </c>
      <c r="F26" s="21">
        <v>0</v>
      </c>
      <c r="G26" s="21">
        <v>0</v>
      </c>
      <c r="H26" s="20">
        <v>9</v>
      </c>
      <c r="I26" s="21">
        <v>10</v>
      </c>
      <c r="J26" s="21">
        <v>19</v>
      </c>
      <c r="K26" s="20">
        <v>3</v>
      </c>
      <c r="L26" s="21">
        <v>0</v>
      </c>
      <c r="M26" s="21">
        <v>3</v>
      </c>
      <c r="N26" s="20">
        <v>36</v>
      </c>
      <c r="O26" s="21">
        <v>20</v>
      </c>
      <c r="P26" s="21">
        <v>56</v>
      </c>
      <c r="Q26" s="20">
        <f t="shared" si="2"/>
        <v>75</v>
      </c>
      <c r="R26" s="21">
        <f t="shared" si="2"/>
        <v>49</v>
      </c>
      <c r="S26" s="21">
        <f t="shared" si="2"/>
        <v>124</v>
      </c>
    </row>
    <row r="27" spans="1:19" s="6" customFormat="1" ht="12.75">
      <c r="A27" s="7" t="s">
        <v>3</v>
      </c>
      <c r="B27" s="16"/>
      <c r="C27" s="17"/>
      <c r="D27" s="17"/>
      <c r="E27" s="16"/>
      <c r="F27" s="17"/>
      <c r="G27" s="17"/>
      <c r="H27" s="16"/>
      <c r="I27" s="17"/>
      <c r="J27" s="17"/>
      <c r="K27" s="16"/>
      <c r="L27" s="17"/>
      <c r="M27" s="17"/>
      <c r="N27" s="16"/>
      <c r="O27" s="17"/>
      <c r="P27" s="17"/>
      <c r="Q27" s="16"/>
      <c r="R27" s="17"/>
      <c r="S27" s="17"/>
    </row>
    <row r="28" spans="1:19" ht="12.75">
      <c r="A28" s="6" t="s">
        <v>34</v>
      </c>
      <c r="B28" s="16">
        <v>56</v>
      </c>
      <c r="C28" s="17">
        <v>27</v>
      </c>
      <c r="D28" s="17">
        <v>83</v>
      </c>
      <c r="E28" s="16">
        <v>31</v>
      </c>
      <c r="F28" s="17">
        <v>2</v>
      </c>
      <c r="G28" s="17">
        <v>33</v>
      </c>
      <c r="H28" s="16">
        <v>22</v>
      </c>
      <c r="I28" s="17">
        <v>8</v>
      </c>
      <c r="J28" s="17">
        <v>30</v>
      </c>
      <c r="K28" s="16">
        <v>3</v>
      </c>
      <c r="L28" s="17">
        <v>0</v>
      </c>
      <c r="M28" s="17">
        <v>3</v>
      </c>
      <c r="N28" s="16">
        <v>0</v>
      </c>
      <c r="O28" s="17">
        <v>0</v>
      </c>
      <c r="P28" s="17">
        <v>0</v>
      </c>
      <c r="Q28" s="16">
        <f aca="true" t="shared" si="3" ref="Q28:S32">SUM(N28,K28,H28,E28,B28)</f>
        <v>112</v>
      </c>
      <c r="R28" s="17">
        <f t="shared" si="3"/>
        <v>37</v>
      </c>
      <c r="S28" s="17">
        <f t="shared" si="3"/>
        <v>149</v>
      </c>
    </row>
    <row r="29" spans="1:19" ht="12.75">
      <c r="A29" s="6" t="s">
        <v>35</v>
      </c>
      <c r="B29" s="16">
        <v>80</v>
      </c>
      <c r="C29" s="18">
        <v>53</v>
      </c>
      <c r="D29" s="17">
        <v>133</v>
      </c>
      <c r="E29" s="16">
        <v>18</v>
      </c>
      <c r="F29" s="18">
        <v>6</v>
      </c>
      <c r="G29" s="17">
        <v>24</v>
      </c>
      <c r="H29" s="16">
        <v>12</v>
      </c>
      <c r="I29" s="18">
        <v>9</v>
      </c>
      <c r="J29" s="17">
        <v>21</v>
      </c>
      <c r="K29" s="16">
        <v>4</v>
      </c>
      <c r="L29" s="18">
        <v>4</v>
      </c>
      <c r="M29" s="17">
        <v>8</v>
      </c>
      <c r="N29" s="16">
        <v>10</v>
      </c>
      <c r="O29" s="18">
        <v>4</v>
      </c>
      <c r="P29" s="17">
        <v>14</v>
      </c>
      <c r="Q29" s="16">
        <f t="shared" si="3"/>
        <v>124</v>
      </c>
      <c r="R29" s="18">
        <f t="shared" si="3"/>
        <v>76</v>
      </c>
      <c r="S29" s="17">
        <f t="shared" si="3"/>
        <v>200</v>
      </c>
    </row>
    <row r="30" spans="1:19" ht="12.75">
      <c r="A30" s="6" t="s">
        <v>36</v>
      </c>
      <c r="B30" s="16">
        <v>0</v>
      </c>
      <c r="C30" s="18">
        <v>0</v>
      </c>
      <c r="D30" s="17">
        <v>0</v>
      </c>
      <c r="E30" s="16">
        <v>0</v>
      </c>
      <c r="F30" s="18">
        <v>0</v>
      </c>
      <c r="G30" s="17">
        <v>0</v>
      </c>
      <c r="H30" s="16">
        <v>0</v>
      </c>
      <c r="I30" s="18">
        <v>0</v>
      </c>
      <c r="J30" s="17">
        <v>0</v>
      </c>
      <c r="K30" s="16">
        <v>0</v>
      </c>
      <c r="L30" s="18">
        <v>0</v>
      </c>
      <c r="M30" s="17">
        <v>0</v>
      </c>
      <c r="N30" s="16">
        <v>0</v>
      </c>
      <c r="O30" s="18">
        <v>0</v>
      </c>
      <c r="P30" s="17">
        <v>0</v>
      </c>
      <c r="Q30" s="16">
        <f t="shared" si="3"/>
        <v>0</v>
      </c>
      <c r="R30" s="18">
        <f t="shared" si="3"/>
        <v>0</v>
      </c>
      <c r="S30" s="17">
        <f t="shared" si="3"/>
        <v>0</v>
      </c>
    </row>
    <row r="31" spans="1:19" ht="12.75">
      <c r="A31" s="6" t="s">
        <v>37</v>
      </c>
      <c r="B31" s="16">
        <v>15</v>
      </c>
      <c r="C31" s="18">
        <v>4</v>
      </c>
      <c r="D31" s="17">
        <v>19</v>
      </c>
      <c r="E31" s="16">
        <v>10</v>
      </c>
      <c r="F31" s="18">
        <v>2</v>
      </c>
      <c r="G31" s="17">
        <v>12</v>
      </c>
      <c r="H31" s="16">
        <v>0</v>
      </c>
      <c r="I31" s="18">
        <v>0</v>
      </c>
      <c r="J31" s="17">
        <v>0</v>
      </c>
      <c r="K31" s="16">
        <v>0</v>
      </c>
      <c r="L31" s="18">
        <v>0</v>
      </c>
      <c r="M31" s="17">
        <v>0</v>
      </c>
      <c r="N31" s="16">
        <v>0</v>
      </c>
      <c r="O31" s="18">
        <v>0</v>
      </c>
      <c r="P31" s="17">
        <v>0</v>
      </c>
      <c r="Q31" s="16">
        <f t="shared" si="3"/>
        <v>25</v>
      </c>
      <c r="R31" s="18">
        <f t="shared" si="3"/>
        <v>6</v>
      </c>
      <c r="S31" s="17">
        <f t="shared" si="3"/>
        <v>31</v>
      </c>
    </row>
    <row r="32" spans="1:19" s="14" customFormat="1" ht="12.75">
      <c r="A32" s="14" t="s">
        <v>31</v>
      </c>
      <c r="B32" s="20">
        <v>151</v>
      </c>
      <c r="C32" s="21">
        <v>84</v>
      </c>
      <c r="D32" s="21">
        <v>235</v>
      </c>
      <c r="E32" s="20">
        <v>59</v>
      </c>
      <c r="F32" s="21">
        <v>10</v>
      </c>
      <c r="G32" s="21">
        <v>69</v>
      </c>
      <c r="H32" s="20">
        <v>34</v>
      </c>
      <c r="I32" s="21">
        <v>17</v>
      </c>
      <c r="J32" s="21">
        <v>51</v>
      </c>
      <c r="K32" s="20">
        <v>7</v>
      </c>
      <c r="L32" s="21">
        <v>4</v>
      </c>
      <c r="M32" s="21">
        <v>11</v>
      </c>
      <c r="N32" s="20">
        <v>10</v>
      </c>
      <c r="O32" s="21">
        <v>4</v>
      </c>
      <c r="P32" s="21">
        <v>14</v>
      </c>
      <c r="Q32" s="20">
        <f t="shared" si="3"/>
        <v>261</v>
      </c>
      <c r="R32" s="21">
        <f t="shared" si="3"/>
        <v>119</v>
      </c>
      <c r="S32" s="21">
        <f t="shared" si="3"/>
        <v>380</v>
      </c>
    </row>
    <row r="33" spans="1:19" s="6" customFormat="1" ht="12.75">
      <c r="A33" s="7" t="s">
        <v>4</v>
      </c>
      <c r="B33" s="16"/>
      <c r="C33" s="17"/>
      <c r="D33" s="17"/>
      <c r="E33" s="16"/>
      <c r="F33" s="17"/>
      <c r="G33" s="17"/>
      <c r="H33" s="16"/>
      <c r="I33" s="17"/>
      <c r="J33" s="17"/>
      <c r="K33" s="16"/>
      <c r="L33" s="17"/>
      <c r="M33" s="17"/>
      <c r="N33" s="16"/>
      <c r="O33" s="17"/>
      <c r="P33" s="17"/>
      <c r="Q33" s="16"/>
      <c r="R33" s="17"/>
      <c r="S33" s="17"/>
    </row>
    <row r="34" spans="1:19" s="6" customFormat="1" ht="12.75">
      <c r="A34" s="6" t="s">
        <v>34</v>
      </c>
      <c r="B34" s="16">
        <v>53</v>
      </c>
      <c r="C34" s="17">
        <v>28</v>
      </c>
      <c r="D34" s="17">
        <v>81</v>
      </c>
      <c r="E34" s="16">
        <v>7</v>
      </c>
      <c r="F34" s="17">
        <v>1</v>
      </c>
      <c r="G34" s="17">
        <v>8</v>
      </c>
      <c r="H34" s="16">
        <v>14</v>
      </c>
      <c r="I34" s="17">
        <v>11</v>
      </c>
      <c r="J34" s="17">
        <v>25</v>
      </c>
      <c r="K34" s="16">
        <v>0</v>
      </c>
      <c r="L34" s="17">
        <v>0</v>
      </c>
      <c r="M34" s="17">
        <v>0</v>
      </c>
      <c r="N34" s="16">
        <v>0</v>
      </c>
      <c r="O34" s="17">
        <v>0</v>
      </c>
      <c r="P34" s="17">
        <v>0</v>
      </c>
      <c r="Q34" s="16">
        <f aca="true" t="shared" si="4" ref="Q34:S38">SUM(N34,K34,H34,E34,B34)</f>
        <v>74</v>
      </c>
      <c r="R34" s="17">
        <f t="shared" si="4"/>
        <v>40</v>
      </c>
      <c r="S34" s="17">
        <f t="shared" si="4"/>
        <v>114</v>
      </c>
    </row>
    <row r="35" spans="1:19" s="6" customFormat="1" ht="12.75">
      <c r="A35" s="6" t="s">
        <v>35</v>
      </c>
      <c r="B35" s="16">
        <v>96</v>
      </c>
      <c r="C35" s="17">
        <v>42</v>
      </c>
      <c r="D35" s="17">
        <v>138</v>
      </c>
      <c r="E35" s="16">
        <v>35</v>
      </c>
      <c r="F35" s="17">
        <v>11</v>
      </c>
      <c r="G35" s="17">
        <v>46</v>
      </c>
      <c r="H35" s="16">
        <v>22</v>
      </c>
      <c r="I35" s="17">
        <v>17</v>
      </c>
      <c r="J35" s="17">
        <v>39</v>
      </c>
      <c r="K35" s="16">
        <v>0</v>
      </c>
      <c r="L35" s="17">
        <v>0</v>
      </c>
      <c r="M35" s="17">
        <v>0</v>
      </c>
      <c r="N35" s="16">
        <v>36</v>
      </c>
      <c r="O35" s="17">
        <v>27</v>
      </c>
      <c r="P35" s="17">
        <v>63</v>
      </c>
      <c r="Q35" s="16">
        <f t="shared" si="4"/>
        <v>189</v>
      </c>
      <c r="R35" s="17">
        <f t="shared" si="4"/>
        <v>97</v>
      </c>
      <c r="S35" s="17">
        <f t="shared" si="4"/>
        <v>286</v>
      </c>
    </row>
    <row r="36" spans="1:19" s="6" customFormat="1" ht="12.75">
      <c r="A36" s="6" t="s">
        <v>36</v>
      </c>
      <c r="B36" s="16">
        <v>0</v>
      </c>
      <c r="C36" s="17">
        <v>0</v>
      </c>
      <c r="D36" s="17">
        <v>0</v>
      </c>
      <c r="E36" s="16">
        <v>0</v>
      </c>
      <c r="F36" s="17">
        <v>0</v>
      </c>
      <c r="G36" s="17">
        <v>0</v>
      </c>
      <c r="H36" s="16">
        <v>0</v>
      </c>
      <c r="I36" s="17">
        <v>0</v>
      </c>
      <c r="J36" s="17">
        <v>0</v>
      </c>
      <c r="K36" s="16">
        <v>0</v>
      </c>
      <c r="L36" s="17">
        <v>0</v>
      </c>
      <c r="M36" s="17">
        <v>0</v>
      </c>
      <c r="N36" s="16">
        <v>0</v>
      </c>
      <c r="O36" s="17">
        <v>0</v>
      </c>
      <c r="P36" s="17">
        <v>0</v>
      </c>
      <c r="Q36" s="16">
        <f t="shared" si="4"/>
        <v>0</v>
      </c>
      <c r="R36" s="17">
        <f t="shared" si="4"/>
        <v>0</v>
      </c>
      <c r="S36" s="17">
        <f t="shared" si="4"/>
        <v>0</v>
      </c>
    </row>
    <row r="37" spans="1:19" ht="12.75">
      <c r="A37" s="6" t="s">
        <v>37</v>
      </c>
      <c r="B37" s="16">
        <v>24</v>
      </c>
      <c r="C37" s="18">
        <v>6</v>
      </c>
      <c r="D37" s="17">
        <v>30</v>
      </c>
      <c r="E37" s="16">
        <v>1</v>
      </c>
      <c r="F37" s="18">
        <v>0</v>
      </c>
      <c r="G37" s="17">
        <v>1</v>
      </c>
      <c r="H37" s="16">
        <v>0</v>
      </c>
      <c r="I37" s="18">
        <v>0</v>
      </c>
      <c r="J37" s="17">
        <v>0</v>
      </c>
      <c r="K37" s="16">
        <v>0</v>
      </c>
      <c r="L37" s="18">
        <v>0</v>
      </c>
      <c r="M37" s="17">
        <v>0</v>
      </c>
      <c r="N37" s="16">
        <v>0</v>
      </c>
      <c r="O37" s="18">
        <v>0</v>
      </c>
      <c r="P37" s="17">
        <v>0</v>
      </c>
      <c r="Q37" s="16">
        <f t="shared" si="4"/>
        <v>25</v>
      </c>
      <c r="R37" s="18">
        <f t="shared" si="4"/>
        <v>6</v>
      </c>
      <c r="S37" s="17">
        <f t="shared" si="4"/>
        <v>31</v>
      </c>
    </row>
    <row r="38" spans="1:19" s="14" customFormat="1" ht="12.75">
      <c r="A38" s="14" t="s">
        <v>31</v>
      </c>
      <c r="B38" s="20">
        <v>173</v>
      </c>
      <c r="C38" s="21">
        <v>76</v>
      </c>
      <c r="D38" s="21">
        <v>249</v>
      </c>
      <c r="E38" s="20">
        <v>43</v>
      </c>
      <c r="F38" s="21">
        <v>12</v>
      </c>
      <c r="G38" s="21">
        <v>55</v>
      </c>
      <c r="H38" s="20">
        <v>36</v>
      </c>
      <c r="I38" s="21">
        <v>28</v>
      </c>
      <c r="J38" s="21">
        <v>64</v>
      </c>
      <c r="K38" s="20">
        <v>0</v>
      </c>
      <c r="L38" s="21">
        <v>0</v>
      </c>
      <c r="M38" s="21">
        <v>0</v>
      </c>
      <c r="N38" s="20">
        <v>36</v>
      </c>
      <c r="O38" s="21">
        <v>27</v>
      </c>
      <c r="P38" s="21">
        <v>63</v>
      </c>
      <c r="Q38" s="20">
        <f t="shared" si="4"/>
        <v>288</v>
      </c>
      <c r="R38" s="21">
        <f t="shared" si="4"/>
        <v>143</v>
      </c>
      <c r="S38" s="21">
        <f t="shared" si="4"/>
        <v>431</v>
      </c>
    </row>
    <row r="39" spans="1:19" s="6" customFormat="1" ht="12.75">
      <c r="A39" s="7" t="s">
        <v>6</v>
      </c>
      <c r="B39" s="16"/>
      <c r="C39" s="17"/>
      <c r="D39" s="17"/>
      <c r="E39" s="16"/>
      <c r="F39" s="17"/>
      <c r="G39" s="17"/>
      <c r="H39" s="16"/>
      <c r="I39" s="17"/>
      <c r="J39" s="17"/>
      <c r="K39" s="16"/>
      <c r="L39" s="17"/>
      <c r="M39" s="17"/>
      <c r="N39" s="16"/>
      <c r="O39" s="17"/>
      <c r="P39" s="17"/>
      <c r="Q39" s="16"/>
      <c r="R39" s="17"/>
      <c r="S39" s="17"/>
    </row>
    <row r="40" spans="1:19" ht="12.75">
      <c r="A40" s="6" t="s">
        <v>34</v>
      </c>
      <c r="B40" s="16">
        <v>69</v>
      </c>
      <c r="C40" s="17">
        <v>29</v>
      </c>
      <c r="D40" s="17">
        <v>98</v>
      </c>
      <c r="E40" s="16">
        <v>0</v>
      </c>
      <c r="F40" s="17">
        <v>0</v>
      </c>
      <c r="G40" s="17">
        <v>0</v>
      </c>
      <c r="H40" s="16">
        <v>9</v>
      </c>
      <c r="I40" s="17">
        <v>7</v>
      </c>
      <c r="J40" s="17">
        <v>16</v>
      </c>
      <c r="K40" s="16">
        <v>0</v>
      </c>
      <c r="L40" s="17">
        <v>0</v>
      </c>
      <c r="M40" s="17">
        <v>0</v>
      </c>
      <c r="N40" s="16">
        <v>0</v>
      </c>
      <c r="O40" s="17">
        <v>0</v>
      </c>
      <c r="P40" s="17">
        <v>0</v>
      </c>
      <c r="Q40" s="16">
        <f aca="true" t="shared" si="5" ref="Q40:S44">SUM(N40,K40,H40,E40,B40)</f>
        <v>78</v>
      </c>
      <c r="R40" s="17">
        <f t="shared" si="5"/>
        <v>36</v>
      </c>
      <c r="S40" s="17">
        <f t="shared" si="5"/>
        <v>114</v>
      </c>
    </row>
    <row r="41" spans="1:19" ht="12.75">
      <c r="A41" s="6" t="s">
        <v>35</v>
      </c>
      <c r="B41" s="16">
        <v>79</v>
      </c>
      <c r="C41" s="18">
        <v>38</v>
      </c>
      <c r="D41" s="17">
        <v>117</v>
      </c>
      <c r="E41" s="16">
        <v>16</v>
      </c>
      <c r="F41" s="18">
        <v>8</v>
      </c>
      <c r="G41" s="17">
        <v>24</v>
      </c>
      <c r="H41" s="16">
        <v>13</v>
      </c>
      <c r="I41" s="18">
        <v>10</v>
      </c>
      <c r="J41" s="17">
        <v>23</v>
      </c>
      <c r="K41" s="16">
        <v>0</v>
      </c>
      <c r="L41" s="18">
        <v>0</v>
      </c>
      <c r="M41" s="17">
        <v>0</v>
      </c>
      <c r="N41" s="16">
        <v>55</v>
      </c>
      <c r="O41" s="18">
        <v>27</v>
      </c>
      <c r="P41" s="17">
        <v>82</v>
      </c>
      <c r="Q41" s="16">
        <f t="shared" si="5"/>
        <v>163</v>
      </c>
      <c r="R41" s="18">
        <f t="shared" si="5"/>
        <v>83</v>
      </c>
      <c r="S41" s="17">
        <f t="shared" si="5"/>
        <v>246</v>
      </c>
    </row>
    <row r="42" spans="1:20" ht="12.75">
      <c r="A42" s="6" t="s">
        <v>36</v>
      </c>
      <c r="B42" s="16">
        <v>0</v>
      </c>
      <c r="C42" s="18">
        <v>0</v>
      </c>
      <c r="D42" s="17">
        <v>0</v>
      </c>
      <c r="E42" s="16">
        <v>0</v>
      </c>
      <c r="F42" s="18">
        <v>0</v>
      </c>
      <c r="G42" s="17">
        <v>0</v>
      </c>
      <c r="H42" s="16">
        <v>0</v>
      </c>
      <c r="I42" s="18">
        <v>0</v>
      </c>
      <c r="J42" s="17">
        <v>0</v>
      </c>
      <c r="K42" s="16">
        <v>0</v>
      </c>
      <c r="L42" s="18">
        <v>0</v>
      </c>
      <c r="M42" s="17">
        <v>0</v>
      </c>
      <c r="N42" s="16">
        <v>0</v>
      </c>
      <c r="O42" s="18">
        <v>0</v>
      </c>
      <c r="P42" s="17">
        <v>0</v>
      </c>
      <c r="Q42" s="16">
        <f t="shared" si="5"/>
        <v>0</v>
      </c>
      <c r="R42" s="18">
        <f t="shared" si="5"/>
        <v>0</v>
      </c>
      <c r="S42" s="17">
        <f t="shared" si="5"/>
        <v>0</v>
      </c>
      <c r="T42" s="65"/>
    </row>
    <row r="43" spans="1:19" ht="12.75">
      <c r="A43" s="6" t="s">
        <v>37</v>
      </c>
      <c r="B43" s="16">
        <v>0</v>
      </c>
      <c r="C43" s="18">
        <v>0</v>
      </c>
      <c r="D43" s="17">
        <v>0</v>
      </c>
      <c r="E43" s="16">
        <v>0</v>
      </c>
      <c r="F43" s="18">
        <v>0</v>
      </c>
      <c r="G43" s="17">
        <v>0</v>
      </c>
      <c r="H43" s="16">
        <v>0</v>
      </c>
      <c r="I43" s="18">
        <v>0</v>
      </c>
      <c r="J43" s="17">
        <v>0</v>
      </c>
      <c r="K43" s="16">
        <v>0</v>
      </c>
      <c r="L43" s="18">
        <v>0</v>
      </c>
      <c r="M43" s="17">
        <v>0</v>
      </c>
      <c r="N43" s="16">
        <v>0</v>
      </c>
      <c r="O43" s="18">
        <v>0</v>
      </c>
      <c r="P43" s="17">
        <v>0</v>
      </c>
      <c r="Q43" s="16">
        <f t="shared" si="5"/>
        <v>0</v>
      </c>
      <c r="R43" s="18">
        <f t="shared" si="5"/>
        <v>0</v>
      </c>
      <c r="S43" s="17">
        <f t="shared" si="5"/>
        <v>0</v>
      </c>
    </row>
    <row r="44" spans="1:19" s="14" customFormat="1" ht="12.75">
      <c r="A44" s="14" t="s">
        <v>31</v>
      </c>
      <c r="B44" s="20">
        <v>148</v>
      </c>
      <c r="C44" s="21">
        <v>67</v>
      </c>
      <c r="D44" s="21">
        <v>215</v>
      </c>
      <c r="E44" s="20">
        <v>16</v>
      </c>
      <c r="F44" s="21">
        <v>8</v>
      </c>
      <c r="G44" s="21">
        <v>24</v>
      </c>
      <c r="H44" s="20">
        <v>22</v>
      </c>
      <c r="I44" s="21">
        <v>17</v>
      </c>
      <c r="J44" s="21">
        <v>39</v>
      </c>
      <c r="K44" s="20">
        <v>0</v>
      </c>
      <c r="L44" s="21">
        <v>0</v>
      </c>
      <c r="M44" s="21">
        <v>0</v>
      </c>
      <c r="N44" s="20">
        <v>55</v>
      </c>
      <c r="O44" s="21">
        <v>27</v>
      </c>
      <c r="P44" s="21">
        <v>82</v>
      </c>
      <c r="Q44" s="20">
        <f t="shared" si="5"/>
        <v>241</v>
      </c>
      <c r="R44" s="21">
        <f t="shared" si="5"/>
        <v>119</v>
      </c>
      <c r="S44" s="21">
        <f t="shared" si="5"/>
        <v>360</v>
      </c>
    </row>
    <row r="45" spans="1:19" s="6" customFormat="1" ht="12.75">
      <c r="A45" s="13" t="s">
        <v>33</v>
      </c>
      <c r="B45" s="33"/>
      <c r="C45" s="34"/>
      <c r="D45" s="34"/>
      <c r="E45" s="33"/>
      <c r="F45" s="34"/>
      <c r="G45" s="34"/>
      <c r="H45" s="33"/>
      <c r="I45" s="34"/>
      <c r="J45" s="34"/>
      <c r="K45" s="33"/>
      <c r="L45" s="34"/>
      <c r="M45" s="34"/>
      <c r="N45" s="33"/>
      <c r="O45" s="34"/>
      <c r="P45" s="34"/>
      <c r="Q45" s="33"/>
      <c r="R45" s="34"/>
      <c r="S45" s="34"/>
    </row>
    <row r="46" spans="1:19" ht="12.75">
      <c r="A46" s="6" t="s">
        <v>34</v>
      </c>
      <c r="B46" s="16">
        <f>SUM(B10,B16,B22,B28,B34,B40)</f>
        <v>283</v>
      </c>
      <c r="C46" s="17">
        <f aca="true" t="shared" si="6" ref="C46:P46">SUM(C10,C16,C22,C28,C34,C40)</f>
        <v>124</v>
      </c>
      <c r="D46" s="17">
        <f t="shared" si="6"/>
        <v>407</v>
      </c>
      <c r="E46" s="16">
        <f t="shared" si="6"/>
        <v>38</v>
      </c>
      <c r="F46" s="17">
        <f t="shared" si="6"/>
        <v>3</v>
      </c>
      <c r="G46" s="17">
        <f t="shared" si="6"/>
        <v>41</v>
      </c>
      <c r="H46" s="16">
        <f t="shared" si="6"/>
        <v>114</v>
      </c>
      <c r="I46" s="17">
        <f t="shared" si="6"/>
        <v>62</v>
      </c>
      <c r="J46" s="17">
        <f t="shared" si="6"/>
        <v>176</v>
      </c>
      <c r="K46" s="16">
        <f t="shared" si="6"/>
        <v>3</v>
      </c>
      <c r="L46" s="17">
        <f t="shared" si="6"/>
        <v>0</v>
      </c>
      <c r="M46" s="17">
        <f t="shared" si="6"/>
        <v>3</v>
      </c>
      <c r="N46" s="16">
        <f t="shared" si="6"/>
        <v>33</v>
      </c>
      <c r="O46" s="17">
        <f t="shared" si="6"/>
        <v>3</v>
      </c>
      <c r="P46" s="17">
        <f t="shared" si="6"/>
        <v>36</v>
      </c>
      <c r="Q46" s="16">
        <f aca="true" t="shared" si="7" ref="Q46:Q51">SUM(N46,K46,H46,E46,B46)</f>
        <v>471</v>
      </c>
      <c r="R46" s="17">
        <f aca="true" t="shared" si="8" ref="R46:R51">SUM(O46,L46,I46,F46,C46)</f>
        <v>192</v>
      </c>
      <c r="S46" s="17">
        <f aca="true" t="shared" si="9" ref="S46:S51">SUM(P46,M46,J46,G46,D46)</f>
        <v>663</v>
      </c>
    </row>
    <row r="47" spans="1:19" ht="12.75">
      <c r="A47" s="6" t="s">
        <v>35</v>
      </c>
      <c r="B47" s="16">
        <f>SUM(B11,B17,B23,B29,B35,B41)</f>
        <v>430</v>
      </c>
      <c r="C47" s="18">
        <f aca="true" t="shared" si="10" ref="C47:P47">SUM(C11,C17,C23,C29,C35,C41)</f>
        <v>223</v>
      </c>
      <c r="D47" s="17">
        <f t="shared" si="10"/>
        <v>653</v>
      </c>
      <c r="E47" s="16">
        <f t="shared" si="10"/>
        <v>116</v>
      </c>
      <c r="F47" s="18">
        <f t="shared" si="10"/>
        <v>33</v>
      </c>
      <c r="G47" s="17">
        <f t="shared" si="10"/>
        <v>149</v>
      </c>
      <c r="H47" s="16">
        <f t="shared" si="10"/>
        <v>76</v>
      </c>
      <c r="I47" s="18">
        <f t="shared" si="10"/>
        <v>58</v>
      </c>
      <c r="J47" s="17">
        <f t="shared" si="10"/>
        <v>134</v>
      </c>
      <c r="K47" s="16">
        <f t="shared" si="10"/>
        <v>13</v>
      </c>
      <c r="L47" s="18">
        <f t="shared" si="10"/>
        <v>7</v>
      </c>
      <c r="M47" s="17">
        <f t="shared" si="10"/>
        <v>20</v>
      </c>
      <c r="N47" s="16">
        <f t="shared" si="10"/>
        <v>143</v>
      </c>
      <c r="O47" s="18">
        <f t="shared" si="10"/>
        <v>79</v>
      </c>
      <c r="P47" s="17">
        <f t="shared" si="10"/>
        <v>222</v>
      </c>
      <c r="Q47" s="16">
        <f t="shared" si="7"/>
        <v>778</v>
      </c>
      <c r="R47" s="18">
        <f t="shared" si="8"/>
        <v>400</v>
      </c>
      <c r="S47" s="17">
        <f t="shared" si="9"/>
        <v>1178</v>
      </c>
    </row>
    <row r="48" spans="1:20" ht="12.75">
      <c r="A48" s="6" t="s">
        <v>36</v>
      </c>
      <c r="B48" s="16">
        <f>SUM(B12,B18,B30,B36,B42)</f>
        <v>0</v>
      </c>
      <c r="C48" s="18">
        <f aca="true" t="shared" si="11" ref="C48:P48">SUM(C12,C18,C30,C36,C42)</f>
        <v>0</v>
      </c>
      <c r="D48" s="17">
        <f t="shared" si="11"/>
        <v>0</v>
      </c>
      <c r="E48" s="16">
        <f t="shared" si="11"/>
        <v>0</v>
      </c>
      <c r="F48" s="18">
        <f t="shared" si="11"/>
        <v>0</v>
      </c>
      <c r="G48" s="17">
        <f t="shared" si="11"/>
        <v>0</v>
      </c>
      <c r="H48" s="16">
        <f t="shared" si="11"/>
        <v>0</v>
      </c>
      <c r="I48" s="18">
        <f t="shared" si="11"/>
        <v>0</v>
      </c>
      <c r="J48" s="17">
        <f t="shared" si="11"/>
        <v>0</v>
      </c>
      <c r="K48" s="16">
        <f t="shared" si="11"/>
        <v>0</v>
      </c>
      <c r="L48" s="18">
        <f t="shared" si="11"/>
        <v>0</v>
      </c>
      <c r="M48" s="17">
        <f t="shared" si="11"/>
        <v>0</v>
      </c>
      <c r="N48" s="16">
        <f t="shared" si="11"/>
        <v>0</v>
      </c>
      <c r="O48" s="18">
        <f t="shared" si="11"/>
        <v>0</v>
      </c>
      <c r="P48" s="17">
        <f t="shared" si="11"/>
        <v>0</v>
      </c>
      <c r="Q48" s="16">
        <f t="shared" si="7"/>
        <v>0</v>
      </c>
      <c r="R48" s="18">
        <f t="shared" si="8"/>
        <v>0</v>
      </c>
      <c r="S48" s="17">
        <f t="shared" si="9"/>
        <v>0</v>
      </c>
      <c r="T48" s="65"/>
    </row>
    <row r="49" spans="1:19" ht="12.75">
      <c r="A49" s="6" t="s">
        <v>37</v>
      </c>
      <c r="B49" s="16">
        <f>SUM(B13,B19,B24,B31,B37,B43)</f>
        <v>61</v>
      </c>
      <c r="C49" s="18">
        <f aca="true" t="shared" si="12" ref="C49:P49">SUM(C13,C19,C24,C31,C37,C43)</f>
        <v>21</v>
      </c>
      <c r="D49" s="17">
        <f t="shared" si="12"/>
        <v>82</v>
      </c>
      <c r="E49" s="16">
        <f t="shared" si="12"/>
        <v>25</v>
      </c>
      <c r="F49" s="18">
        <f t="shared" si="12"/>
        <v>3</v>
      </c>
      <c r="G49" s="17">
        <f t="shared" si="12"/>
        <v>28</v>
      </c>
      <c r="H49" s="16">
        <f t="shared" si="12"/>
        <v>8</v>
      </c>
      <c r="I49" s="18">
        <f t="shared" si="12"/>
        <v>5</v>
      </c>
      <c r="J49" s="17">
        <f t="shared" si="12"/>
        <v>13</v>
      </c>
      <c r="K49" s="16">
        <f t="shared" si="12"/>
        <v>2</v>
      </c>
      <c r="L49" s="18">
        <f t="shared" si="12"/>
        <v>1</v>
      </c>
      <c r="M49" s="17">
        <f t="shared" si="12"/>
        <v>3</v>
      </c>
      <c r="N49" s="16">
        <f t="shared" si="12"/>
        <v>13</v>
      </c>
      <c r="O49" s="18">
        <f t="shared" si="12"/>
        <v>6</v>
      </c>
      <c r="P49" s="17">
        <f t="shared" si="12"/>
        <v>19</v>
      </c>
      <c r="Q49" s="16">
        <f t="shared" si="7"/>
        <v>109</v>
      </c>
      <c r="R49" s="18">
        <f t="shared" si="8"/>
        <v>36</v>
      </c>
      <c r="S49" s="17">
        <f t="shared" si="9"/>
        <v>145</v>
      </c>
    </row>
    <row r="50" spans="1:19" ht="12.75">
      <c r="A50" s="6" t="s">
        <v>47</v>
      </c>
      <c r="B50" s="16">
        <f>SUM(B25)</f>
        <v>0</v>
      </c>
      <c r="C50" s="18">
        <f aca="true" t="shared" si="13" ref="C50:P50">SUM(C25)</f>
        <v>0</v>
      </c>
      <c r="D50" s="17">
        <f t="shared" si="13"/>
        <v>0</v>
      </c>
      <c r="E50" s="16">
        <f t="shared" si="13"/>
        <v>0</v>
      </c>
      <c r="F50" s="18">
        <f t="shared" si="13"/>
        <v>0</v>
      </c>
      <c r="G50" s="17">
        <f t="shared" si="13"/>
        <v>0</v>
      </c>
      <c r="H50" s="16">
        <f t="shared" si="13"/>
        <v>0</v>
      </c>
      <c r="I50" s="18">
        <f t="shared" si="13"/>
        <v>0</v>
      </c>
      <c r="J50" s="17">
        <f t="shared" si="13"/>
        <v>0</v>
      </c>
      <c r="K50" s="16">
        <f t="shared" si="13"/>
        <v>3</v>
      </c>
      <c r="L50" s="18">
        <f t="shared" si="13"/>
        <v>0</v>
      </c>
      <c r="M50" s="17">
        <f t="shared" si="13"/>
        <v>3</v>
      </c>
      <c r="N50" s="16">
        <f t="shared" si="13"/>
        <v>20</v>
      </c>
      <c r="O50" s="18">
        <f t="shared" si="13"/>
        <v>14</v>
      </c>
      <c r="P50" s="17">
        <f t="shared" si="13"/>
        <v>34</v>
      </c>
      <c r="Q50" s="16">
        <f t="shared" si="7"/>
        <v>23</v>
      </c>
      <c r="R50" s="18">
        <f t="shared" si="8"/>
        <v>14</v>
      </c>
      <c r="S50" s="17">
        <f t="shared" si="9"/>
        <v>37</v>
      </c>
    </row>
    <row r="51" spans="1:19" s="14" customFormat="1" ht="12.75">
      <c r="A51" s="15" t="s">
        <v>32</v>
      </c>
      <c r="B51" s="20">
        <f>SUM(B46:B50)</f>
        <v>774</v>
      </c>
      <c r="C51" s="21">
        <f aca="true" t="shared" si="14" ref="C51:P51">SUM(C46:C50)</f>
        <v>368</v>
      </c>
      <c r="D51" s="21">
        <f t="shared" si="14"/>
        <v>1142</v>
      </c>
      <c r="E51" s="20">
        <f t="shared" si="14"/>
        <v>179</v>
      </c>
      <c r="F51" s="21">
        <f t="shared" si="14"/>
        <v>39</v>
      </c>
      <c r="G51" s="21">
        <f t="shared" si="14"/>
        <v>218</v>
      </c>
      <c r="H51" s="20">
        <f t="shared" si="14"/>
        <v>198</v>
      </c>
      <c r="I51" s="21">
        <f t="shared" si="14"/>
        <v>125</v>
      </c>
      <c r="J51" s="21">
        <f t="shared" si="14"/>
        <v>323</v>
      </c>
      <c r="K51" s="20">
        <f t="shared" si="14"/>
        <v>21</v>
      </c>
      <c r="L51" s="21">
        <f t="shared" si="14"/>
        <v>8</v>
      </c>
      <c r="M51" s="21">
        <f t="shared" si="14"/>
        <v>29</v>
      </c>
      <c r="N51" s="20">
        <f t="shared" si="14"/>
        <v>209</v>
      </c>
      <c r="O51" s="21">
        <f t="shared" si="14"/>
        <v>102</v>
      </c>
      <c r="P51" s="21">
        <f t="shared" si="14"/>
        <v>311</v>
      </c>
      <c r="Q51" s="20">
        <f t="shared" si="7"/>
        <v>1381</v>
      </c>
      <c r="R51" s="21">
        <f t="shared" si="8"/>
        <v>642</v>
      </c>
      <c r="S51" s="21">
        <f t="shared" si="9"/>
        <v>2023</v>
      </c>
    </row>
    <row r="52" ht="4.5" customHeight="1">
      <c r="D52"/>
    </row>
    <row r="53" spans="1:4" ht="12.75">
      <c r="A53" s="45" t="s">
        <v>58</v>
      </c>
      <c r="D53"/>
    </row>
    <row r="54" spans="1:16" ht="12.75">
      <c r="A54" s="114" t="s">
        <v>85</v>
      </c>
      <c r="B54" s="68"/>
      <c r="C54" s="68"/>
      <c r="D54" s="68"/>
      <c r="E54" s="68"/>
      <c r="F54" s="68"/>
      <c r="G54" s="69"/>
      <c r="H54" s="68"/>
      <c r="I54" s="68"/>
      <c r="J54"/>
      <c r="P54"/>
    </row>
    <row r="55" spans="1:16" ht="12.75">
      <c r="A55" s="114" t="s">
        <v>86</v>
      </c>
      <c r="B55" s="68"/>
      <c r="C55" s="68"/>
      <c r="D55" s="68"/>
      <c r="E55" s="68"/>
      <c r="F55" s="68"/>
      <c r="G55" s="69"/>
      <c r="H55" s="68"/>
      <c r="I55" s="68"/>
      <c r="J55"/>
      <c r="P55"/>
    </row>
    <row r="56" spans="1:16" ht="12.75">
      <c r="A56" s="114" t="s">
        <v>88</v>
      </c>
      <c r="D56"/>
      <c r="J56"/>
      <c r="P56"/>
    </row>
    <row r="57" spans="1:16" ht="12.75">
      <c r="A57" s="114" t="s">
        <v>87</v>
      </c>
      <c r="D57"/>
      <c r="J57"/>
      <c r="P57"/>
    </row>
  </sheetData>
  <sheetProtection/>
  <mergeCells count="18">
    <mergeCell ref="E7:G7"/>
    <mergeCell ref="B6:D6"/>
    <mergeCell ref="B7:D7"/>
    <mergeCell ref="N7:P7"/>
    <mergeCell ref="K6:M6"/>
    <mergeCell ref="K7:M7"/>
    <mergeCell ref="H6:J6"/>
    <mergeCell ref="H7:J7"/>
    <mergeCell ref="Q6:S6"/>
    <mergeCell ref="A2:S2"/>
    <mergeCell ref="A3:S3"/>
    <mergeCell ref="B5:D5"/>
    <mergeCell ref="E5:G5"/>
    <mergeCell ref="H5:J5"/>
    <mergeCell ref="K5:M5"/>
    <mergeCell ref="N5:P5"/>
    <mergeCell ref="N6:P6"/>
    <mergeCell ref="E6:G6"/>
  </mergeCells>
  <printOptions horizontalCentered="1"/>
  <pageMargins left="0.1968503937007874" right="0.1968503937007874" top="0.3937007874015748" bottom="0.5905511811023623" header="0.5118110236220472" footer="0.5118110236220472"/>
  <pageSetup fitToHeight="1" fitToWidth="1" horizontalDpi="600" verticalDpi="600" orientation="landscape" paperSize="9" scale="74" r:id="rId2"/>
  <headerFooter alignWithMargins="0">
    <oddFooter>&amp;R&amp;A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J425"/>
  <sheetViews>
    <sheetView zoomScalePageLayoutView="0" workbookViewId="0" topLeftCell="A1">
      <selection activeCell="Q58" sqref="Q58"/>
    </sheetView>
  </sheetViews>
  <sheetFormatPr defaultColWidth="9.140625" defaultRowHeight="12.75"/>
  <cols>
    <col min="1" max="1" width="30.8515625" style="48" customWidth="1"/>
    <col min="2" max="3" width="9.28125" style="47" customWidth="1"/>
    <col min="4" max="4" width="9.28125" style="48" customWidth="1"/>
    <col min="5" max="6" width="9.28125" style="47" customWidth="1"/>
    <col min="7" max="7" width="9.28125" style="48" customWidth="1"/>
    <col min="8" max="9" width="9.28125" style="47" customWidth="1"/>
    <col min="10" max="10" width="9.28125" style="48" customWidth="1"/>
    <col min="11" max="16384" width="9.140625" style="47" customWidth="1"/>
  </cols>
  <sheetData>
    <row r="1" ht="12.75">
      <c r="A1" s="7" t="s">
        <v>84</v>
      </c>
    </row>
    <row r="2" spans="1:10" s="5" customFormat="1" ht="12.75">
      <c r="A2" s="118" t="s">
        <v>7</v>
      </c>
      <c r="B2" s="118"/>
      <c r="C2" s="118"/>
      <c r="D2" s="118"/>
      <c r="E2" s="118"/>
      <c r="F2" s="118"/>
      <c r="G2" s="118"/>
      <c r="H2" s="118"/>
      <c r="I2" s="118"/>
      <c r="J2" s="118"/>
    </row>
    <row r="3" ht="13.5" thickBot="1"/>
    <row r="4" spans="1:10" ht="12.75">
      <c r="A4" s="49"/>
      <c r="B4" s="131" t="s">
        <v>24</v>
      </c>
      <c r="C4" s="132"/>
      <c r="D4" s="133"/>
      <c r="E4" s="132" t="s">
        <v>25</v>
      </c>
      <c r="F4" s="132"/>
      <c r="G4" s="133"/>
      <c r="H4" s="132" t="s">
        <v>31</v>
      </c>
      <c r="I4" s="132"/>
      <c r="J4" s="132"/>
    </row>
    <row r="5" spans="1:10" ht="12.75">
      <c r="A5" s="50"/>
      <c r="B5" s="51" t="s">
        <v>8</v>
      </c>
      <c r="C5" s="52" t="s">
        <v>9</v>
      </c>
      <c r="D5" s="52" t="s">
        <v>31</v>
      </c>
      <c r="E5" s="51" t="s">
        <v>8</v>
      </c>
      <c r="F5" s="52" t="s">
        <v>9</v>
      </c>
      <c r="G5" s="52" t="s">
        <v>31</v>
      </c>
      <c r="H5" s="51" t="s">
        <v>8</v>
      </c>
      <c r="I5" s="52" t="s">
        <v>9</v>
      </c>
      <c r="J5" s="52" t="s">
        <v>31</v>
      </c>
    </row>
    <row r="6" spans="1:10" s="48" customFormat="1" ht="12.75">
      <c r="A6" s="13" t="s">
        <v>0</v>
      </c>
      <c r="B6" s="53"/>
      <c r="C6" s="54"/>
      <c r="D6" s="55"/>
      <c r="E6" s="53"/>
      <c r="F6" s="54"/>
      <c r="G6" s="55"/>
      <c r="H6" s="56"/>
      <c r="I6" s="55"/>
      <c r="J6" s="55"/>
    </row>
    <row r="7" spans="1:10" ht="12.75">
      <c r="A7" s="48" t="s">
        <v>34</v>
      </c>
      <c r="B7" s="57">
        <v>7286</v>
      </c>
      <c r="C7" s="58">
        <v>7017</v>
      </c>
      <c r="D7" s="58">
        <v>14303</v>
      </c>
      <c r="E7" s="57">
        <v>1292</v>
      </c>
      <c r="F7" s="58">
        <v>767</v>
      </c>
      <c r="G7" s="58">
        <v>2059</v>
      </c>
      <c r="H7" s="57">
        <f>SUM(E7,B7)</f>
        <v>8578</v>
      </c>
      <c r="I7" s="58">
        <f aca="true" t="shared" si="0" ref="I7:J11">SUM(F7,C7)</f>
        <v>7784</v>
      </c>
      <c r="J7" s="58">
        <f t="shared" si="0"/>
        <v>16362</v>
      </c>
    </row>
    <row r="8" spans="1:10" ht="12.75">
      <c r="A8" s="48" t="s">
        <v>35</v>
      </c>
      <c r="B8" s="57">
        <v>32400</v>
      </c>
      <c r="C8" s="59">
        <v>32721</v>
      </c>
      <c r="D8" s="58">
        <v>65121</v>
      </c>
      <c r="E8" s="57">
        <v>2706</v>
      </c>
      <c r="F8" s="59">
        <v>1523</v>
      </c>
      <c r="G8" s="58">
        <v>4229</v>
      </c>
      <c r="H8" s="57">
        <f>SUM(E8,B8)</f>
        <v>35106</v>
      </c>
      <c r="I8" s="59">
        <f t="shared" si="0"/>
        <v>34244</v>
      </c>
      <c r="J8" s="58">
        <f t="shared" si="0"/>
        <v>69350</v>
      </c>
    </row>
    <row r="9" spans="1:10" ht="12.75">
      <c r="A9" s="60" t="s">
        <v>36</v>
      </c>
      <c r="B9" s="57">
        <v>0</v>
      </c>
      <c r="C9" s="59">
        <v>0</v>
      </c>
      <c r="D9" s="58">
        <v>0</v>
      </c>
      <c r="E9" s="57">
        <v>0</v>
      </c>
      <c r="F9" s="59">
        <v>0</v>
      </c>
      <c r="G9" s="58">
        <v>0</v>
      </c>
      <c r="H9" s="57">
        <f>SUM(E9,B9)</f>
        <v>0</v>
      </c>
      <c r="I9" s="59">
        <f t="shared" si="0"/>
        <v>0</v>
      </c>
      <c r="J9" s="58">
        <f t="shared" si="0"/>
        <v>0</v>
      </c>
    </row>
    <row r="10" spans="1:10" ht="12.75">
      <c r="A10" s="60" t="s">
        <v>37</v>
      </c>
      <c r="B10" s="57">
        <v>15388</v>
      </c>
      <c r="C10" s="59">
        <v>14653</v>
      </c>
      <c r="D10" s="58">
        <v>30041</v>
      </c>
      <c r="E10" s="57">
        <v>1048</v>
      </c>
      <c r="F10" s="59">
        <v>609</v>
      </c>
      <c r="G10" s="58">
        <v>1657</v>
      </c>
      <c r="H10" s="57">
        <f>SUM(E10,B10)</f>
        <v>16436</v>
      </c>
      <c r="I10" s="59">
        <f t="shared" si="0"/>
        <v>15262</v>
      </c>
      <c r="J10" s="58">
        <f t="shared" si="0"/>
        <v>31698</v>
      </c>
    </row>
    <row r="11" spans="1:10" s="14" customFormat="1" ht="12.75">
      <c r="A11" s="15" t="s">
        <v>31</v>
      </c>
      <c r="B11" s="20">
        <v>55074</v>
      </c>
      <c r="C11" s="21">
        <v>54391</v>
      </c>
      <c r="D11" s="21">
        <v>109465</v>
      </c>
      <c r="E11" s="20">
        <v>5046</v>
      </c>
      <c r="F11" s="21">
        <v>2899</v>
      </c>
      <c r="G11" s="21">
        <v>7945</v>
      </c>
      <c r="H11" s="20">
        <f>SUM(E11,B11)</f>
        <v>60120</v>
      </c>
      <c r="I11" s="21">
        <f t="shared" si="0"/>
        <v>57290</v>
      </c>
      <c r="J11" s="21">
        <f t="shared" si="0"/>
        <v>117410</v>
      </c>
    </row>
    <row r="12" spans="1:10" s="14" customFormat="1" ht="12.75">
      <c r="A12" s="61" t="s">
        <v>1</v>
      </c>
      <c r="B12" s="62"/>
      <c r="C12" s="23"/>
      <c r="D12" s="23"/>
      <c r="E12" s="62"/>
      <c r="F12" s="23"/>
      <c r="G12" s="23"/>
      <c r="H12" s="62"/>
      <c r="I12" s="23"/>
      <c r="J12" s="23"/>
    </row>
    <row r="13" spans="1:10" ht="12.75">
      <c r="A13" s="60" t="s">
        <v>34</v>
      </c>
      <c r="B13" s="57">
        <v>4516</v>
      </c>
      <c r="C13" s="58">
        <v>4614</v>
      </c>
      <c r="D13" s="58">
        <v>9130</v>
      </c>
      <c r="E13" s="57">
        <v>461</v>
      </c>
      <c r="F13" s="58">
        <v>322</v>
      </c>
      <c r="G13" s="58">
        <v>783</v>
      </c>
      <c r="H13" s="57">
        <f aca="true" t="shared" si="1" ref="H13:J17">SUM(E13,B13)</f>
        <v>4977</v>
      </c>
      <c r="I13" s="58">
        <f t="shared" si="1"/>
        <v>4936</v>
      </c>
      <c r="J13" s="58">
        <f t="shared" si="1"/>
        <v>9913</v>
      </c>
    </row>
    <row r="14" spans="1:10" ht="12.75">
      <c r="A14" s="60" t="s">
        <v>35</v>
      </c>
      <c r="B14" s="57">
        <v>16871</v>
      </c>
      <c r="C14" s="59">
        <v>16605</v>
      </c>
      <c r="D14" s="58">
        <v>33476</v>
      </c>
      <c r="E14" s="57">
        <v>1199</v>
      </c>
      <c r="F14" s="59">
        <v>694</v>
      </c>
      <c r="G14" s="58">
        <v>1893</v>
      </c>
      <c r="H14" s="57">
        <f t="shared" si="1"/>
        <v>18070</v>
      </c>
      <c r="I14" s="59">
        <f t="shared" si="1"/>
        <v>17299</v>
      </c>
      <c r="J14" s="58">
        <f t="shared" si="1"/>
        <v>35369</v>
      </c>
    </row>
    <row r="15" spans="1:10" ht="12.75">
      <c r="A15" s="60" t="s">
        <v>36</v>
      </c>
      <c r="B15" s="57">
        <v>0</v>
      </c>
      <c r="C15" s="59">
        <v>0</v>
      </c>
      <c r="D15" s="58">
        <v>0</v>
      </c>
      <c r="E15" s="57">
        <v>55</v>
      </c>
      <c r="F15" s="59">
        <v>46</v>
      </c>
      <c r="G15" s="58">
        <v>101</v>
      </c>
      <c r="H15" s="57">
        <f t="shared" si="1"/>
        <v>55</v>
      </c>
      <c r="I15" s="59">
        <f t="shared" si="1"/>
        <v>46</v>
      </c>
      <c r="J15" s="58">
        <f t="shared" si="1"/>
        <v>101</v>
      </c>
    </row>
    <row r="16" spans="1:10" ht="12.75">
      <c r="A16" s="60" t="s">
        <v>37</v>
      </c>
      <c r="B16" s="57">
        <v>10254</v>
      </c>
      <c r="C16" s="59">
        <v>10108</v>
      </c>
      <c r="D16" s="58">
        <v>20362</v>
      </c>
      <c r="E16" s="57">
        <v>510</v>
      </c>
      <c r="F16" s="59">
        <v>299</v>
      </c>
      <c r="G16" s="58">
        <v>809</v>
      </c>
      <c r="H16" s="57">
        <f t="shared" si="1"/>
        <v>10764</v>
      </c>
      <c r="I16" s="59">
        <f t="shared" si="1"/>
        <v>10407</v>
      </c>
      <c r="J16" s="58">
        <f t="shared" si="1"/>
        <v>21171</v>
      </c>
    </row>
    <row r="17" spans="1:10" s="14" customFormat="1" ht="12.75">
      <c r="A17" s="15" t="s">
        <v>31</v>
      </c>
      <c r="B17" s="20">
        <v>31641</v>
      </c>
      <c r="C17" s="21">
        <v>31327</v>
      </c>
      <c r="D17" s="21">
        <v>62968</v>
      </c>
      <c r="E17" s="20">
        <v>2225</v>
      </c>
      <c r="F17" s="21">
        <v>1361</v>
      </c>
      <c r="G17" s="21">
        <v>3586</v>
      </c>
      <c r="H17" s="20">
        <f t="shared" si="1"/>
        <v>33866</v>
      </c>
      <c r="I17" s="21">
        <f t="shared" si="1"/>
        <v>32688</v>
      </c>
      <c r="J17" s="21">
        <f t="shared" si="1"/>
        <v>66554</v>
      </c>
    </row>
    <row r="18" spans="1:10" s="14" customFormat="1" ht="12.75">
      <c r="A18" s="61" t="s">
        <v>2</v>
      </c>
      <c r="B18" s="62"/>
      <c r="C18" s="23"/>
      <c r="D18" s="23"/>
      <c r="E18" s="62"/>
      <c r="F18" s="23"/>
      <c r="G18" s="23"/>
      <c r="H18" s="62"/>
      <c r="I18" s="23"/>
      <c r="J18" s="23"/>
    </row>
    <row r="19" spans="1:10" ht="12.75">
      <c r="A19" s="60" t="s">
        <v>34</v>
      </c>
      <c r="B19" s="57">
        <v>1990</v>
      </c>
      <c r="C19" s="58">
        <v>2063</v>
      </c>
      <c r="D19" s="58">
        <v>4053</v>
      </c>
      <c r="E19" s="57">
        <v>48</v>
      </c>
      <c r="F19" s="58">
        <v>34</v>
      </c>
      <c r="G19" s="58">
        <v>82</v>
      </c>
      <c r="H19" s="57">
        <f aca="true" t="shared" si="2" ref="H19:J23">SUM(E19,B19)</f>
        <v>2038</v>
      </c>
      <c r="I19" s="58">
        <f t="shared" si="2"/>
        <v>2097</v>
      </c>
      <c r="J19" s="58">
        <f t="shared" si="2"/>
        <v>4135</v>
      </c>
    </row>
    <row r="20" spans="1:10" ht="12.75">
      <c r="A20" s="60" t="s">
        <v>35</v>
      </c>
      <c r="B20" s="57">
        <v>3600</v>
      </c>
      <c r="C20" s="59">
        <v>3708</v>
      </c>
      <c r="D20" s="58">
        <v>7308</v>
      </c>
      <c r="E20" s="57">
        <v>161</v>
      </c>
      <c r="F20" s="59">
        <v>99</v>
      </c>
      <c r="G20" s="58">
        <v>260</v>
      </c>
      <c r="H20" s="57">
        <f t="shared" si="2"/>
        <v>3761</v>
      </c>
      <c r="I20" s="59">
        <f t="shared" si="2"/>
        <v>3807</v>
      </c>
      <c r="J20" s="58">
        <f t="shared" si="2"/>
        <v>7568</v>
      </c>
    </row>
    <row r="21" spans="1:10" ht="12.75">
      <c r="A21" s="60" t="s">
        <v>37</v>
      </c>
      <c r="B21" s="57">
        <v>1969</v>
      </c>
      <c r="C21" s="59">
        <v>2039</v>
      </c>
      <c r="D21" s="58">
        <v>4008</v>
      </c>
      <c r="E21" s="57">
        <v>103</v>
      </c>
      <c r="F21" s="59">
        <v>60</v>
      </c>
      <c r="G21" s="58">
        <v>163</v>
      </c>
      <c r="H21" s="57">
        <f t="shared" si="2"/>
        <v>2072</v>
      </c>
      <c r="I21" s="59">
        <f t="shared" si="2"/>
        <v>2099</v>
      </c>
      <c r="J21" s="58">
        <f t="shared" si="2"/>
        <v>4171</v>
      </c>
    </row>
    <row r="22" spans="1:10" ht="12.75">
      <c r="A22" s="60" t="s">
        <v>47</v>
      </c>
      <c r="B22" s="57">
        <v>0</v>
      </c>
      <c r="C22" s="59">
        <v>0</v>
      </c>
      <c r="D22" s="58">
        <v>0</v>
      </c>
      <c r="E22" s="57">
        <v>90</v>
      </c>
      <c r="F22" s="59">
        <v>36</v>
      </c>
      <c r="G22" s="58">
        <v>126</v>
      </c>
      <c r="H22" s="57">
        <f t="shared" si="2"/>
        <v>90</v>
      </c>
      <c r="I22" s="59">
        <f t="shared" si="2"/>
        <v>36</v>
      </c>
      <c r="J22" s="58">
        <f t="shared" si="2"/>
        <v>126</v>
      </c>
    </row>
    <row r="23" spans="1:10" s="14" customFormat="1" ht="12.75">
      <c r="A23" s="15" t="s">
        <v>31</v>
      </c>
      <c r="B23" s="20">
        <v>7559</v>
      </c>
      <c r="C23" s="21">
        <v>7810</v>
      </c>
      <c r="D23" s="21">
        <v>15369</v>
      </c>
      <c r="E23" s="20">
        <v>402</v>
      </c>
      <c r="F23" s="21">
        <v>229</v>
      </c>
      <c r="G23" s="21">
        <v>631</v>
      </c>
      <c r="H23" s="20">
        <f t="shared" si="2"/>
        <v>7961</v>
      </c>
      <c r="I23" s="21">
        <f t="shared" si="2"/>
        <v>8039</v>
      </c>
      <c r="J23" s="21">
        <f t="shared" si="2"/>
        <v>16000</v>
      </c>
    </row>
    <row r="24" spans="1:10" s="14" customFormat="1" ht="12.75">
      <c r="A24" s="61" t="s">
        <v>3</v>
      </c>
      <c r="B24" s="62"/>
      <c r="C24" s="23"/>
      <c r="D24" s="23"/>
      <c r="E24" s="62"/>
      <c r="F24" s="23"/>
      <c r="G24" s="23"/>
      <c r="H24" s="62"/>
      <c r="I24" s="23"/>
      <c r="J24" s="23"/>
    </row>
    <row r="25" spans="1:10" ht="12.75">
      <c r="A25" s="60" t="s">
        <v>34</v>
      </c>
      <c r="B25" s="57">
        <v>3916</v>
      </c>
      <c r="C25" s="58">
        <v>3879</v>
      </c>
      <c r="D25" s="58">
        <v>7795</v>
      </c>
      <c r="E25" s="57">
        <v>892</v>
      </c>
      <c r="F25" s="58">
        <v>466</v>
      </c>
      <c r="G25" s="58">
        <v>1358</v>
      </c>
      <c r="H25" s="57">
        <f aca="true" t="shared" si="3" ref="H25:J29">SUM(E25,B25)</f>
        <v>4808</v>
      </c>
      <c r="I25" s="58">
        <f t="shared" si="3"/>
        <v>4345</v>
      </c>
      <c r="J25" s="58">
        <f t="shared" si="3"/>
        <v>9153</v>
      </c>
    </row>
    <row r="26" spans="1:10" ht="12.75">
      <c r="A26" s="60" t="s">
        <v>35</v>
      </c>
      <c r="B26" s="57">
        <v>24102</v>
      </c>
      <c r="C26" s="59">
        <v>23960</v>
      </c>
      <c r="D26" s="58">
        <v>48062</v>
      </c>
      <c r="E26" s="57">
        <v>2108</v>
      </c>
      <c r="F26" s="59">
        <v>1378</v>
      </c>
      <c r="G26" s="58">
        <v>3486</v>
      </c>
      <c r="H26" s="57">
        <f t="shared" si="3"/>
        <v>26210</v>
      </c>
      <c r="I26" s="59">
        <f t="shared" si="3"/>
        <v>25338</v>
      </c>
      <c r="J26" s="58">
        <f t="shared" si="3"/>
        <v>51548</v>
      </c>
    </row>
    <row r="27" spans="1:10" ht="12.75">
      <c r="A27" s="60" t="s">
        <v>36</v>
      </c>
      <c r="B27" s="57">
        <v>0</v>
      </c>
      <c r="C27" s="59">
        <v>0</v>
      </c>
      <c r="D27" s="58">
        <v>0</v>
      </c>
      <c r="E27" s="57">
        <v>0</v>
      </c>
      <c r="F27" s="59">
        <v>0</v>
      </c>
      <c r="G27" s="58">
        <v>0</v>
      </c>
      <c r="H27" s="57">
        <f t="shared" si="3"/>
        <v>0</v>
      </c>
      <c r="I27" s="59">
        <f t="shared" si="3"/>
        <v>0</v>
      </c>
      <c r="J27" s="58">
        <f t="shared" si="3"/>
        <v>0</v>
      </c>
    </row>
    <row r="28" spans="1:10" ht="12.75">
      <c r="A28" s="60" t="s">
        <v>37</v>
      </c>
      <c r="B28" s="57">
        <v>4961</v>
      </c>
      <c r="C28" s="59">
        <v>4812</v>
      </c>
      <c r="D28" s="58">
        <v>9773</v>
      </c>
      <c r="E28" s="57">
        <v>363</v>
      </c>
      <c r="F28" s="59">
        <v>241</v>
      </c>
      <c r="G28" s="58">
        <v>604</v>
      </c>
      <c r="H28" s="57">
        <f t="shared" si="3"/>
        <v>5324</v>
      </c>
      <c r="I28" s="59">
        <f t="shared" si="3"/>
        <v>5053</v>
      </c>
      <c r="J28" s="58">
        <f t="shared" si="3"/>
        <v>10377</v>
      </c>
    </row>
    <row r="29" spans="1:10" s="14" customFormat="1" ht="12.75">
      <c r="A29" s="15" t="s">
        <v>31</v>
      </c>
      <c r="B29" s="20">
        <v>32979</v>
      </c>
      <c r="C29" s="21">
        <v>32651</v>
      </c>
      <c r="D29" s="21">
        <v>65630</v>
      </c>
      <c r="E29" s="20">
        <v>3363</v>
      </c>
      <c r="F29" s="21">
        <v>2085</v>
      </c>
      <c r="G29" s="21">
        <v>5448</v>
      </c>
      <c r="H29" s="20">
        <f t="shared" si="3"/>
        <v>36342</v>
      </c>
      <c r="I29" s="21">
        <f t="shared" si="3"/>
        <v>34736</v>
      </c>
      <c r="J29" s="21">
        <f t="shared" si="3"/>
        <v>71078</v>
      </c>
    </row>
    <row r="30" spans="1:10" s="14" customFormat="1" ht="12.75">
      <c r="A30" s="61" t="s">
        <v>4</v>
      </c>
      <c r="B30" s="62"/>
      <c r="C30" s="23"/>
      <c r="D30" s="23"/>
      <c r="E30" s="62"/>
      <c r="F30" s="23"/>
      <c r="G30" s="23"/>
      <c r="H30" s="62"/>
      <c r="I30" s="23"/>
      <c r="J30" s="23"/>
    </row>
    <row r="31" spans="1:10" ht="12.75">
      <c r="A31" s="60" t="s">
        <v>34</v>
      </c>
      <c r="B31" s="57">
        <v>6261</v>
      </c>
      <c r="C31" s="58">
        <v>6213</v>
      </c>
      <c r="D31" s="58">
        <v>12474</v>
      </c>
      <c r="E31" s="57">
        <v>1000</v>
      </c>
      <c r="F31" s="58">
        <v>571</v>
      </c>
      <c r="G31" s="58">
        <v>1571</v>
      </c>
      <c r="H31" s="57">
        <f aca="true" t="shared" si="4" ref="H31:J35">SUM(E31,B31)</f>
        <v>7261</v>
      </c>
      <c r="I31" s="58">
        <f t="shared" si="4"/>
        <v>6784</v>
      </c>
      <c r="J31" s="58">
        <f t="shared" si="4"/>
        <v>14045</v>
      </c>
    </row>
    <row r="32" spans="1:10" ht="12.75">
      <c r="A32" s="60" t="s">
        <v>35</v>
      </c>
      <c r="B32" s="57">
        <v>28829</v>
      </c>
      <c r="C32" s="59">
        <v>28954</v>
      </c>
      <c r="D32" s="58">
        <v>57783</v>
      </c>
      <c r="E32" s="57">
        <v>2300</v>
      </c>
      <c r="F32" s="59">
        <v>1365</v>
      </c>
      <c r="G32" s="58">
        <v>3665</v>
      </c>
      <c r="H32" s="57">
        <f t="shared" si="4"/>
        <v>31129</v>
      </c>
      <c r="I32" s="59">
        <f t="shared" si="4"/>
        <v>30319</v>
      </c>
      <c r="J32" s="58">
        <f t="shared" si="4"/>
        <v>61448</v>
      </c>
    </row>
    <row r="33" spans="1:10" ht="12.75">
      <c r="A33" s="60" t="s">
        <v>36</v>
      </c>
      <c r="B33" s="57">
        <v>0</v>
      </c>
      <c r="C33" s="59">
        <v>0</v>
      </c>
      <c r="D33" s="58">
        <v>0</v>
      </c>
      <c r="E33" s="57">
        <v>362</v>
      </c>
      <c r="F33" s="59">
        <v>214</v>
      </c>
      <c r="G33" s="58">
        <v>576</v>
      </c>
      <c r="H33" s="57">
        <f t="shared" si="4"/>
        <v>362</v>
      </c>
      <c r="I33" s="59">
        <f t="shared" si="4"/>
        <v>214</v>
      </c>
      <c r="J33" s="58">
        <f t="shared" si="4"/>
        <v>576</v>
      </c>
    </row>
    <row r="34" spans="1:10" ht="12.75">
      <c r="A34" s="60" t="s">
        <v>37</v>
      </c>
      <c r="B34" s="57">
        <v>9752</v>
      </c>
      <c r="C34" s="59">
        <v>9390</v>
      </c>
      <c r="D34" s="58">
        <v>19142</v>
      </c>
      <c r="E34" s="57">
        <v>322</v>
      </c>
      <c r="F34" s="59">
        <v>183</v>
      </c>
      <c r="G34" s="58">
        <v>505</v>
      </c>
      <c r="H34" s="57">
        <f t="shared" si="4"/>
        <v>10074</v>
      </c>
      <c r="I34" s="59">
        <f t="shared" si="4"/>
        <v>9573</v>
      </c>
      <c r="J34" s="58">
        <f t="shared" si="4"/>
        <v>19647</v>
      </c>
    </row>
    <row r="35" spans="1:10" s="14" customFormat="1" ht="12.75">
      <c r="A35" s="15" t="s">
        <v>31</v>
      </c>
      <c r="B35" s="20">
        <v>44842</v>
      </c>
      <c r="C35" s="21">
        <v>44557</v>
      </c>
      <c r="D35" s="21">
        <v>89399</v>
      </c>
      <c r="E35" s="20">
        <v>3984</v>
      </c>
      <c r="F35" s="21">
        <v>2333</v>
      </c>
      <c r="G35" s="21">
        <v>6317</v>
      </c>
      <c r="H35" s="20">
        <f t="shared" si="4"/>
        <v>48826</v>
      </c>
      <c r="I35" s="21">
        <f t="shared" si="4"/>
        <v>46890</v>
      </c>
      <c r="J35" s="21">
        <f t="shared" si="4"/>
        <v>95716</v>
      </c>
    </row>
    <row r="36" spans="1:10" s="14" customFormat="1" ht="12.75">
      <c r="A36" s="61" t="s">
        <v>5</v>
      </c>
      <c r="B36" s="62"/>
      <c r="C36" s="23"/>
      <c r="D36" s="23"/>
      <c r="E36" s="62"/>
      <c r="F36" s="23"/>
      <c r="G36" s="23"/>
      <c r="H36" s="62"/>
      <c r="I36" s="23"/>
      <c r="J36" s="23"/>
    </row>
    <row r="37" spans="1:10" ht="12.75">
      <c r="A37" s="60" t="s">
        <v>34</v>
      </c>
      <c r="B37" s="57">
        <v>29</v>
      </c>
      <c r="C37" s="58">
        <v>30</v>
      </c>
      <c r="D37" s="58">
        <v>59</v>
      </c>
      <c r="E37" s="57">
        <v>0</v>
      </c>
      <c r="F37" s="58">
        <v>0</v>
      </c>
      <c r="G37" s="58">
        <v>0</v>
      </c>
      <c r="H37" s="57">
        <f aca="true" t="shared" si="5" ref="H37:J38">SUM(E37,B37)</f>
        <v>29</v>
      </c>
      <c r="I37" s="58">
        <f t="shared" si="5"/>
        <v>30</v>
      </c>
      <c r="J37" s="58">
        <f t="shared" si="5"/>
        <v>59</v>
      </c>
    </row>
    <row r="38" spans="1:10" s="14" customFormat="1" ht="12.75">
      <c r="A38" s="15" t="s">
        <v>31</v>
      </c>
      <c r="B38" s="20">
        <v>29</v>
      </c>
      <c r="C38" s="21">
        <v>30</v>
      </c>
      <c r="D38" s="21">
        <v>59</v>
      </c>
      <c r="E38" s="20">
        <v>0</v>
      </c>
      <c r="F38" s="21">
        <v>0</v>
      </c>
      <c r="G38" s="21">
        <v>0</v>
      </c>
      <c r="H38" s="20">
        <f t="shared" si="5"/>
        <v>29</v>
      </c>
      <c r="I38" s="21">
        <f t="shared" si="5"/>
        <v>30</v>
      </c>
      <c r="J38" s="21">
        <f t="shared" si="5"/>
        <v>59</v>
      </c>
    </row>
    <row r="39" spans="1:10" s="14" customFormat="1" ht="12.75">
      <c r="A39" s="61" t="s">
        <v>6</v>
      </c>
      <c r="B39" s="62"/>
      <c r="C39" s="23"/>
      <c r="D39" s="23"/>
      <c r="E39" s="62"/>
      <c r="F39" s="23"/>
      <c r="G39" s="23"/>
      <c r="H39" s="62"/>
      <c r="I39" s="23"/>
      <c r="J39" s="23"/>
    </row>
    <row r="40" spans="1:10" ht="12.75">
      <c r="A40" s="60" t="s">
        <v>34</v>
      </c>
      <c r="B40" s="57">
        <v>4191</v>
      </c>
      <c r="C40" s="58">
        <v>4055</v>
      </c>
      <c r="D40" s="58">
        <v>8246</v>
      </c>
      <c r="E40" s="57">
        <v>614</v>
      </c>
      <c r="F40" s="58">
        <v>326</v>
      </c>
      <c r="G40" s="58">
        <v>940</v>
      </c>
      <c r="H40" s="57">
        <f aca="true" t="shared" si="6" ref="H40:J44">SUM(E40,B40)</f>
        <v>4805</v>
      </c>
      <c r="I40" s="58">
        <f t="shared" si="6"/>
        <v>4381</v>
      </c>
      <c r="J40" s="58">
        <f t="shared" si="6"/>
        <v>9186</v>
      </c>
    </row>
    <row r="41" spans="1:10" ht="12.75">
      <c r="A41" s="60" t="s">
        <v>35</v>
      </c>
      <c r="B41" s="57">
        <v>16979</v>
      </c>
      <c r="C41" s="59">
        <v>16679</v>
      </c>
      <c r="D41" s="58">
        <v>33658</v>
      </c>
      <c r="E41" s="57">
        <v>2282</v>
      </c>
      <c r="F41" s="59">
        <v>1201</v>
      </c>
      <c r="G41" s="58">
        <v>3483</v>
      </c>
      <c r="H41" s="57">
        <f t="shared" si="6"/>
        <v>19261</v>
      </c>
      <c r="I41" s="59">
        <f t="shared" si="6"/>
        <v>17880</v>
      </c>
      <c r="J41" s="58">
        <f t="shared" si="6"/>
        <v>37141</v>
      </c>
    </row>
    <row r="42" spans="1:10" ht="12.75">
      <c r="A42" s="60" t="s">
        <v>36</v>
      </c>
      <c r="B42" s="57">
        <v>109</v>
      </c>
      <c r="C42" s="59">
        <v>109</v>
      </c>
      <c r="D42" s="58">
        <v>218</v>
      </c>
      <c r="E42" s="57">
        <v>0</v>
      </c>
      <c r="F42" s="59">
        <v>0</v>
      </c>
      <c r="G42" s="58">
        <v>0</v>
      </c>
      <c r="H42" s="57">
        <f t="shared" si="6"/>
        <v>109</v>
      </c>
      <c r="I42" s="59">
        <f t="shared" si="6"/>
        <v>109</v>
      </c>
      <c r="J42" s="58">
        <f t="shared" si="6"/>
        <v>218</v>
      </c>
    </row>
    <row r="43" spans="1:10" ht="12.75">
      <c r="A43" s="60" t="s">
        <v>37</v>
      </c>
      <c r="B43" s="57">
        <v>3739</v>
      </c>
      <c r="C43" s="59">
        <v>3600</v>
      </c>
      <c r="D43" s="58">
        <v>7339</v>
      </c>
      <c r="E43" s="57">
        <v>85</v>
      </c>
      <c r="F43" s="59">
        <v>46</v>
      </c>
      <c r="G43" s="58">
        <v>131</v>
      </c>
      <c r="H43" s="57">
        <f t="shared" si="6"/>
        <v>3824</v>
      </c>
      <c r="I43" s="59">
        <f t="shared" si="6"/>
        <v>3646</v>
      </c>
      <c r="J43" s="58">
        <f t="shared" si="6"/>
        <v>7470</v>
      </c>
    </row>
    <row r="44" spans="1:10" s="14" customFormat="1" ht="12.75">
      <c r="A44" s="15" t="s">
        <v>31</v>
      </c>
      <c r="B44" s="20">
        <v>25018</v>
      </c>
      <c r="C44" s="21">
        <v>24443</v>
      </c>
      <c r="D44" s="21">
        <v>49461</v>
      </c>
      <c r="E44" s="20">
        <v>2981</v>
      </c>
      <c r="F44" s="21">
        <v>1573</v>
      </c>
      <c r="G44" s="21">
        <v>4554</v>
      </c>
      <c r="H44" s="20">
        <f t="shared" si="6"/>
        <v>27999</v>
      </c>
      <c r="I44" s="21">
        <f t="shared" si="6"/>
        <v>26016</v>
      </c>
      <c r="J44" s="21">
        <f t="shared" si="6"/>
        <v>54015</v>
      </c>
    </row>
    <row r="45" spans="1:10" s="48" customFormat="1" ht="12.75">
      <c r="A45" s="13" t="s">
        <v>33</v>
      </c>
      <c r="B45" s="63"/>
      <c r="C45" s="64"/>
      <c r="D45" s="64"/>
      <c r="E45" s="63"/>
      <c r="F45" s="64"/>
      <c r="G45" s="64"/>
      <c r="H45" s="63"/>
      <c r="I45" s="64"/>
      <c r="J45" s="64"/>
    </row>
    <row r="46" spans="1:10" ht="12.75">
      <c r="A46" s="48" t="s">
        <v>34</v>
      </c>
      <c r="B46" s="57">
        <f aca="true" t="shared" si="7" ref="B46:G46">SUM(B40,B37,B31,B25,B19,B13,B7)</f>
        <v>28189</v>
      </c>
      <c r="C46" s="58">
        <f t="shared" si="7"/>
        <v>27871</v>
      </c>
      <c r="D46" s="58">
        <f t="shared" si="7"/>
        <v>56060</v>
      </c>
      <c r="E46" s="57">
        <f t="shared" si="7"/>
        <v>4307</v>
      </c>
      <c r="F46" s="58">
        <f t="shared" si="7"/>
        <v>2486</v>
      </c>
      <c r="G46" s="58">
        <f t="shared" si="7"/>
        <v>6793</v>
      </c>
      <c r="H46" s="57">
        <f aca="true" t="shared" si="8" ref="H46:H51">SUM(E46,B46)</f>
        <v>32496</v>
      </c>
      <c r="I46" s="58">
        <f aca="true" t="shared" si="9" ref="I46:I51">SUM(F46,C46)</f>
        <v>30357</v>
      </c>
      <c r="J46" s="58">
        <f aca="true" t="shared" si="10" ref="J46:J51">SUM(G46,D46)</f>
        <v>62853</v>
      </c>
    </row>
    <row r="47" spans="1:10" ht="12.75">
      <c r="A47" s="48" t="s">
        <v>35</v>
      </c>
      <c r="B47" s="57">
        <f aca="true" t="shared" si="11" ref="B47:G47">SUM(B8,B14,B20,B26,B32,B41)</f>
        <v>122781</v>
      </c>
      <c r="C47" s="59">
        <f t="shared" si="11"/>
        <v>122627</v>
      </c>
      <c r="D47" s="58">
        <f t="shared" si="11"/>
        <v>245408</v>
      </c>
      <c r="E47" s="57">
        <f t="shared" si="11"/>
        <v>10756</v>
      </c>
      <c r="F47" s="59">
        <f t="shared" si="11"/>
        <v>6260</v>
      </c>
      <c r="G47" s="58">
        <f t="shared" si="11"/>
        <v>17016</v>
      </c>
      <c r="H47" s="57">
        <f t="shared" si="8"/>
        <v>133537</v>
      </c>
      <c r="I47" s="59">
        <f t="shared" si="9"/>
        <v>128887</v>
      </c>
      <c r="J47" s="58">
        <f t="shared" si="10"/>
        <v>262424</v>
      </c>
    </row>
    <row r="48" spans="1:10" ht="12.75">
      <c r="A48" s="48" t="s">
        <v>36</v>
      </c>
      <c r="B48" s="57">
        <f aca="true" t="shared" si="12" ref="B48:G48">SUM(B9,B15,B27,B33,B42)</f>
        <v>109</v>
      </c>
      <c r="C48" s="59">
        <f t="shared" si="12"/>
        <v>109</v>
      </c>
      <c r="D48" s="58">
        <f t="shared" si="12"/>
        <v>218</v>
      </c>
      <c r="E48" s="57">
        <f t="shared" si="12"/>
        <v>417</v>
      </c>
      <c r="F48" s="59">
        <f t="shared" si="12"/>
        <v>260</v>
      </c>
      <c r="G48" s="58">
        <f t="shared" si="12"/>
        <v>677</v>
      </c>
      <c r="H48" s="57">
        <f t="shared" si="8"/>
        <v>526</v>
      </c>
      <c r="I48" s="59">
        <f t="shared" si="9"/>
        <v>369</v>
      </c>
      <c r="J48" s="58">
        <f t="shared" si="10"/>
        <v>895</v>
      </c>
    </row>
    <row r="49" spans="1:10" ht="12.75">
      <c r="A49" s="48" t="s">
        <v>37</v>
      </c>
      <c r="B49" s="57">
        <f aca="true" t="shared" si="13" ref="B49:G49">SUM(B10,B16,B21,B28,B34,B43)</f>
        <v>46063</v>
      </c>
      <c r="C49" s="59">
        <f t="shared" si="13"/>
        <v>44602</v>
      </c>
      <c r="D49" s="58">
        <f t="shared" si="13"/>
        <v>90665</v>
      </c>
      <c r="E49" s="57">
        <f t="shared" si="13"/>
        <v>2431</v>
      </c>
      <c r="F49" s="59">
        <f t="shared" si="13"/>
        <v>1438</v>
      </c>
      <c r="G49" s="58">
        <f t="shared" si="13"/>
        <v>3869</v>
      </c>
      <c r="H49" s="57">
        <f t="shared" si="8"/>
        <v>48494</v>
      </c>
      <c r="I49" s="59">
        <f t="shared" si="9"/>
        <v>46040</v>
      </c>
      <c r="J49" s="58">
        <f t="shared" si="10"/>
        <v>94534</v>
      </c>
    </row>
    <row r="50" spans="1:10" ht="12.75">
      <c r="A50" s="48" t="s">
        <v>47</v>
      </c>
      <c r="B50" s="57">
        <f aca="true" t="shared" si="14" ref="B50:G50">SUM(B22)</f>
        <v>0</v>
      </c>
      <c r="C50" s="59">
        <f t="shared" si="14"/>
        <v>0</v>
      </c>
      <c r="D50" s="58">
        <f t="shared" si="14"/>
        <v>0</v>
      </c>
      <c r="E50" s="57">
        <f t="shared" si="14"/>
        <v>90</v>
      </c>
      <c r="F50" s="59">
        <f t="shared" si="14"/>
        <v>36</v>
      </c>
      <c r="G50" s="58">
        <f t="shared" si="14"/>
        <v>126</v>
      </c>
      <c r="H50" s="57">
        <f t="shared" si="8"/>
        <v>90</v>
      </c>
      <c r="I50" s="59">
        <f t="shared" si="9"/>
        <v>36</v>
      </c>
      <c r="J50" s="58">
        <f t="shared" si="10"/>
        <v>126</v>
      </c>
    </row>
    <row r="51" spans="1:10" s="14" customFormat="1" ht="12.75">
      <c r="A51" s="15" t="s">
        <v>32</v>
      </c>
      <c r="B51" s="20">
        <f aca="true" t="shared" si="15" ref="B51:G51">SUM(B46:B50)</f>
        <v>197142</v>
      </c>
      <c r="C51" s="21">
        <f t="shared" si="15"/>
        <v>195209</v>
      </c>
      <c r="D51" s="21">
        <f t="shared" si="15"/>
        <v>392351</v>
      </c>
      <c r="E51" s="20">
        <f t="shared" si="15"/>
        <v>18001</v>
      </c>
      <c r="F51" s="21">
        <f t="shared" si="15"/>
        <v>10480</v>
      </c>
      <c r="G51" s="21">
        <f t="shared" si="15"/>
        <v>28481</v>
      </c>
      <c r="H51" s="20">
        <f t="shared" si="8"/>
        <v>215143</v>
      </c>
      <c r="I51" s="21">
        <f t="shared" si="9"/>
        <v>205689</v>
      </c>
      <c r="J51" s="21">
        <f t="shared" si="10"/>
        <v>420832</v>
      </c>
    </row>
    <row r="53" ht="12.75">
      <c r="A53" s="45" t="s">
        <v>58</v>
      </c>
    </row>
    <row r="54" spans="1:10" s="112" customFormat="1" ht="12.75">
      <c r="A54" s="114" t="s">
        <v>89</v>
      </c>
      <c r="B54" s="110"/>
      <c r="C54" s="110"/>
      <c r="D54" s="113"/>
      <c r="E54" s="110"/>
      <c r="F54" s="110"/>
      <c r="G54" s="113"/>
      <c r="H54" s="110"/>
      <c r="J54" s="111"/>
    </row>
    <row r="55" spans="1:10" s="112" customFormat="1" ht="12.75">
      <c r="A55" s="114" t="s">
        <v>90</v>
      </c>
      <c r="B55" s="110"/>
      <c r="C55" s="110"/>
      <c r="D55" s="113"/>
      <c r="E55" s="110"/>
      <c r="F55" s="110"/>
      <c r="G55" s="113"/>
      <c r="H55" s="110"/>
      <c r="J55" s="111"/>
    </row>
    <row r="56" spans="1:10" s="112" customFormat="1" ht="12.75">
      <c r="A56" s="114" t="s">
        <v>91</v>
      </c>
      <c r="D56" s="111"/>
      <c r="J56" s="111"/>
    </row>
    <row r="57" spans="1:10" s="112" customFormat="1" ht="12.75">
      <c r="A57" s="114" t="s">
        <v>92</v>
      </c>
      <c r="D57" s="111"/>
      <c r="J57" s="111"/>
    </row>
    <row r="58" spans="1:7" ht="12.75">
      <c r="A58" s="5"/>
      <c r="G58" s="47"/>
    </row>
    <row r="59" ht="12.75">
      <c r="A59" s="7"/>
    </row>
    <row r="60" ht="12.75">
      <c r="A60" s="7"/>
    </row>
    <row r="61" ht="12.75">
      <c r="A61" s="7"/>
    </row>
    <row r="62" ht="12.75">
      <c r="A62" s="7"/>
    </row>
    <row r="63" ht="12.75">
      <c r="A63" s="7"/>
    </row>
    <row r="64" ht="12.75">
      <c r="A64" s="7"/>
    </row>
    <row r="65" ht="12.75">
      <c r="A65" s="7"/>
    </row>
    <row r="66" ht="12.75">
      <c r="A66" s="7"/>
    </row>
    <row r="67" ht="12.75">
      <c r="A67" s="7"/>
    </row>
    <row r="68" ht="12.75">
      <c r="A68" s="7"/>
    </row>
    <row r="69" ht="12.75">
      <c r="A69" s="7"/>
    </row>
    <row r="70" ht="12.75">
      <c r="A70" s="7"/>
    </row>
    <row r="71" ht="12.75">
      <c r="A71" s="7"/>
    </row>
    <row r="72" ht="12.75">
      <c r="A72" s="7"/>
    </row>
    <row r="73" ht="12.75">
      <c r="A73" s="7"/>
    </row>
    <row r="74" ht="12.75">
      <c r="A74" s="7"/>
    </row>
    <row r="75" ht="12.75">
      <c r="A75" s="7"/>
    </row>
    <row r="76" ht="12.75">
      <c r="A76" s="7"/>
    </row>
    <row r="77" ht="12.75">
      <c r="A77" s="7"/>
    </row>
    <row r="78" ht="12.75">
      <c r="A78" s="7"/>
    </row>
    <row r="79" ht="12.75">
      <c r="A79" s="7"/>
    </row>
    <row r="80" ht="12.75">
      <c r="A80" s="7"/>
    </row>
    <row r="81" ht="12.75">
      <c r="A81" s="7"/>
    </row>
    <row r="82" ht="12.75">
      <c r="A82" s="7"/>
    </row>
    <row r="83" ht="12.75">
      <c r="A83" s="7"/>
    </row>
    <row r="84" ht="12.75">
      <c r="A84" s="7"/>
    </row>
    <row r="85" ht="12.75">
      <c r="A85" s="7"/>
    </row>
    <row r="86" ht="12.75">
      <c r="A86" s="7"/>
    </row>
    <row r="87" ht="12.75">
      <c r="A87" s="7"/>
    </row>
    <row r="88" ht="12.75">
      <c r="A88" s="7"/>
    </row>
    <row r="89" ht="12.75">
      <c r="A89" s="7"/>
    </row>
    <row r="90" ht="12.75">
      <c r="A90" s="7"/>
    </row>
    <row r="91" ht="12.75">
      <c r="A91" s="7"/>
    </row>
    <row r="92" ht="12.75">
      <c r="A92" s="7"/>
    </row>
    <row r="93" ht="12.75">
      <c r="A93" s="7"/>
    </row>
    <row r="94" ht="12.75">
      <c r="A94" s="7"/>
    </row>
    <row r="95" ht="12.75">
      <c r="A95" s="7"/>
    </row>
    <row r="96" ht="12.75">
      <c r="A96" s="7"/>
    </row>
    <row r="97" ht="12.75">
      <c r="A97" s="7"/>
    </row>
    <row r="98" ht="12.75">
      <c r="A98" s="7"/>
    </row>
    <row r="99" ht="12.75">
      <c r="A99" s="7"/>
    </row>
    <row r="100" ht="12.75">
      <c r="A100" s="7"/>
    </row>
    <row r="101" ht="12.75">
      <c r="A101" s="7"/>
    </row>
    <row r="102" ht="12.75">
      <c r="A102" s="7"/>
    </row>
    <row r="103" ht="12.75">
      <c r="A103" s="7"/>
    </row>
    <row r="104" ht="12.75">
      <c r="A104" s="7"/>
    </row>
    <row r="105" ht="12.75">
      <c r="A105" s="7"/>
    </row>
    <row r="106" ht="12.75">
      <c r="A106" s="7"/>
    </row>
    <row r="107" ht="12.75">
      <c r="A107" s="7"/>
    </row>
    <row r="108" ht="12.75">
      <c r="A108" s="7"/>
    </row>
    <row r="109" ht="12.75">
      <c r="A109" s="7"/>
    </row>
    <row r="110" ht="12.75">
      <c r="A110" s="7"/>
    </row>
    <row r="111" ht="12.75">
      <c r="A111" s="7"/>
    </row>
    <row r="112" ht="12.75">
      <c r="A112" s="7"/>
    </row>
    <row r="113" ht="12.75">
      <c r="A113" s="7"/>
    </row>
    <row r="114" ht="12.75">
      <c r="A114" s="7"/>
    </row>
    <row r="115" ht="12.75">
      <c r="A115" s="7"/>
    </row>
    <row r="116" ht="12.75">
      <c r="A116" s="7"/>
    </row>
    <row r="117" ht="12.75">
      <c r="A117" s="7"/>
    </row>
    <row r="118" ht="12.75">
      <c r="A118" s="7"/>
    </row>
    <row r="119" ht="12.75">
      <c r="A119" s="7"/>
    </row>
    <row r="120" ht="12.75">
      <c r="A120" s="7"/>
    </row>
    <row r="121" ht="12.75">
      <c r="A121" s="7"/>
    </row>
    <row r="122" ht="12.75">
      <c r="A122" s="7"/>
    </row>
    <row r="123" ht="12.75">
      <c r="A123" s="7"/>
    </row>
    <row r="124" ht="12.75">
      <c r="A124" s="7"/>
    </row>
    <row r="125" ht="12.75">
      <c r="A125" s="7"/>
    </row>
    <row r="126" ht="12.75">
      <c r="A126" s="7"/>
    </row>
    <row r="127" ht="12.75">
      <c r="A127" s="7"/>
    </row>
    <row r="128" ht="12.75">
      <c r="A128" s="7"/>
    </row>
    <row r="129" ht="12.75">
      <c r="A129" s="7"/>
    </row>
    <row r="130" ht="12.75">
      <c r="A130" s="7"/>
    </row>
    <row r="131" ht="12.75">
      <c r="A131" s="7"/>
    </row>
    <row r="132" ht="12.75">
      <c r="A132" s="7"/>
    </row>
    <row r="133" ht="12.75">
      <c r="A133" s="7"/>
    </row>
    <row r="134" ht="12.75">
      <c r="A134" s="7"/>
    </row>
    <row r="135" ht="12.75">
      <c r="A135" s="7"/>
    </row>
    <row r="136" ht="12.75">
      <c r="A136" s="7"/>
    </row>
    <row r="137" ht="12.75">
      <c r="A137" s="7"/>
    </row>
    <row r="138" ht="12.75">
      <c r="A138" s="7"/>
    </row>
    <row r="139" ht="12.75">
      <c r="A139" s="7"/>
    </row>
    <row r="140" ht="12.75">
      <c r="A140" s="7"/>
    </row>
    <row r="141" ht="12.75">
      <c r="A141" s="7"/>
    </row>
    <row r="142" ht="12.75">
      <c r="A142" s="7"/>
    </row>
    <row r="143" ht="12.75">
      <c r="A143" s="7"/>
    </row>
    <row r="144" ht="12.75">
      <c r="A144" s="7"/>
    </row>
    <row r="145" ht="12.75">
      <c r="A145" s="7"/>
    </row>
    <row r="146" ht="12.75">
      <c r="A146" s="7"/>
    </row>
    <row r="147" ht="12.75">
      <c r="A147" s="7"/>
    </row>
    <row r="148" ht="12.75">
      <c r="A148" s="7"/>
    </row>
    <row r="149" ht="12.75">
      <c r="A149" s="7"/>
    </row>
    <row r="150" ht="12.75">
      <c r="A150" s="7"/>
    </row>
    <row r="151" ht="12.75">
      <c r="A151" s="7"/>
    </row>
    <row r="152" ht="12.75">
      <c r="A152" s="7"/>
    </row>
    <row r="153" ht="12.75">
      <c r="A153" s="7"/>
    </row>
    <row r="154" ht="12.75">
      <c r="A154" s="7"/>
    </row>
    <row r="155" ht="12.75">
      <c r="A155" s="7"/>
    </row>
    <row r="156" ht="12.75">
      <c r="A156" s="7"/>
    </row>
    <row r="157" ht="12.75">
      <c r="A157" s="7"/>
    </row>
    <row r="158" ht="12.75">
      <c r="A158" s="7"/>
    </row>
    <row r="159" ht="12.75">
      <c r="A159" s="7"/>
    </row>
    <row r="160" ht="12.75">
      <c r="A160" s="7"/>
    </row>
    <row r="161" ht="12.75">
      <c r="A161" s="7"/>
    </row>
    <row r="162" ht="12.75">
      <c r="A162" s="7"/>
    </row>
    <row r="163" ht="12.75">
      <c r="A163" s="7"/>
    </row>
    <row r="164" ht="12.75">
      <c r="A164" s="7"/>
    </row>
    <row r="165" ht="12.75">
      <c r="A165" s="7"/>
    </row>
    <row r="166" ht="12.75">
      <c r="A166" s="7"/>
    </row>
    <row r="167" ht="12.75">
      <c r="A167" s="7"/>
    </row>
    <row r="168" ht="12.75">
      <c r="A168" s="7"/>
    </row>
    <row r="169" ht="12.75">
      <c r="A169" s="7"/>
    </row>
    <row r="170" ht="12.75">
      <c r="A170" s="7"/>
    </row>
    <row r="171" ht="12.75">
      <c r="A171" s="7"/>
    </row>
    <row r="172" ht="12.75">
      <c r="A172" s="7"/>
    </row>
    <row r="173" ht="12.75">
      <c r="A173" s="7"/>
    </row>
    <row r="174" ht="12.75">
      <c r="A174" s="7"/>
    </row>
    <row r="175" ht="12.75">
      <c r="A175" s="7"/>
    </row>
    <row r="176" ht="12.75">
      <c r="A176" s="7"/>
    </row>
    <row r="177" ht="12.75">
      <c r="A177" s="7"/>
    </row>
    <row r="178" ht="12.75">
      <c r="A178" s="7"/>
    </row>
    <row r="179" ht="12.75">
      <c r="A179" s="7"/>
    </row>
    <row r="180" ht="12.75">
      <c r="A180" s="7"/>
    </row>
    <row r="181" ht="12.75">
      <c r="A181" s="7"/>
    </row>
    <row r="182" ht="12.75">
      <c r="A182" s="7"/>
    </row>
    <row r="183" ht="12.75">
      <c r="A183" s="7"/>
    </row>
    <row r="184" ht="12.75">
      <c r="A184" s="7"/>
    </row>
    <row r="185" ht="12.75">
      <c r="A185" s="7"/>
    </row>
    <row r="186" ht="12.75">
      <c r="A186" s="7"/>
    </row>
    <row r="187" ht="12.75">
      <c r="A187" s="7"/>
    </row>
    <row r="188" ht="12.75">
      <c r="A188" s="7"/>
    </row>
    <row r="189" ht="12.75">
      <c r="A189" s="7"/>
    </row>
    <row r="190" ht="12.75">
      <c r="A190" s="7"/>
    </row>
    <row r="191" ht="12.75">
      <c r="A191" s="7"/>
    </row>
    <row r="192" ht="12.75">
      <c r="A192" s="7"/>
    </row>
    <row r="193" ht="12.75">
      <c r="A193" s="7"/>
    </row>
    <row r="194" ht="12.75">
      <c r="A194" s="7"/>
    </row>
    <row r="195" ht="12.75">
      <c r="A195" s="7"/>
    </row>
    <row r="196" ht="12.75">
      <c r="A196" s="7"/>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row r="287" ht="12.75">
      <c r="A287" s="7"/>
    </row>
    <row r="288" ht="12.75">
      <c r="A288" s="7"/>
    </row>
    <row r="289" ht="12.75">
      <c r="A289" s="7"/>
    </row>
    <row r="290" ht="12.75">
      <c r="A290" s="7"/>
    </row>
    <row r="291" ht="12.75">
      <c r="A291" s="7"/>
    </row>
    <row r="292" ht="12.75">
      <c r="A292" s="7"/>
    </row>
    <row r="293" ht="12.75">
      <c r="A293" s="7"/>
    </row>
    <row r="294" ht="12.75">
      <c r="A294" s="7"/>
    </row>
    <row r="295" ht="12.75">
      <c r="A295" s="7"/>
    </row>
    <row r="296" ht="12.75">
      <c r="A296" s="7"/>
    </row>
    <row r="297" ht="12.75">
      <c r="A297" s="7"/>
    </row>
    <row r="298" ht="12.75">
      <c r="A298" s="7"/>
    </row>
    <row r="299" ht="12.75">
      <c r="A299" s="7"/>
    </row>
    <row r="300" ht="12.75">
      <c r="A300" s="7"/>
    </row>
    <row r="301" ht="12.75">
      <c r="A301" s="7"/>
    </row>
    <row r="302" ht="12.75">
      <c r="A302" s="7"/>
    </row>
    <row r="303" ht="12.75">
      <c r="A303" s="7"/>
    </row>
    <row r="304" ht="12.75">
      <c r="A304" s="7"/>
    </row>
    <row r="305" ht="12.75">
      <c r="A305" s="7"/>
    </row>
    <row r="306" ht="12.75">
      <c r="A306" s="7"/>
    </row>
    <row r="307" ht="12.75">
      <c r="A307" s="7"/>
    </row>
    <row r="308" ht="12.75">
      <c r="A308" s="7"/>
    </row>
    <row r="309" ht="12.75">
      <c r="A309" s="7"/>
    </row>
    <row r="310" ht="12.75">
      <c r="A310" s="7"/>
    </row>
    <row r="311" ht="12.75">
      <c r="A311" s="7"/>
    </row>
    <row r="312" ht="12.75">
      <c r="A312" s="7"/>
    </row>
    <row r="313" ht="12.75">
      <c r="A313" s="7"/>
    </row>
    <row r="314" ht="12.75">
      <c r="A314" s="7"/>
    </row>
    <row r="315" ht="12.75">
      <c r="A315" s="7"/>
    </row>
    <row r="316" ht="12.75">
      <c r="A316" s="7"/>
    </row>
    <row r="317" ht="12.75">
      <c r="A317" s="7"/>
    </row>
    <row r="318" ht="12.75">
      <c r="A318" s="7"/>
    </row>
    <row r="319" ht="12.75">
      <c r="A319" s="7"/>
    </row>
    <row r="320" ht="12.75">
      <c r="A320" s="7"/>
    </row>
    <row r="321" ht="12.75">
      <c r="A321" s="7"/>
    </row>
    <row r="322" ht="12.75">
      <c r="A322" s="7"/>
    </row>
    <row r="323" ht="12.75">
      <c r="A323" s="7"/>
    </row>
    <row r="324" ht="12.75">
      <c r="A324" s="7"/>
    </row>
    <row r="325" ht="12.75">
      <c r="A325" s="7"/>
    </row>
    <row r="326" ht="12.75">
      <c r="A326" s="7"/>
    </row>
    <row r="327" ht="12.75">
      <c r="A327" s="7"/>
    </row>
    <row r="328" ht="12.75">
      <c r="A328" s="7"/>
    </row>
    <row r="329" ht="12.75">
      <c r="A329" s="7"/>
    </row>
    <row r="330" ht="12.75">
      <c r="A330" s="7"/>
    </row>
    <row r="331" ht="12.75">
      <c r="A331" s="7"/>
    </row>
    <row r="332" ht="12.75">
      <c r="A332" s="7"/>
    </row>
    <row r="333" ht="12.75">
      <c r="A333" s="7"/>
    </row>
    <row r="334" ht="12.75">
      <c r="A334" s="7"/>
    </row>
    <row r="335" ht="12.75">
      <c r="A335" s="7"/>
    </row>
    <row r="336" ht="12.75">
      <c r="A336" s="7"/>
    </row>
    <row r="337" ht="12.75">
      <c r="A337" s="7"/>
    </row>
    <row r="338" ht="12.75">
      <c r="A338" s="7"/>
    </row>
    <row r="339" ht="12.75">
      <c r="A339" s="7"/>
    </row>
    <row r="340" ht="12.75">
      <c r="A340" s="7"/>
    </row>
    <row r="341" ht="12.75">
      <c r="A341" s="7"/>
    </row>
    <row r="342" ht="12.75">
      <c r="A342" s="7"/>
    </row>
    <row r="343" ht="12.75">
      <c r="A343" s="7"/>
    </row>
    <row r="344" ht="12.75">
      <c r="A344" s="7"/>
    </row>
    <row r="345" ht="12.75">
      <c r="A345" s="7"/>
    </row>
    <row r="346" ht="12.75">
      <c r="A346" s="7"/>
    </row>
    <row r="347" ht="12.75">
      <c r="A347" s="7"/>
    </row>
    <row r="348" ht="12.75">
      <c r="A348" s="7"/>
    </row>
    <row r="349" ht="12.75">
      <c r="A349" s="7"/>
    </row>
    <row r="350" ht="12.75">
      <c r="A350" s="7"/>
    </row>
    <row r="351" ht="12.75">
      <c r="A351" s="7"/>
    </row>
    <row r="352" ht="12.75">
      <c r="A352" s="7"/>
    </row>
    <row r="353" ht="12.75">
      <c r="A353" s="7"/>
    </row>
    <row r="354" ht="12.75">
      <c r="A354" s="7"/>
    </row>
    <row r="355" ht="12.75">
      <c r="A355" s="7"/>
    </row>
    <row r="356" ht="12.75">
      <c r="A356" s="7"/>
    </row>
    <row r="357" ht="12.75">
      <c r="A357" s="7"/>
    </row>
    <row r="358" ht="12.75">
      <c r="A358" s="7"/>
    </row>
    <row r="359" ht="12.75">
      <c r="A359" s="7"/>
    </row>
    <row r="360" ht="12.75">
      <c r="A360" s="7"/>
    </row>
    <row r="361" ht="12.75">
      <c r="A361" s="7"/>
    </row>
    <row r="362" ht="12.75">
      <c r="A362" s="7"/>
    </row>
    <row r="363" ht="12.75">
      <c r="A363" s="7"/>
    </row>
    <row r="364" ht="12.75">
      <c r="A364" s="7"/>
    </row>
    <row r="365" ht="12.75">
      <c r="A365" s="7"/>
    </row>
    <row r="366" ht="12.75">
      <c r="A366" s="7"/>
    </row>
    <row r="367" ht="12.75">
      <c r="A367" s="7"/>
    </row>
    <row r="368" ht="12.75">
      <c r="A368" s="7"/>
    </row>
    <row r="369" ht="12.75">
      <c r="A369" s="7"/>
    </row>
    <row r="370" ht="12.75">
      <c r="A370" s="7"/>
    </row>
    <row r="371" ht="12.75">
      <c r="A371" s="7"/>
    </row>
    <row r="372" ht="12.75">
      <c r="A372" s="7"/>
    </row>
    <row r="373" ht="12.75">
      <c r="A373" s="7"/>
    </row>
    <row r="374" ht="12.75">
      <c r="A374" s="7"/>
    </row>
    <row r="375" ht="12.75">
      <c r="A375" s="7"/>
    </row>
    <row r="376" ht="12.75">
      <c r="A376" s="7"/>
    </row>
    <row r="377" ht="12.75">
      <c r="A377" s="7"/>
    </row>
    <row r="378" ht="12.75">
      <c r="A378" s="7"/>
    </row>
    <row r="379" ht="12.75">
      <c r="A379" s="7"/>
    </row>
    <row r="380" ht="12.75">
      <c r="A380" s="7"/>
    </row>
    <row r="381" ht="12.75">
      <c r="A381" s="7"/>
    </row>
    <row r="382" ht="12.75">
      <c r="A382" s="7"/>
    </row>
    <row r="383" ht="12.75">
      <c r="A383" s="7"/>
    </row>
    <row r="384" ht="12.75">
      <c r="A384" s="7"/>
    </row>
    <row r="385" ht="12.75">
      <c r="A385" s="7"/>
    </row>
    <row r="386" ht="12.75">
      <c r="A386" s="7"/>
    </row>
    <row r="387" ht="12.75">
      <c r="A387" s="7"/>
    </row>
    <row r="388" ht="12.75">
      <c r="A388" s="7"/>
    </row>
    <row r="389" ht="12.75">
      <c r="A389" s="7"/>
    </row>
    <row r="390" ht="12.75">
      <c r="A390" s="7"/>
    </row>
    <row r="391" ht="12.75">
      <c r="A391" s="7"/>
    </row>
    <row r="392" ht="12.75">
      <c r="A392" s="7"/>
    </row>
    <row r="393" ht="12.75">
      <c r="A393" s="7"/>
    </row>
    <row r="394" ht="12.75">
      <c r="A394" s="7"/>
    </row>
    <row r="395" ht="12.75">
      <c r="A395" s="7"/>
    </row>
    <row r="396" ht="12.75">
      <c r="A396" s="7"/>
    </row>
    <row r="397" ht="12.75">
      <c r="A397" s="7"/>
    </row>
    <row r="398" ht="12.75">
      <c r="A398" s="7"/>
    </row>
    <row r="399" ht="12.75">
      <c r="A399" s="7"/>
    </row>
    <row r="400" ht="12.75">
      <c r="A400" s="7"/>
    </row>
    <row r="401" ht="12.75">
      <c r="A401" s="7"/>
    </row>
    <row r="402" ht="12.75">
      <c r="A402" s="7"/>
    </row>
    <row r="403" ht="12.75">
      <c r="A403" s="7"/>
    </row>
    <row r="404" ht="12.75">
      <c r="A404" s="7"/>
    </row>
    <row r="405" ht="12.75">
      <c r="A405" s="7"/>
    </row>
    <row r="406" ht="12.75">
      <c r="A406" s="7"/>
    </row>
    <row r="407" ht="12.75">
      <c r="A407" s="7"/>
    </row>
    <row r="408" ht="12.75">
      <c r="A408" s="7"/>
    </row>
    <row r="409" ht="12.75">
      <c r="A409" s="7"/>
    </row>
    <row r="410" ht="12.75">
      <c r="A410" s="7"/>
    </row>
    <row r="411" ht="12.75">
      <c r="A411" s="7"/>
    </row>
    <row r="412" ht="12.75">
      <c r="A412" s="7"/>
    </row>
    <row r="413" ht="12.75">
      <c r="A413" s="7"/>
    </row>
    <row r="414" ht="12.75">
      <c r="A414" s="7"/>
    </row>
    <row r="415" ht="12.75">
      <c r="A415" s="7"/>
    </row>
    <row r="416" ht="12.75">
      <c r="A416" s="7"/>
    </row>
    <row r="417" ht="12.75">
      <c r="A417" s="7"/>
    </row>
    <row r="418" ht="12.75">
      <c r="A418" s="7"/>
    </row>
    <row r="419" ht="12.75">
      <c r="A419" s="7"/>
    </row>
    <row r="420" ht="12.75">
      <c r="A420" s="7"/>
    </row>
    <row r="421" ht="12.75">
      <c r="A421" s="7"/>
    </row>
    <row r="422" ht="12.75">
      <c r="A422" s="7"/>
    </row>
    <row r="423" ht="12.75">
      <c r="A423" s="7"/>
    </row>
    <row r="424" ht="12.75">
      <c r="A424" s="7"/>
    </row>
    <row r="425" ht="12.75">
      <c r="A425" s="7"/>
    </row>
  </sheetData>
  <sheetProtection/>
  <mergeCells count="4">
    <mergeCell ref="B4:D4"/>
    <mergeCell ref="E4:G4"/>
    <mergeCell ref="H4:J4"/>
    <mergeCell ref="A2:J2"/>
  </mergeCells>
  <printOptions/>
  <pageMargins left="0.3937007874015748" right="0.3937007874015748" top="0.5905511811023623" bottom="0.5905511811023623" header="0.5118110236220472" footer="0.5118110236220472"/>
  <pageSetup fitToHeight="1" fitToWidth="1" horizontalDpi="600" verticalDpi="600" orientation="portrait" paperSize="9" scale="83" r:id="rId2"/>
  <headerFooter alignWithMargins="0">
    <oddFooter>&amp;R&amp;A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L36"/>
  <sheetViews>
    <sheetView zoomScalePageLayoutView="0" workbookViewId="0" topLeftCell="A1">
      <selection activeCell="S50" sqref="S50"/>
    </sheetView>
  </sheetViews>
  <sheetFormatPr defaultColWidth="9.140625" defaultRowHeight="12.75"/>
  <cols>
    <col min="1" max="1" width="22.140625" style="6" bestFit="1" customWidth="1"/>
    <col min="3" max="10" width="9.00390625" style="0" customWidth="1"/>
    <col min="11" max="11" width="8.140625" style="0" customWidth="1"/>
    <col min="12" max="12" width="8.7109375" style="6" customWidth="1"/>
  </cols>
  <sheetData>
    <row r="1" ht="12.75">
      <c r="A1" s="7" t="s">
        <v>84</v>
      </c>
    </row>
    <row r="2" spans="1:12" ht="12.75">
      <c r="A2" s="118" t="s">
        <v>26</v>
      </c>
      <c r="B2" s="118"/>
      <c r="C2" s="118"/>
      <c r="D2" s="118"/>
      <c r="E2" s="118"/>
      <c r="F2" s="118"/>
      <c r="G2" s="118"/>
      <c r="H2" s="118"/>
      <c r="I2" s="118"/>
      <c r="J2" s="118"/>
      <c r="K2" s="118"/>
      <c r="L2" s="118"/>
    </row>
    <row r="3" spans="1:12" ht="12.75">
      <c r="A3" s="118" t="s">
        <v>100</v>
      </c>
      <c r="B3" s="118"/>
      <c r="C3" s="118"/>
      <c r="D3" s="118"/>
      <c r="E3" s="118"/>
      <c r="F3" s="118"/>
      <c r="G3" s="118"/>
      <c r="H3" s="118"/>
      <c r="I3" s="118"/>
      <c r="J3" s="118"/>
      <c r="K3" s="118"/>
      <c r="L3" s="118"/>
    </row>
    <row r="4" ht="13.5" thickBot="1"/>
    <row r="5" spans="1:12" ht="26.25">
      <c r="A5" s="31"/>
      <c r="B5" s="106" t="str">
        <f>C5+1&amp;" "&amp;"en later"</f>
        <v>2007 en later</v>
      </c>
      <c r="C5" s="107">
        <v>2006</v>
      </c>
      <c r="D5" s="107">
        <f aca="true" t="shared" si="0" ref="D5:J5">C5-1</f>
        <v>2005</v>
      </c>
      <c r="E5" s="107">
        <f t="shared" si="0"/>
        <v>2004</v>
      </c>
      <c r="F5" s="107">
        <f t="shared" si="0"/>
        <v>2003</v>
      </c>
      <c r="G5" s="107">
        <f t="shared" si="0"/>
        <v>2002</v>
      </c>
      <c r="H5" s="107">
        <f t="shared" si="0"/>
        <v>2001</v>
      </c>
      <c r="I5" s="107">
        <f t="shared" si="0"/>
        <v>2000</v>
      </c>
      <c r="J5" s="107">
        <f t="shared" si="0"/>
        <v>1999</v>
      </c>
      <c r="K5" s="108" t="str">
        <f>J5-1&amp;" "&amp;"en vroeger"</f>
        <v>1998 en vroeger</v>
      </c>
      <c r="L5" s="107" t="s">
        <v>31</v>
      </c>
    </row>
    <row r="6" spans="1:12" ht="12.75">
      <c r="A6" s="1"/>
      <c r="L6"/>
    </row>
    <row r="7" spans="1:12" ht="12.75">
      <c r="A7" s="118" t="s">
        <v>8</v>
      </c>
      <c r="B7" s="118"/>
      <c r="C7" s="118"/>
      <c r="D7" s="118"/>
      <c r="E7" s="118"/>
      <c r="F7" s="118"/>
      <c r="G7" s="118"/>
      <c r="H7" s="118"/>
      <c r="I7" s="118"/>
      <c r="J7" s="118"/>
      <c r="K7" s="118"/>
      <c r="L7" s="118"/>
    </row>
    <row r="8" s="6" customFormat="1" ht="12.75"/>
    <row r="9" spans="1:12" ht="12.75">
      <c r="A9" s="6" t="s">
        <v>38</v>
      </c>
      <c r="B9" s="24">
        <v>42</v>
      </c>
      <c r="C9" s="24">
        <v>4676</v>
      </c>
      <c r="D9" s="24">
        <v>4827</v>
      </c>
      <c r="E9" s="24">
        <v>4668</v>
      </c>
      <c r="F9" s="24">
        <v>4313</v>
      </c>
      <c r="G9" s="24">
        <v>4217</v>
      </c>
      <c r="H9" s="24">
        <v>4172</v>
      </c>
      <c r="I9" s="24">
        <v>1150</v>
      </c>
      <c r="J9" s="24">
        <v>120</v>
      </c>
      <c r="K9" s="24">
        <v>4</v>
      </c>
      <c r="L9" s="16">
        <v>28189</v>
      </c>
    </row>
    <row r="10" spans="1:12" ht="12.75">
      <c r="A10" s="6" t="s">
        <v>10</v>
      </c>
      <c r="B10" s="24">
        <v>142</v>
      </c>
      <c r="C10" s="24">
        <v>20399</v>
      </c>
      <c r="D10" s="24">
        <v>21150</v>
      </c>
      <c r="E10" s="24">
        <v>20580</v>
      </c>
      <c r="F10" s="24">
        <v>19564</v>
      </c>
      <c r="G10" s="24">
        <v>19249</v>
      </c>
      <c r="H10" s="24">
        <v>18815</v>
      </c>
      <c r="I10" s="24">
        <v>2705</v>
      </c>
      <c r="J10" s="24">
        <v>174</v>
      </c>
      <c r="K10" s="24">
        <v>3</v>
      </c>
      <c r="L10" s="16">
        <v>122781</v>
      </c>
    </row>
    <row r="11" spans="1:12" ht="12.75">
      <c r="A11" s="6" t="s">
        <v>12</v>
      </c>
      <c r="B11" s="24">
        <v>0</v>
      </c>
      <c r="C11" s="24">
        <v>16</v>
      </c>
      <c r="D11" s="24">
        <v>18</v>
      </c>
      <c r="E11" s="24">
        <v>19</v>
      </c>
      <c r="F11" s="24">
        <v>16</v>
      </c>
      <c r="G11" s="24">
        <v>16</v>
      </c>
      <c r="H11" s="24">
        <v>20</v>
      </c>
      <c r="I11" s="24">
        <v>3</v>
      </c>
      <c r="J11" s="24">
        <v>1</v>
      </c>
      <c r="K11" s="24">
        <v>0</v>
      </c>
      <c r="L11" s="16">
        <v>109</v>
      </c>
    </row>
    <row r="12" spans="1:12" ht="12.75">
      <c r="A12" s="6" t="s">
        <v>11</v>
      </c>
      <c r="B12" s="24">
        <v>56</v>
      </c>
      <c r="C12" s="24">
        <v>8051</v>
      </c>
      <c r="D12" s="24">
        <v>8169</v>
      </c>
      <c r="E12" s="24">
        <v>7480</v>
      </c>
      <c r="F12" s="24">
        <v>7204</v>
      </c>
      <c r="G12" s="24">
        <v>7022</v>
      </c>
      <c r="H12" s="24">
        <v>6845</v>
      </c>
      <c r="I12" s="24">
        <v>1137</v>
      </c>
      <c r="J12" s="24">
        <v>98</v>
      </c>
      <c r="K12" s="24">
        <v>1</v>
      </c>
      <c r="L12" s="16">
        <v>46063</v>
      </c>
    </row>
    <row r="13" spans="1:12" s="19" customFormat="1" ht="12.75">
      <c r="A13" s="14" t="s">
        <v>31</v>
      </c>
      <c r="B13" s="25">
        <v>240</v>
      </c>
      <c r="C13" s="25">
        <v>33142</v>
      </c>
      <c r="D13" s="25">
        <v>34164</v>
      </c>
      <c r="E13" s="25">
        <v>32747</v>
      </c>
      <c r="F13" s="25">
        <v>31097</v>
      </c>
      <c r="G13" s="25">
        <v>30504</v>
      </c>
      <c r="H13" s="25">
        <v>29852</v>
      </c>
      <c r="I13" s="25">
        <v>4995</v>
      </c>
      <c r="J13" s="25">
        <v>393</v>
      </c>
      <c r="K13" s="25">
        <v>8</v>
      </c>
      <c r="L13" s="20">
        <v>197142</v>
      </c>
    </row>
    <row r="14" spans="1:12" s="19" customFormat="1" ht="12.75">
      <c r="A14" s="14"/>
      <c r="B14" s="23"/>
      <c r="C14" s="23"/>
      <c r="D14" s="23"/>
      <c r="E14" s="23"/>
      <c r="F14" s="23"/>
      <c r="G14" s="23"/>
      <c r="H14" s="23"/>
      <c r="I14" s="23"/>
      <c r="J14" s="23"/>
      <c r="K14" s="23"/>
      <c r="L14" s="23"/>
    </row>
    <row r="15" spans="1:12" s="6" customFormat="1" ht="12.75">
      <c r="A15" s="118" t="s">
        <v>9</v>
      </c>
      <c r="B15" s="118"/>
      <c r="C15" s="118"/>
      <c r="D15" s="118"/>
      <c r="E15" s="118"/>
      <c r="F15" s="118"/>
      <c r="G15" s="118"/>
      <c r="H15" s="118"/>
      <c r="I15" s="118"/>
      <c r="J15" s="118"/>
      <c r="K15" s="118"/>
      <c r="L15" s="118"/>
    </row>
    <row r="16" spans="2:12" s="6" customFormat="1" ht="12.75">
      <c r="B16" s="17"/>
      <c r="C16" s="17"/>
      <c r="D16" s="17"/>
      <c r="E16" s="17"/>
      <c r="F16" s="17"/>
      <c r="G16" s="17"/>
      <c r="H16" s="17"/>
      <c r="I16" s="17"/>
      <c r="J16" s="17"/>
      <c r="K16" s="17"/>
      <c r="L16" s="17"/>
    </row>
    <row r="17" spans="1:12" ht="12.75">
      <c r="A17" s="6" t="s">
        <v>38</v>
      </c>
      <c r="B17" s="24">
        <v>52</v>
      </c>
      <c r="C17" s="24">
        <v>4600</v>
      </c>
      <c r="D17" s="24">
        <v>4665</v>
      </c>
      <c r="E17" s="24">
        <v>4559</v>
      </c>
      <c r="F17" s="24">
        <v>4394</v>
      </c>
      <c r="G17" s="24">
        <v>4264</v>
      </c>
      <c r="H17" s="24">
        <v>4183</v>
      </c>
      <c r="I17" s="24">
        <v>1028</v>
      </c>
      <c r="J17" s="24">
        <v>126</v>
      </c>
      <c r="K17" s="24">
        <v>0</v>
      </c>
      <c r="L17" s="16">
        <v>27871</v>
      </c>
    </row>
    <row r="18" spans="1:12" ht="12.75">
      <c r="A18" s="6" t="s">
        <v>10</v>
      </c>
      <c r="B18" s="24">
        <v>201</v>
      </c>
      <c r="C18" s="24">
        <v>20548</v>
      </c>
      <c r="D18" s="24">
        <v>20809</v>
      </c>
      <c r="E18" s="24">
        <v>20540</v>
      </c>
      <c r="F18" s="24">
        <v>19367</v>
      </c>
      <c r="G18" s="24">
        <v>19351</v>
      </c>
      <c r="H18" s="24">
        <v>19138</v>
      </c>
      <c r="I18" s="24">
        <v>2493</v>
      </c>
      <c r="J18" s="24">
        <v>174</v>
      </c>
      <c r="K18" s="24">
        <v>6</v>
      </c>
      <c r="L18" s="16">
        <v>122627</v>
      </c>
    </row>
    <row r="19" spans="1:12" ht="12.75">
      <c r="A19" s="6" t="s">
        <v>12</v>
      </c>
      <c r="B19" s="24">
        <v>0</v>
      </c>
      <c r="C19" s="24">
        <v>24</v>
      </c>
      <c r="D19" s="24">
        <v>19</v>
      </c>
      <c r="E19" s="24">
        <v>13</v>
      </c>
      <c r="F19" s="24">
        <v>23</v>
      </c>
      <c r="G19" s="24">
        <v>14</v>
      </c>
      <c r="H19" s="24">
        <v>14</v>
      </c>
      <c r="I19" s="24">
        <v>2</v>
      </c>
      <c r="J19" s="24">
        <v>0</v>
      </c>
      <c r="K19" s="24">
        <v>0</v>
      </c>
      <c r="L19" s="16">
        <v>109</v>
      </c>
    </row>
    <row r="20" spans="1:12" ht="12.75">
      <c r="A20" s="6" t="s">
        <v>11</v>
      </c>
      <c r="B20" s="24">
        <v>70</v>
      </c>
      <c r="C20" s="24">
        <v>7896</v>
      </c>
      <c r="D20" s="24">
        <v>7685</v>
      </c>
      <c r="E20" s="24">
        <v>7231</v>
      </c>
      <c r="F20" s="24">
        <v>7128</v>
      </c>
      <c r="G20" s="24">
        <v>6726</v>
      </c>
      <c r="H20" s="24">
        <v>6698</v>
      </c>
      <c r="I20" s="24">
        <v>1087</v>
      </c>
      <c r="J20" s="24">
        <v>79</v>
      </c>
      <c r="K20" s="24">
        <v>2</v>
      </c>
      <c r="L20" s="16">
        <v>44602</v>
      </c>
    </row>
    <row r="21" spans="1:12" s="19" customFormat="1" ht="12.75">
      <c r="A21" s="14" t="s">
        <v>31</v>
      </c>
      <c r="B21" s="25">
        <v>323</v>
      </c>
      <c r="C21" s="25">
        <v>33068</v>
      </c>
      <c r="D21" s="25">
        <v>33178</v>
      </c>
      <c r="E21" s="25">
        <v>32343</v>
      </c>
      <c r="F21" s="25">
        <v>30912</v>
      </c>
      <c r="G21" s="25">
        <v>30355</v>
      </c>
      <c r="H21" s="25">
        <v>30033</v>
      </c>
      <c r="I21" s="25">
        <v>4610</v>
      </c>
      <c r="J21" s="25">
        <v>379</v>
      </c>
      <c r="K21" s="25">
        <v>8</v>
      </c>
      <c r="L21" s="20">
        <v>195209</v>
      </c>
    </row>
    <row r="22" spans="1:12" s="6" customFormat="1" ht="12.75">
      <c r="A22" s="14"/>
      <c r="B22" s="23"/>
      <c r="C22" s="23"/>
      <c r="D22" s="23"/>
      <c r="E22" s="23"/>
      <c r="F22" s="23"/>
      <c r="G22" s="23"/>
      <c r="H22" s="23"/>
      <c r="I22" s="23"/>
      <c r="J22" s="23"/>
      <c r="K22" s="23"/>
      <c r="L22" s="23"/>
    </row>
    <row r="23" spans="1:12" s="6" customFormat="1" ht="12.75">
      <c r="A23" s="118" t="s">
        <v>31</v>
      </c>
      <c r="B23" s="118"/>
      <c r="C23" s="118"/>
      <c r="D23" s="118"/>
      <c r="E23" s="118"/>
      <c r="F23" s="118"/>
      <c r="G23" s="118"/>
      <c r="H23" s="118"/>
      <c r="I23" s="118"/>
      <c r="J23" s="118"/>
      <c r="K23" s="118"/>
      <c r="L23" s="118"/>
    </row>
    <row r="24" spans="2:12" ht="12.75">
      <c r="B24" s="17"/>
      <c r="C24" s="17"/>
      <c r="D24" s="17"/>
      <c r="E24" s="17"/>
      <c r="F24" s="17"/>
      <c r="G24" s="17"/>
      <c r="H24" s="17"/>
      <c r="I24" s="17"/>
      <c r="J24" s="17"/>
      <c r="K24" s="17"/>
      <c r="L24" s="17"/>
    </row>
    <row r="25" spans="1:12" ht="12.75">
      <c r="A25" s="6" t="s">
        <v>38</v>
      </c>
      <c r="B25" s="24">
        <f>SUM(B9,B17)</f>
        <v>94</v>
      </c>
      <c r="C25" s="24">
        <f aca="true" t="shared" si="1" ref="C25:L25">SUM(C9,C17)</f>
        <v>9276</v>
      </c>
      <c r="D25" s="24">
        <f t="shared" si="1"/>
        <v>9492</v>
      </c>
      <c r="E25" s="24">
        <f t="shared" si="1"/>
        <v>9227</v>
      </c>
      <c r="F25" s="24">
        <f t="shared" si="1"/>
        <v>8707</v>
      </c>
      <c r="G25" s="24">
        <f t="shared" si="1"/>
        <v>8481</v>
      </c>
      <c r="H25" s="24">
        <f t="shared" si="1"/>
        <v>8355</v>
      </c>
      <c r="I25" s="24">
        <f t="shared" si="1"/>
        <v>2178</v>
      </c>
      <c r="J25" s="24">
        <f t="shared" si="1"/>
        <v>246</v>
      </c>
      <c r="K25" s="24">
        <f t="shared" si="1"/>
        <v>4</v>
      </c>
      <c r="L25" s="16">
        <f t="shared" si="1"/>
        <v>56060</v>
      </c>
    </row>
    <row r="26" spans="1:12" ht="12.75">
      <c r="A26" s="6" t="s">
        <v>10</v>
      </c>
      <c r="B26" s="24">
        <f>SUM(B10,B18)</f>
        <v>343</v>
      </c>
      <c r="C26" s="24">
        <f aca="true" t="shared" si="2" ref="C26:L26">SUM(C10,C18)</f>
        <v>40947</v>
      </c>
      <c r="D26" s="24">
        <f t="shared" si="2"/>
        <v>41959</v>
      </c>
      <c r="E26" s="24">
        <f t="shared" si="2"/>
        <v>41120</v>
      </c>
      <c r="F26" s="24">
        <f t="shared" si="2"/>
        <v>38931</v>
      </c>
      <c r="G26" s="24">
        <f t="shared" si="2"/>
        <v>38600</v>
      </c>
      <c r="H26" s="24">
        <f t="shared" si="2"/>
        <v>37953</v>
      </c>
      <c r="I26" s="24">
        <f t="shared" si="2"/>
        <v>5198</v>
      </c>
      <c r="J26" s="24">
        <f t="shared" si="2"/>
        <v>348</v>
      </c>
      <c r="K26" s="24">
        <f t="shared" si="2"/>
        <v>9</v>
      </c>
      <c r="L26" s="16">
        <f t="shared" si="2"/>
        <v>245408</v>
      </c>
    </row>
    <row r="27" spans="1:12" ht="12.75">
      <c r="A27" s="6" t="s">
        <v>12</v>
      </c>
      <c r="B27" s="24">
        <f>SUM(B11,B19)</f>
        <v>0</v>
      </c>
      <c r="C27" s="24">
        <f aca="true" t="shared" si="3" ref="C27:L27">SUM(C11,C19)</f>
        <v>40</v>
      </c>
      <c r="D27" s="24">
        <f t="shared" si="3"/>
        <v>37</v>
      </c>
      <c r="E27" s="24">
        <f t="shared" si="3"/>
        <v>32</v>
      </c>
      <c r="F27" s="24">
        <f t="shared" si="3"/>
        <v>39</v>
      </c>
      <c r="G27" s="24">
        <f t="shared" si="3"/>
        <v>30</v>
      </c>
      <c r="H27" s="24">
        <f t="shared" si="3"/>
        <v>34</v>
      </c>
      <c r="I27" s="24">
        <f t="shared" si="3"/>
        <v>5</v>
      </c>
      <c r="J27" s="24">
        <f t="shared" si="3"/>
        <v>1</v>
      </c>
      <c r="K27" s="24">
        <f t="shared" si="3"/>
        <v>0</v>
      </c>
      <c r="L27" s="16">
        <f t="shared" si="3"/>
        <v>218</v>
      </c>
    </row>
    <row r="28" spans="1:12" s="14" customFormat="1" ht="12.75">
      <c r="A28" s="6" t="s">
        <v>11</v>
      </c>
      <c r="B28" s="24">
        <f>SUM(B12,B20)</f>
        <v>126</v>
      </c>
      <c r="C28" s="24">
        <f aca="true" t="shared" si="4" ref="C28:L28">SUM(C12,C20)</f>
        <v>15947</v>
      </c>
      <c r="D28" s="24">
        <f t="shared" si="4"/>
        <v>15854</v>
      </c>
      <c r="E28" s="24">
        <f t="shared" si="4"/>
        <v>14711</v>
      </c>
      <c r="F28" s="24">
        <f t="shared" si="4"/>
        <v>14332</v>
      </c>
      <c r="G28" s="24">
        <f t="shared" si="4"/>
        <v>13748</v>
      </c>
      <c r="H28" s="24">
        <f t="shared" si="4"/>
        <v>13543</v>
      </c>
      <c r="I28" s="24">
        <f t="shared" si="4"/>
        <v>2224</v>
      </c>
      <c r="J28" s="24">
        <f t="shared" si="4"/>
        <v>177</v>
      </c>
      <c r="K28" s="24">
        <f t="shared" si="4"/>
        <v>3</v>
      </c>
      <c r="L28" s="16">
        <f t="shared" si="4"/>
        <v>90665</v>
      </c>
    </row>
    <row r="29" spans="1:12" ht="12.75">
      <c r="A29" s="14" t="s">
        <v>31</v>
      </c>
      <c r="B29" s="25">
        <f>SUM(B25:B28)</f>
        <v>563</v>
      </c>
      <c r="C29" s="25">
        <f aca="true" t="shared" si="5" ref="C29:L29">SUM(C25:C28)</f>
        <v>66210</v>
      </c>
      <c r="D29" s="25">
        <f t="shared" si="5"/>
        <v>67342</v>
      </c>
      <c r="E29" s="25">
        <f t="shared" si="5"/>
        <v>65090</v>
      </c>
      <c r="F29" s="25">
        <f t="shared" si="5"/>
        <v>62009</v>
      </c>
      <c r="G29" s="25">
        <f t="shared" si="5"/>
        <v>60859</v>
      </c>
      <c r="H29" s="25">
        <f t="shared" si="5"/>
        <v>59885</v>
      </c>
      <c r="I29" s="25">
        <f t="shared" si="5"/>
        <v>9605</v>
      </c>
      <c r="J29" s="25">
        <f t="shared" si="5"/>
        <v>772</v>
      </c>
      <c r="K29" s="25">
        <f t="shared" si="5"/>
        <v>16</v>
      </c>
      <c r="L29" s="20">
        <f t="shared" si="5"/>
        <v>392351</v>
      </c>
    </row>
    <row r="30" ht="12.75">
      <c r="L30"/>
    </row>
    <row r="31" spans="2:12" ht="12.75">
      <c r="B31" s="18"/>
      <c r="C31" s="18"/>
      <c r="D31" s="18"/>
      <c r="E31" s="18"/>
      <c r="F31" s="18"/>
      <c r="G31" s="18"/>
      <c r="H31" s="18"/>
      <c r="I31" s="18"/>
      <c r="J31" s="18"/>
      <c r="K31" s="18"/>
      <c r="L31" s="18"/>
    </row>
    <row r="32" spans="2:12" ht="12.75">
      <c r="B32" s="18"/>
      <c r="C32" s="18"/>
      <c r="D32" s="18"/>
      <c r="E32" s="18"/>
      <c r="F32" s="18"/>
      <c r="G32" s="18"/>
      <c r="H32" s="18"/>
      <c r="I32" s="18"/>
      <c r="J32" s="18"/>
      <c r="K32" s="18"/>
      <c r="L32" s="18"/>
    </row>
    <row r="33" spans="2:12" ht="12.75">
      <c r="B33" s="18"/>
      <c r="C33" s="18"/>
      <c r="D33" s="18"/>
      <c r="E33" s="18"/>
      <c r="F33" s="18"/>
      <c r="G33" s="18"/>
      <c r="H33" s="18"/>
      <c r="I33" s="18"/>
      <c r="J33" s="18"/>
      <c r="K33" s="18"/>
      <c r="L33" s="18"/>
    </row>
    <row r="34" spans="2:12" ht="12.75">
      <c r="B34" s="18"/>
      <c r="C34" s="18"/>
      <c r="D34" s="18"/>
      <c r="E34" s="18"/>
      <c r="F34" s="18"/>
      <c r="G34" s="18"/>
      <c r="H34" s="18"/>
      <c r="I34" s="18"/>
      <c r="J34" s="18"/>
      <c r="K34" s="18"/>
      <c r="L34" s="18"/>
    </row>
    <row r="35" spans="2:12" ht="12.75">
      <c r="B35" s="18"/>
      <c r="C35" s="18"/>
      <c r="D35" s="18"/>
      <c r="E35" s="18"/>
      <c r="F35" s="18"/>
      <c r="G35" s="18"/>
      <c r="H35" s="18"/>
      <c r="I35" s="18"/>
      <c r="J35" s="18"/>
      <c r="K35" s="18"/>
      <c r="L35" s="18"/>
    </row>
    <row r="36" spans="2:12" ht="12.75">
      <c r="B36" s="18"/>
      <c r="C36" s="18"/>
      <c r="D36" s="18"/>
      <c r="E36" s="18"/>
      <c r="F36" s="18"/>
      <c r="G36" s="18"/>
      <c r="H36" s="18"/>
      <c r="I36" s="18"/>
      <c r="J36" s="18"/>
      <c r="K36" s="18"/>
      <c r="L36" s="18"/>
    </row>
  </sheetData>
  <sheetProtection/>
  <mergeCells count="5">
    <mergeCell ref="A23:L23"/>
    <mergeCell ref="A2:L2"/>
    <mergeCell ref="A3:L3"/>
    <mergeCell ref="A7:L7"/>
    <mergeCell ref="A15:L1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79"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R52" sqref="R52"/>
    </sheetView>
  </sheetViews>
  <sheetFormatPr defaultColWidth="9.140625" defaultRowHeight="12.75"/>
  <cols>
    <col min="1" max="1" width="24.00390625" style="6" customWidth="1"/>
    <col min="2" max="10" width="8.421875" style="0" customWidth="1"/>
    <col min="11" max="11" width="10.57421875" style="0" customWidth="1"/>
    <col min="12" max="12" width="8.421875" style="6" customWidth="1"/>
    <col min="13" max="13" width="10.8515625" style="0" customWidth="1"/>
  </cols>
  <sheetData>
    <row r="1" ht="12.75">
      <c r="A1" s="7" t="s">
        <v>84</v>
      </c>
    </row>
    <row r="2" spans="1:12" ht="12.75">
      <c r="A2" s="118" t="s">
        <v>20</v>
      </c>
      <c r="B2" s="118"/>
      <c r="C2" s="118"/>
      <c r="D2" s="118"/>
      <c r="E2" s="118"/>
      <c r="F2" s="118"/>
      <c r="G2" s="118"/>
      <c r="H2" s="118"/>
      <c r="I2" s="118"/>
      <c r="J2" s="118"/>
      <c r="K2" s="118"/>
      <c r="L2" s="118"/>
    </row>
    <row r="3" spans="1:12" ht="12.75">
      <c r="A3" s="118" t="s">
        <v>100</v>
      </c>
      <c r="B3" s="118"/>
      <c r="C3" s="118"/>
      <c r="D3" s="118"/>
      <c r="E3" s="118"/>
      <c r="F3" s="118"/>
      <c r="G3" s="118"/>
      <c r="H3" s="118"/>
      <c r="I3" s="118"/>
      <c r="J3" s="118"/>
      <c r="K3" s="118"/>
      <c r="L3" s="118"/>
    </row>
    <row r="4" ht="13.5" thickBot="1"/>
    <row r="5" spans="1:12" ht="28.5" customHeight="1">
      <c r="A5" s="31"/>
      <c r="B5" s="106" t="str">
        <f>C5+1&amp;" "&amp;"en later"</f>
        <v>2007 en later</v>
      </c>
      <c r="C5" s="107">
        <v>2006</v>
      </c>
      <c r="D5" s="107">
        <f aca="true" t="shared" si="0" ref="D5:J5">C5-1</f>
        <v>2005</v>
      </c>
      <c r="E5" s="107">
        <f t="shared" si="0"/>
        <v>2004</v>
      </c>
      <c r="F5" s="107">
        <f t="shared" si="0"/>
        <v>2003</v>
      </c>
      <c r="G5" s="107">
        <f t="shared" si="0"/>
        <v>2002</v>
      </c>
      <c r="H5" s="107">
        <f t="shared" si="0"/>
        <v>2001</v>
      </c>
      <c r="I5" s="107">
        <f t="shared" si="0"/>
        <v>2000</v>
      </c>
      <c r="J5" s="107">
        <f t="shared" si="0"/>
        <v>1999</v>
      </c>
      <c r="K5" s="108" t="str">
        <f>J5-1&amp;" "&amp;"en vroeger"</f>
        <v>1998 en vroeger</v>
      </c>
      <c r="L5" s="107" t="s">
        <v>31</v>
      </c>
    </row>
    <row r="6" spans="1:12" ht="12.75">
      <c r="A6" s="1"/>
      <c r="K6" s="6"/>
      <c r="L6"/>
    </row>
    <row r="7" spans="1:12" s="6" customFormat="1" ht="12.75">
      <c r="A7" s="118" t="s">
        <v>8</v>
      </c>
      <c r="B7" s="118"/>
      <c r="C7" s="118"/>
      <c r="D7" s="118"/>
      <c r="E7" s="118"/>
      <c r="F7" s="118"/>
      <c r="G7" s="118"/>
      <c r="H7" s="118"/>
      <c r="I7" s="118"/>
      <c r="J7" s="118"/>
      <c r="K7" s="118"/>
      <c r="L7" s="118"/>
    </row>
    <row r="8" s="6" customFormat="1" ht="12.75"/>
    <row r="9" spans="1:13" ht="12.75">
      <c r="A9" s="6" t="s">
        <v>38</v>
      </c>
      <c r="B9" s="24">
        <v>1</v>
      </c>
      <c r="C9" s="24">
        <v>201</v>
      </c>
      <c r="D9" s="24">
        <v>388</v>
      </c>
      <c r="E9" s="24">
        <v>588</v>
      </c>
      <c r="F9" s="24">
        <v>667</v>
      </c>
      <c r="G9" s="24">
        <v>792</v>
      </c>
      <c r="H9" s="24">
        <v>793</v>
      </c>
      <c r="I9" s="24">
        <v>718</v>
      </c>
      <c r="J9" s="24">
        <v>128</v>
      </c>
      <c r="K9" s="24">
        <v>31</v>
      </c>
      <c r="L9" s="16">
        <v>4307</v>
      </c>
      <c r="M9" s="18"/>
    </row>
    <row r="10" spans="1:13" ht="12.75">
      <c r="A10" s="6" t="s">
        <v>10</v>
      </c>
      <c r="B10" s="24">
        <v>7</v>
      </c>
      <c r="C10" s="24">
        <v>684</v>
      </c>
      <c r="D10" s="24">
        <v>1071</v>
      </c>
      <c r="E10" s="24">
        <v>1425</v>
      </c>
      <c r="F10" s="24">
        <v>1671</v>
      </c>
      <c r="G10" s="24">
        <v>1895</v>
      </c>
      <c r="H10" s="24">
        <v>2017</v>
      </c>
      <c r="I10" s="24">
        <v>1851</v>
      </c>
      <c r="J10" s="24">
        <v>114</v>
      </c>
      <c r="K10" s="24">
        <v>21</v>
      </c>
      <c r="L10" s="16">
        <v>10756</v>
      </c>
      <c r="M10" s="18"/>
    </row>
    <row r="11" spans="1:13" ht="12.75">
      <c r="A11" s="6" t="s">
        <v>12</v>
      </c>
      <c r="B11" s="24">
        <v>0</v>
      </c>
      <c r="C11" s="24">
        <v>23</v>
      </c>
      <c r="D11" s="24">
        <v>40</v>
      </c>
      <c r="E11" s="24">
        <v>57</v>
      </c>
      <c r="F11" s="24">
        <v>65</v>
      </c>
      <c r="G11" s="24">
        <v>76</v>
      </c>
      <c r="H11" s="24">
        <v>67</v>
      </c>
      <c r="I11" s="24">
        <v>86</v>
      </c>
      <c r="J11" s="24">
        <v>3</v>
      </c>
      <c r="K11" s="24">
        <v>0</v>
      </c>
      <c r="L11" s="16">
        <v>417</v>
      </c>
      <c r="M11" s="18"/>
    </row>
    <row r="12" spans="1:13" ht="12.75">
      <c r="A12" s="6" t="s">
        <v>11</v>
      </c>
      <c r="B12" s="24">
        <v>2</v>
      </c>
      <c r="C12" s="24">
        <v>145</v>
      </c>
      <c r="D12" s="24">
        <v>210</v>
      </c>
      <c r="E12" s="24">
        <v>319</v>
      </c>
      <c r="F12" s="24">
        <v>409</v>
      </c>
      <c r="G12" s="24">
        <v>477</v>
      </c>
      <c r="H12" s="24">
        <v>477</v>
      </c>
      <c r="I12" s="24">
        <v>384</v>
      </c>
      <c r="J12" s="24">
        <v>8</v>
      </c>
      <c r="K12" s="24">
        <v>0</v>
      </c>
      <c r="L12" s="16">
        <v>2431</v>
      </c>
      <c r="M12" s="18"/>
    </row>
    <row r="13" spans="1:13" ht="12.75">
      <c r="A13" s="6" t="s">
        <v>46</v>
      </c>
      <c r="B13" s="24">
        <v>0</v>
      </c>
      <c r="C13" s="24">
        <v>5</v>
      </c>
      <c r="D13" s="24">
        <v>15</v>
      </c>
      <c r="E13" s="24">
        <v>14</v>
      </c>
      <c r="F13" s="24">
        <v>9</v>
      </c>
      <c r="G13" s="24">
        <v>18</v>
      </c>
      <c r="H13" s="24">
        <v>23</v>
      </c>
      <c r="I13" s="24">
        <v>6</v>
      </c>
      <c r="J13" s="24">
        <v>0</v>
      </c>
      <c r="K13" s="24">
        <v>0</v>
      </c>
      <c r="L13" s="16">
        <v>90</v>
      </c>
      <c r="M13" s="18"/>
    </row>
    <row r="14" spans="1:13" s="19" customFormat="1" ht="12.75">
      <c r="A14" s="15" t="s">
        <v>31</v>
      </c>
      <c r="B14" s="25">
        <v>10</v>
      </c>
      <c r="C14" s="25">
        <v>1058</v>
      </c>
      <c r="D14" s="25">
        <v>1724</v>
      </c>
      <c r="E14" s="25">
        <v>2403</v>
      </c>
      <c r="F14" s="25">
        <v>2821</v>
      </c>
      <c r="G14" s="25">
        <v>3258</v>
      </c>
      <c r="H14" s="25">
        <v>3377</v>
      </c>
      <c r="I14" s="25">
        <v>3045</v>
      </c>
      <c r="J14" s="25">
        <v>253</v>
      </c>
      <c r="K14" s="25">
        <v>52</v>
      </c>
      <c r="L14" s="20">
        <v>18001</v>
      </c>
      <c r="M14" s="18"/>
    </row>
    <row r="15" spans="1:13" s="19" customFormat="1" ht="12.75">
      <c r="A15" s="14"/>
      <c r="B15" s="23"/>
      <c r="C15" s="23"/>
      <c r="D15" s="23"/>
      <c r="E15" s="23"/>
      <c r="F15" s="23"/>
      <c r="G15" s="23"/>
      <c r="H15" s="23"/>
      <c r="I15" s="23"/>
      <c r="J15" s="23"/>
      <c r="K15" s="23"/>
      <c r="L15" s="23"/>
      <c r="M15" s="18"/>
    </row>
    <row r="16" spans="1:13" s="6" customFormat="1" ht="12.75">
      <c r="A16" s="118" t="s">
        <v>9</v>
      </c>
      <c r="B16" s="118"/>
      <c r="C16" s="118"/>
      <c r="D16" s="118"/>
      <c r="E16" s="118"/>
      <c r="F16" s="118"/>
      <c r="G16" s="118"/>
      <c r="H16" s="118"/>
      <c r="I16" s="118"/>
      <c r="J16" s="118"/>
      <c r="K16" s="118"/>
      <c r="L16" s="118"/>
      <c r="M16" s="18"/>
    </row>
    <row r="17" spans="2:13" s="6" customFormat="1" ht="12.75">
      <c r="B17" s="22"/>
      <c r="C17" s="22"/>
      <c r="D17" s="22"/>
      <c r="E17" s="22"/>
      <c r="F17" s="22"/>
      <c r="G17" s="22"/>
      <c r="H17" s="22"/>
      <c r="I17" s="22"/>
      <c r="J17" s="22"/>
      <c r="K17" s="22"/>
      <c r="L17" s="22"/>
      <c r="M17" s="18"/>
    </row>
    <row r="18" spans="1:13" ht="12.75">
      <c r="A18" s="6" t="s">
        <v>38</v>
      </c>
      <c r="B18" s="24">
        <v>1</v>
      </c>
      <c r="C18" s="24">
        <v>111</v>
      </c>
      <c r="D18" s="24">
        <v>226</v>
      </c>
      <c r="E18" s="24">
        <v>324</v>
      </c>
      <c r="F18" s="24">
        <v>387</v>
      </c>
      <c r="G18" s="24">
        <v>424</v>
      </c>
      <c r="H18" s="24">
        <v>476</v>
      </c>
      <c r="I18" s="24">
        <v>426</v>
      </c>
      <c r="J18" s="24">
        <v>85</v>
      </c>
      <c r="K18" s="24">
        <v>26</v>
      </c>
      <c r="L18" s="16">
        <v>2486</v>
      </c>
      <c r="M18" s="18"/>
    </row>
    <row r="19" spans="1:13" ht="12.75">
      <c r="A19" s="6" t="s">
        <v>10</v>
      </c>
      <c r="B19" s="24">
        <v>2</v>
      </c>
      <c r="C19" s="24">
        <v>353</v>
      </c>
      <c r="D19" s="24">
        <v>528</v>
      </c>
      <c r="E19" s="24">
        <v>798</v>
      </c>
      <c r="F19" s="24">
        <v>962</v>
      </c>
      <c r="G19" s="24">
        <v>1146</v>
      </c>
      <c r="H19" s="24">
        <v>1268</v>
      </c>
      <c r="I19" s="24">
        <v>1125</v>
      </c>
      <c r="J19" s="24">
        <v>69</v>
      </c>
      <c r="K19" s="24">
        <v>9</v>
      </c>
      <c r="L19" s="16">
        <v>6260</v>
      </c>
      <c r="M19" s="18"/>
    </row>
    <row r="20" spans="1:13" ht="12.75">
      <c r="A20" s="6" t="s">
        <v>12</v>
      </c>
      <c r="B20" s="24">
        <v>0</v>
      </c>
      <c r="C20" s="24">
        <v>11</v>
      </c>
      <c r="D20" s="24">
        <v>16</v>
      </c>
      <c r="E20" s="24">
        <v>31</v>
      </c>
      <c r="F20" s="24">
        <v>53</v>
      </c>
      <c r="G20" s="24">
        <v>45</v>
      </c>
      <c r="H20" s="24">
        <v>54</v>
      </c>
      <c r="I20" s="24">
        <v>46</v>
      </c>
      <c r="J20" s="24">
        <v>4</v>
      </c>
      <c r="K20" s="24">
        <v>0</v>
      </c>
      <c r="L20" s="16">
        <v>260</v>
      </c>
      <c r="M20" s="18"/>
    </row>
    <row r="21" spans="1:13" ht="12.75">
      <c r="A21" s="6" t="s">
        <v>11</v>
      </c>
      <c r="B21" s="24">
        <v>0</v>
      </c>
      <c r="C21" s="24">
        <v>77</v>
      </c>
      <c r="D21" s="24">
        <v>115</v>
      </c>
      <c r="E21" s="24">
        <v>166</v>
      </c>
      <c r="F21" s="24">
        <v>244</v>
      </c>
      <c r="G21" s="24">
        <v>270</v>
      </c>
      <c r="H21" s="24">
        <v>297</v>
      </c>
      <c r="I21" s="24">
        <v>266</v>
      </c>
      <c r="J21" s="24">
        <v>3</v>
      </c>
      <c r="K21" s="24">
        <v>0</v>
      </c>
      <c r="L21" s="16">
        <v>1438</v>
      </c>
      <c r="M21" s="18"/>
    </row>
    <row r="22" spans="1:13" ht="12.75">
      <c r="A22" s="6" t="s">
        <v>46</v>
      </c>
      <c r="B22" s="24">
        <v>0</v>
      </c>
      <c r="C22" s="24">
        <v>0</v>
      </c>
      <c r="D22" s="24">
        <v>8</v>
      </c>
      <c r="E22" s="24">
        <v>11</v>
      </c>
      <c r="F22" s="24">
        <v>4</v>
      </c>
      <c r="G22" s="24">
        <v>5</v>
      </c>
      <c r="H22" s="24">
        <v>5</v>
      </c>
      <c r="I22" s="24">
        <v>3</v>
      </c>
      <c r="J22" s="24">
        <v>0</v>
      </c>
      <c r="K22" s="24">
        <v>0</v>
      </c>
      <c r="L22" s="16">
        <v>36</v>
      </c>
      <c r="M22" s="18"/>
    </row>
    <row r="23" spans="1:13" s="19" customFormat="1" ht="12.75">
      <c r="A23" s="15" t="s">
        <v>31</v>
      </c>
      <c r="B23" s="25">
        <v>3</v>
      </c>
      <c r="C23" s="25">
        <v>552</v>
      </c>
      <c r="D23" s="25">
        <v>893</v>
      </c>
      <c r="E23" s="25">
        <v>1330</v>
      </c>
      <c r="F23" s="25">
        <v>1650</v>
      </c>
      <c r="G23" s="25">
        <v>1890</v>
      </c>
      <c r="H23" s="25">
        <v>2100</v>
      </c>
      <c r="I23" s="25">
        <v>1866</v>
      </c>
      <c r="J23" s="25">
        <v>161</v>
      </c>
      <c r="K23" s="25">
        <v>35</v>
      </c>
      <c r="L23" s="20">
        <v>10480</v>
      </c>
      <c r="M23" s="18"/>
    </row>
    <row r="24" spans="1:13" s="19" customFormat="1" ht="12.75">
      <c r="A24" s="14"/>
      <c r="B24" s="23"/>
      <c r="C24" s="23"/>
      <c r="D24" s="23"/>
      <c r="E24" s="23"/>
      <c r="F24" s="23"/>
      <c r="G24" s="23"/>
      <c r="H24" s="23"/>
      <c r="I24" s="23"/>
      <c r="J24" s="23"/>
      <c r="K24" s="23"/>
      <c r="L24" s="23"/>
      <c r="M24" s="18"/>
    </row>
    <row r="25" spans="1:13" s="6" customFormat="1" ht="12.75">
      <c r="A25" s="118" t="s">
        <v>31</v>
      </c>
      <c r="B25" s="118"/>
      <c r="C25" s="118"/>
      <c r="D25" s="118"/>
      <c r="E25" s="118"/>
      <c r="F25" s="118"/>
      <c r="G25" s="118"/>
      <c r="H25" s="118"/>
      <c r="I25" s="118"/>
      <c r="J25" s="118"/>
      <c r="K25" s="118"/>
      <c r="L25" s="118"/>
      <c r="M25" s="18"/>
    </row>
    <row r="26" spans="2:13" s="6" customFormat="1" ht="12.75">
      <c r="B26" s="22"/>
      <c r="C26" s="22"/>
      <c r="D26" s="22"/>
      <c r="E26" s="22"/>
      <c r="F26" s="22"/>
      <c r="G26" s="22"/>
      <c r="H26" s="22"/>
      <c r="I26" s="22"/>
      <c r="J26" s="22"/>
      <c r="K26" s="22"/>
      <c r="L26" s="22"/>
      <c r="M26" s="18"/>
    </row>
    <row r="27" spans="1:13" ht="12.75">
      <c r="A27" s="6" t="s">
        <v>38</v>
      </c>
      <c r="B27" s="24">
        <f>SUM(B18,B9)</f>
        <v>2</v>
      </c>
      <c r="C27" s="24">
        <f aca="true" t="shared" si="1" ref="C27:L27">SUM(C18,C9)</f>
        <v>312</v>
      </c>
      <c r="D27" s="24">
        <f t="shared" si="1"/>
        <v>614</v>
      </c>
      <c r="E27" s="24">
        <f t="shared" si="1"/>
        <v>912</v>
      </c>
      <c r="F27" s="24">
        <f t="shared" si="1"/>
        <v>1054</v>
      </c>
      <c r="G27" s="24">
        <f t="shared" si="1"/>
        <v>1216</v>
      </c>
      <c r="H27" s="24">
        <f t="shared" si="1"/>
        <v>1269</v>
      </c>
      <c r="I27" s="24">
        <f t="shared" si="1"/>
        <v>1144</v>
      </c>
      <c r="J27" s="24">
        <f t="shared" si="1"/>
        <v>213</v>
      </c>
      <c r="K27" s="24">
        <f t="shared" si="1"/>
        <v>57</v>
      </c>
      <c r="L27" s="16">
        <f t="shared" si="1"/>
        <v>6793</v>
      </c>
      <c r="M27" s="18"/>
    </row>
    <row r="28" spans="1:13" ht="12.75">
      <c r="A28" s="6" t="s">
        <v>10</v>
      </c>
      <c r="B28" s="24">
        <f aca="true" t="shared" si="2" ref="B28:L31">SUM(B19,B10)</f>
        <v>9</v>
      </c>
      <c r="C28" s="24">
        <f t="shared" si="2"/>
        <v>1037</v>
      </c>
      <c r="D28" s="24">
        <f t="shared" si="2"/>
        <v>1599</v>
      </c>
      <c r="E28" s="24">
        <f t="shared" si="2"/>
        <v>2223</v>
      </c>
      <c r="F28" s="24">
        <f t="shared" si="2"/>
        <v>2633</v>
      </c>
      <c r="G28" s="24">
        <f t="shared" si="2"/>
        <v>3041</v>
      </c>
      <c r="H28" s="24">
        <f t="shared" si="2"/>
        <v>3285</v>
      </c>
      <c r="I28" s="24">
        <f t="shared" si="2"/>
        <v>2976</v>
      </c>
      <c r="J28" s="24">
        <f t="shared" si="2"/>
        <v>183</v>
      </c>
      <c r="K28" s="24">
        <f t="shared" si="2"/>
        <v>30</v>
      </c>
      <c r="L28" s="16">
        <f t="shared" si="2"/>
        <v>17016</v>
      </c>
      <c r="M28" s="18"/>
    </row>
    <row r="29" spans="1:13" ht="12.75">
      <c r="A29" s="6" t="s">
        <v>12</v>
      </c>
      <c r="B29" s="24">
        <f t="shared" si="2"/>
        <v>0</v>
      </c>
      <c r="C29" s="24">
        <f t="shared" si="2"/>
        <v>34</v>
      </c>
      <c r="D29" s="24">
        <f t="shared" si="2"/>
        <v>56</v>
      </c>
      <c r="E29" s="24">
        <f t="shared" si="2"/>
        <v>88</v>
      </c>
      <c r="F29" s="24">
        <f t="shared" si="2"/>
        <v>118</v>
      </c>
      <c r="G29" s="24">
        <f t="shared" si="2"/>
        <v>121</v>
      </c>
      <c r="H29" s="24">
        <f t="shared" si="2"/>
        <v>121</v>
      </c>
      <c r="I29" s="24">
        <f t="shared" si="2"/>
        <v>132</v>
      </c>
      <c r="J29" s="24">
        <f t="shared" si="2"/>
        <v>7</v>
      </c>
      <c r="K29" s="24">
        <f t="shared" si="2"/>
        <v>0</v>
      </c>
      <c r="L29" s="16">
        <f t="shared" si="2"/>
        <v>677</v>
      </c>
      <c r="M29" s="18"/>
    </row>
    <row r="30" spans="1:13" ht="12.75">
      <c r="A30" s="6" t="s">
        <v>11</v>
      </c>
      <c r="B30" s="24">
        <f t="shared" si="2"/>
        <v>2</v>
      </c>
      <c r="C30" s="24">
        <f t="shared" si="2"/>
        <v>222</v>
      </c>
      <c r="D30" s="24">
        <f t="shared" si="2"/>
        <v>325</v>
      </c>
      <c r="E30" s="24">
        <f t="shared" si="2"/>
        <v>485</v>
      </c>
      <c r="F30" s="24">
        <f t="shared" si="2"/>
        <v>653</v>
      </c>
      <c r="G30" s="24">
        <f t="shared" si="2"/>
        <v>747</v>
      </c>
      <c r="H30" s="24">
        <f t="shared" si="2"/>
        <v>774</v>
      </c>
      <c r="I30" s="24">
        <f t="shared" si="2"/>
        <v>650</v>
      </c>
      <c r="J30" s="24">
        <f t="shared" si="2"/>
        <v>11</v>
      </c>
      <c r="K30" s="24">
        <f t="shared" si="2"/>
        <v>0</v>
      </c>
      <c r="L30" s="16">
        <f t="shared" si="2"/>
        <v>3869</v>
      </c>
      <c r="M30" s="18"/>
    </row>
    <row r="31" spans="1:13" ht="12.75">
      <c r="A31" s="6" t="s">
        <v>46</v>
      </c>
      <c r="B31" s="24">
        <f t="shared" si="2"/>
        <v>0</v>
      </c>
      <c r="C31" s="24">
        <f t="shared" si="2"/>
        <v>5</v>
      </c>
      <c r="D31" s="24">
        <f t="shared" si="2"/>
        <v>23</v>
      </c>
      <c r="E31" s="24">
        <f t="shared" si="2"/>
        <v>25</v>
      </c>
      <c r="F31" s="24">
        <f t="shared" si="2"/>
        <v>13</v>
      </c>
      <c r="G31" s="24">
        <f t="shared" si="2"/>
        <v>23</v>
      </c>
      <c r="H31" s="24">
        <f t="shared" si="2"/>
        <v>28</v>
      </c>
      <c r="I31" s="24">
        <f t="shared" si="2"/>
        <v>9</v>
      </c>
      <c r="J31" s="24">
        <f t="shared" si="2"/>
        <v>0</v>
      </c>
      <c r="K31" s="24">
        <f t="shared" si="2"/>
        <v>0</v>
      </c>
      <c r="L31" s="16">
        <f t="shared" si="2"/>
        <v>126</v>
      </c>
      <c r="M31" s="18"/>
    </row>
    <row r="32" spans="1:13" s="14" customFormat="1" ht="12.75">
      <c r="A32" s="15" t="s">
        <v>31</v>
      </c>
      <c r="B32" s="25">
        <f>SUM(B27:B31)</f>
        <v>13</v>
      </c>
      <c r="C32" s="25">
        <f aca="true" t="shared" si="3" ref="C32:L32">SUM(C27:C31)</f>
        <v>1610</v>
      </c>
      <c r="D32" s="25">
        <f t="shared" si="3"/>
        <v>2617</v>
      </c>
      <c r="E32" s="25">
        <f t="shared" si="3"/>
        <v>3733</v>
      </c>
      <c r="F32" s="25">
        <f t="shared" si="3"/>
        <v>4471</v>
      </c>
      <c r="G32" s="25">
        <f t="shared" si="3"/>
        <v>5148</v>
      </c>
      <c r="H32" s="25">
        <f t="shared" si="3"/>
        <v>5477</v>
      </c>
      <c r="I32" s="25">
        <f t="shared" si="3"/>
        <v>4911</v>
      </c>
      <c r="J32" s="25">
        <f t="shared" si="3"/>
        <v>414</v>
      </c>
      <c r="K32" s="25">
        <f t="shared" si="3"/>
        <v>87</v>
      </c>
      <c r="L32" s="20">
        <f t="shared" si="3"/>
        <v>28481</v>
      </c>
      <c r="M32" s="18"/>
    </row>
    <row r="33" spans="1:13" ht="12.75">
      <c r="A33"/>
      <c r="L33"/>
      <c r="M33" s="18"/>
    </row>
    <row r="34" spans="1:13" ht="12.75">
      <c r="A34" s="45" t="s">
        <v>58</v>
      </c>
      <c r="M34" s="18"/>
    </row>
    <row r="35" spans="1:9" ht="12.75">
      <c r="A35" s="114" t="s">
        <v>89</v>
      </c>
      <c r="B35" s="86"/>
      <c r="C35" s="86"/>
      <c r="D35" s="103"/>
      <c r="E35" s="86"/>
      <c r="F35" s="86"/>
      <c r="G35" s="103"/>
      <c r="H35" s="86"/>
      <c r="I35" s="68"/>
    </row>
    <row r="36" spans="1:9" ht="12.75">
      <c r="A36" s="114" t="s">
        <v>90</v>
      </c>
      <c r="B36" s="86"/>
      <c r="C36" s="86"/>
      <c r="D36" s="103"/>
      <c r="E36" s="86"/>
      <c r="F36" s="86"/>
      <c r="G36" s="103"/>
      <c r="H36" s="86"/>
      <c r="I36" s="68"/>
    </row>
    <row r="37" ht="12.75">
      <c r="A37" s="114" t="s">
        <v>91</v>
      </c>
    </row>
    <row r="38" ht="12.75">
      <c r="A38" s="114" t="s">
        <v>92</v>
      </c>
    </row>
    <row r="39" spans="2:12" ht="12.75">
      <c r="B39" s="18"/>
      <c r="C39" s="18"/>
      <c r="D39" s="18"/>
      <c r="E39" s="18"/>
      <c r="F39" s="18"/>
      <c r="G39" s="18"/>
      <c r="H39" s="18"/>
      <c r="I39" s="18"/>
      <c r="J39" s="18"/>
      <c r="K39" s="18"/>
      <c r="L39" s="18"/>
    </row>
    <row r="40" spans="2:12" ht="12.75">
      <c r="B40" s="18"/>
      <c r="C40" s="18"/>
      <c r="D40" s="18"/>
      <c r="E40" s="18"/>
      <c r="F40" s="18"/>
      <c r="G40" s="18"/>
      <c r="H40" s="18"/>
      <c r="I40" s="18"/>
      <c r="J40" s="18"/>
      <c r="K40" s="18"/>
      <c r="L40" s="18"/>
    </row>
    <row r="41" spans="2:12" ht="12.75">
      <c r="B41" s="18"/>
      <c r="C41" s="18"/>
      <c r="D41" s="18"/>
      <c r="E41" s="18"/>
      <c r="F41" s="18"/>
      <c r="G41" s="18"/>
      <c r="H41" s="18"/>
      <c r="I41" s="18"/>
      <c r="J41" s="18"/>
      <c r="K41" s="18"/>
      <c r="L41" s="18"/>
    </row>
    <row r="42" spans="2:12" ht="12.75">
      <c r="B42" s="18"/>
      <c r="C42" s="18"/>
      <c r="D42" s="18"/>
      <c r="E42" s="18"/>
      <c r="F42" s="18"/>
      <c r="G42" s="18"/>
      <c r="H42" s="18"/>
      <c r="I42" s="18"/>
      <c r="J42" s="18"/>
      <c r="K42" s="18"/>
      <c r="L42" s="18"/>
    </row>
    <row r="43" spans="2:12" ht="12.75">
      <c r="B43" s="18"/>
      <c r="C43" s="18"/>
      <c r="D43" s="18"/>
      <c r="E43" s="18"/>
      <c r="F43" s="18"/>
      <c r="G43" s="18"/>
      <c r="H43" s="18"/>
      <c r="I43" s="18"/>
      <c r="J43" s="18"/>
      <c r="K43" s="18"/>
      <c r="L43" s="18"/>
    </row>
    <row r="44" spans="2:12" ht="12.75">
      <c r="B44" s="18"/>
      <c r="C44" s="18"/>
      <c r="D44" s="18"/>
      <c r="E44" s="18"/>
      <c r="F44" s="18"/>
      <c r="G44" s="18"/>
      <c r="H44" s="18"/>
      <c r="I44" s="18"/>
      <c r="J44" s="18"/>
      <c r="K44" s="18"/>
      <c r="L44" s="18"/>
    </row>
    <row r="45" spans="2:12" ht="12.75">
      <c r="B45" s="18"/>
      <c r="C45" s="18"/>
      <c r="D45" s="18"/>
      <c r="E45" s="18"/>
      <c r="F45" s="18"/>
      <c r="G45" s="18"/>
      <c r="H45" s="18"/>
      <c r="I45" s="18"/>
      <c r="J45" s="18"/>
      <c r="K45" s="18"/>
      <c r="L45" s="18"/>
    </row>
  </sheetData>
  <sheetProtection/>
  <mergeCells count="5">
    <mergeCell ref="A25:L25"/>
    <mergeCell ref="A2:L2"/>
    <mergeCell ref="A3:L3"/>
    <mergeCell ref="A7:L7"/>
    <mergeCell ref="A16:L16"/>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6"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2012-07-03T13:12:27Z</cp:lastPrinted>
  <dcterms:created xsi:type="dcterms:W3CDTF">2002-06-10T08:21:55Z</dcterms:created>
  <dcterms:modified xsi:type="dcterms:W3CDTF">2014-02-04T14:34:55Z</dcterms:modified>
  <cp:category/>
  <cp:version/>
  <cp:contentType/>
  <cp:contentStatus/>
</cp:coreProperties>
</file>