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776" yWindow="65524" windowWidth="7608" windowHeight="9036" tabRatio="919" activeTab="0"/>
  </bookViews>
  <sheets>
    <sheet name="INHOUD" sheetId="1" r:id="rId1"/>
    <sheet name="TOELICHTING" sheetId="2" r:id="rId2"/>
    <sheet name="1_SES_KL" sheetId="3" r:id="rId3"/>
    <sheet name="2_SES_LA" sheetId="4" r:id="rId4"/>
    <sheet name="3_Evolutie SES" sheetId="5" r:id="rId5"/>
    <sheet name="4_KL_SES_DETAIL" sheetId="6" r:id="rId6"/>
    <sheet name="5_LA_SES_DETAIL" sheetId="7" r:id="rId7"/>
    <sheet name="6_SES_SV_LA_geslacht" sheetId="8" r:id="rId8"/>
    <sheet name="7_SES_ZBL_LA_geslacht" sheetId="9" r:id="rId9"/>
    <sheet name="8_SES_SV_LA_Belg_NBelg" sheetId="10" r:id="rId10"/>
    <sheet name="9_SES_ZBL_LA_Belg_NBelg" sheetId="11" r:id="rId11"/>
  </sheets>
  <definedNames>
    <definedName name="_xlnm.Print_Area" localSheetId="1">'TOELICHTING'!$A$1:$M$39</definedName>
  </definedNames>
  <calcPr fullCalcOnLoad="1"/>
</workbook>
</file>

<file path=xl/sharedStrings.xml><?xml version="1.0" encoding="utf-8"?>
<sst xmlns="http://schemas.openxmlformats.org/spreadsheetml/2006/main" count="818" uniqueCount="97">
  <si>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</si>
  <si>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</si>
  <si>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</si>
  <si>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</si>
  <si>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</si>
  <si>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</si>
  <si>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</si>
  <si>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</si>
  <si>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</si>
  <si>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</si>
  <si>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 xml:space="preserve">   Vl. Gemeenschapscomm.</t>
  </si>
  <si>
    <t>West-Vlaanderen</t>
  </si>
  <si>
    <t>Oost-Vlaanderen</t>
  </si>
  <si>
    <t>Henegouwen</t>
  </si>
  <si>
    <t>Limburg</t>
  </si>
  <si>
    <t>ALGEMEEN TOTAAL</t>
  </si>
  <si>
    <t>Algemeen totaal</t>
  </si>
  <si>
    <t>Opleidingsniveau moeder</t>
  </si>
  <si>
    <t>Schooltoelage</t>
  </si>
  <si>
    <t>&gt;2</t>
  </si>
  <si>
    <t>Zittenblijver</t>
  </si>
  <si>
    <t>Geen zittenblijver</t>
  </si>
  <si>
    <t>GEWOON KLEUTERONDERWIJS</t>
  </si>
  <si>
    <t>GEWOON LAGER ONDERWIJS</t>
  </si>
  <si>
    <t>Gewoon kleuteronderwijs</t>
  </si>
  <si>
    <t xml:space="preserve">  2008-2009</t>
  </si>
  <si>
    <t xml:space="preserve">  2009-2010</t>
  </si>
  <si>
    <t xml:space="preserve">  2010-2011</t>
  </si>
  <si>
    <t>Gewoon lager onderwijs</t>
  </si>
  <si>
    <t>Gezinstaal</t>
  </si>
  <si>
    <t>Geen lager onderwijs</t>
  </si>
  <si>
    <t>Lager onderwijs</t>
  </si>
  <si>
    <t>Lager secundair onderwijs</t>
  </si>
  <si>
    <t>Hoger onderwijs</t>
  </si>
  <si>
    <t>Onbekend</t>
  </si>
  <si>
    <t>Tikt aan</t>
  </si>
  <si>
    <t>Tikt niet aan</t>
  </si>
  <si>
    <t>Hoger secundair onderwijs</t>
  </si>
  <si>
    <t>Totaal Tikt aan</t>
  </si>
  <si>
    <t>Totaal Tikt niet aan</t>
  </si>
  <si>
    <t>1_SES_KL</t>
  </si>
  <si>
    <t>2_SES_LA</t>
  </si>
  <si>
    <t>Aantikken Schooltoelage</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</si>
  <si>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</si>
  <si>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</si>
  <si>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</si>
  <si>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</si>
  <si>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</si>
  <si>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</si>
  <si>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</si>
  <si>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</si>
  <si>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</si>
  <si>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</si>
  <si>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</si>
  <si>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&lt;1</t>
  </si>
  <si>
    <t>gewoon kleuteronderwijs</t>
  </si>
  <si>
    <t>gewoon lager onderwijs</t>
  </si>
  <si>
    <t>Aantal leerlingen dat aantikt op de leerlingenkenmerken, per provincie, soort schoolbestuur, kenmerk en geslacht</t>
  </si>
  <si>
    <t>Evolutie van het aantal leerlingen dat aantikt op de leerlingenkenmerken, per onderwijsniveau, kenmerk en geslacht</t>
  </si>
  <si>
    <t>Detail van alle leerlingen voor de leerlingenkenmerken 'Gezinstaal' en 'Opleidingsniveau van de moeder', per provincie en soort schoolbestuur</t>
  </si>
  <si>
    <t>EVOLUTIE AANTAL LEERLINGEN DAT AANTIKT OP DE LEERLINGENKENMERKEN</t>
  </si>
  <si>
    <t>Nederlands met sommigen (1)</t>
  </si>
  <si>
    <t>Nederlands met sommigen (2)</t>
  </si>
  <si>
    <t>(1) Spreekt Nederlands met maximum 1 gezinslid (zie toelichting vooraan dit hoofdstuk).</t>
  </si>
  <si>
    <t>(2) Spreekt Nederlands met meer dan één gezinslid (zie toelichting vooraan dit hoofdstuk).</t>
  </si>
  <si>
    <t>Ja</t>
  </si>
  <si>
    <t>Nee</t>
  </si>
  <si>
    <t>Aantikken Opleidingsniveau moeder</t>
  </si>
  <si>
    <t>Schoolse vorderingen voor alle mogelijke combinaties van aantikken op drie leerlingenkenmerken (aantallen en procentueel) - naar geslacht</t>
  </si>
  <si>
    <t>Zittenblijven voor alle mogelijke combinaties van aantikken op drie leerlingenkenmerken (aantallen en procentueel) - naar geslacht</t>
  </si>
  <si>
    <t>Zittenblijven voor alle mogelijke combinaties van aantikken op drie leerlingenkenmerken (aantallen en procentueel) - naar Belg/niet-Belg</t>
  </si>
  <si>
    <t>Schoolse vorderingen en zittenblijven voor alle mogelijke combinaties van aantikken op de drie leerlingenkenmerken</t>
  </si>
  <si>
    <t>3_SES_evolutie</t>
  </si>
  <si>
    <t>4_KL_SES_detail</t>
  </si>
  <si>
    <t>5_LA_SES_detail</t>
  </si>
  <si>
    <t>6_SES_SV_LA_geslacht</t>
  </si>
  <si>
    <t>7_SES_ZBL_LA_geslacht</t>
  </si>
  <si>
    <t>8_SES_SV_LA_Belg_NBelg</t>
  </si>
  <si>
    <t>9_SES_ZBL_LA_Belg_NBelg</t>
  </si>
  <si>
    <t>Totale leerlingen-                populatie</t>
  </si>
  <si>
    <t>Schoolse vorderingen voor alle mogelijke combinaties van aantikken op de drie leerlingenkenmerken (aantallen en procentueel) - naar Belg/niet-Belg</t>
  </si>
  <si>
    <t xml:space="preserve">  2011-2012</t>
  </si>
  <si>
    <t>Schooljaar 2012-2013</t>
  </si>
  <si>
    <t>LEERLINGENKENMERKEN BASISONDERWIJS 2011-2012</t>
  </si>
  <si>
    <t>AANTAL LEERLINGEN DAT AANTIKT OP DE LEERLINGENKENMERKEN - schooljaar 2011-2012</t>
  </si>
  <si>
    <t>Totale leerlingen-                        populatie 2011-2012</t>
  </si>
  <si>
    <t>Totale leerlingen-           populatie 2011-2012</t>
  </si>
  <si>
    <t>GEWOON KLEUTERONDERWIJS - schooljaar 2011-2012</t>
  </si>
  <si>
    <t>GEWOON LAGER ONDERWIJS - schooljaar 2011-2012</t>
  </si>
  <si>
    <t>Schoolse vorderingen van leerlingen in het gewoon lager onderwijs die aantikken op een combinatie van leerlingenkenmerken , naar geslacht - procentueel - schooljaar 2011-2012</t>
  </si>
  <si>
    <t>Schoolse vorderingen van leerlingen in het gewoon lager onderwijs die aantikken op een combinatie van leerlingenkenmerken , naar geslacht - aantallen - schooljaar 2011-2012</t>
  </si>
  <si>
    <t>Zittenblijven van leerlingen in het gewoon lager onderwijs die aantikken op een combinatie van leerlingenkenmerken, naar geslacht- aantallen - schooljaar 2011-2012</t>
  </si>
  <si>
    <t>Zittenblijven van leerlingen in het gewoon lager onderwijs die aantikken op een combinatie van leerlingenkenmerken, naar geslacht- procentueel - schooljaar 2011-2012</t>
  </si>
  <si>
    <t>Zittenblijven van leerlingen in het gewoon lager onderwijs die aantikken op een combinatie van leerlingenkenmerken, naar Belg/niet-Belg - aantallen - schooljaar 2011-2012</t>
  </si>
  <si>
    <t>Zittenblijven van leerlingen in het gewoon lager onderwijs die aantikken op een combinatie van leerlingenkenmerken, naar Belg/niet-Belg - procentueel - schooljaar 2011-2012</t>
  </si>
  <si>
    <t>Schoolse vorderingen van leerlingen in het gewoon lager onderwijs die aantikken op een combinatie van leerlingenkenmerken, naar Belg/niet-Belg - aantallen - schooljaar 2011-2012</t>
  </si>
  <si>
    <t>Schoolse vorderingen van leerlingen in het gewoon lager onderwijs die aantikken op een combinatie van leerlingenkenmerken, naar Belg/niet-Belg - procentueel - schooljaar 2011-2012</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</si>
</sst>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quot;Ja&quot;;&quot;Ja&quot;;&quot;Nee&quot;"/>
    <numFmt numFmtId="166" formatCode="&quot;Waar&quot;;&quot;Waar&quot;;&quot;Onwaar&quot;"/>
    <numFmt numFmtId="167" formatCode="&quot;Aan&quot;;&quot;Aan&quot;;&quot;Uit&quot;"/>
    <numFmt numFmtId="168" formatCode="[$€-2]\ #.##000_);[Red]\([$€-2]\ #.##000\)"/>
  </numFmts>
  <fonts count="49">
    <font>
      <sz val="11"/>
      <color theme="1"/>
      <name val="Calibri"/>
      <family val="2"/>
    </font>
    <font>
      <sz val="11"/>
      <color indexed="8"/>
      <name val="Calibri"/>
      <family val="2"/>
    </font>
    <font>
      <b/>
      <sz val="10"/>
      <name val="Arial"/>
      <family val="2"/>
    </font>
    <font>
      <sz val="8"/>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8"/>
      <name val="Calibri"/>
      <family val="2"/>
    </font>
    <font>
      <b/>
      <sz val="11"/>
      <color indexed="8"/>
      <name val="Arial"/>
      <family val="2"/>
    </font>
    <font>
      <sz val="10"/>
      <color indexed="8"/>
      <name val="Arial"/>
      <family val="2"/>
    </font>
    <font>
      <b/>
      <sz val="10"/>
      <color indexed="8"/>
      <name val="Arial"/>
      <family val="2"/>
    </font>
    <font>
      <b/>
      <sz val="11"/>
      <color indexed="10"/>
      <name val="Calibri"/>
      <family val="2"/>
    </font>
    <font>
      <b/>
      <sz val="11"/>
      <name val="Calibri"/>
      <family val="2"/>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1"/>
      <name val="Calibri"/>
      <family val="2"/>
    </font>
    <font>
      <b/>
      <sz val="11"/>
      <color theme="1"/>
      <name val="Arial"/>
      <family val="2"/>
    </font>
    <font>
      <sz val="10"/>
      <color theme="1"/>
      <name val="Arial"/>
      <family val="2"/>
    </font>
    <font>
      <b/>
      <sz val="10"/>
      <color theme="1"/>
      <name val="Arial"/>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color indexed="8"/>
      </top>
      <bottom/>
    </border>
    <border>
      <left/>
      <right/>
      <top style="thin"/>
      <bottom style="thin"/>
    </border>
    <border>
      <left/>
      <right/>
      <top/>
      <bottom style="thin">
        <color indexed="8"/>
      </bottom>
    </border>
    <border>
      <left style="thin"/>
      <right/>
      <top/>
      <bottom style="thin">
        <color indexed="8"/>
      </bottom>
    </border>
    <border>
      <left style="thin"/>
      <right/>
      <top/>
      <bottom style="thin"/>
    </border>
    <border>
      <left/>
      <right style="thin"/>
      <top/>
      <bottom style="thin">
        <color indexed="8"/>
      </bottom>
    </border>
    <border>
      <left style="thin"/>
      <right/>
      <top style="thin"/>
      <bottom style="thin"/>
    </border>
    <border>
      <left/>
      <right style="thin"/>
      <top style="thin"/>
      <bottom style="thin"/>
    </border>
    <border>
      <left style="thin"/>
      <right style="medium"/>
      <top style="thin"/>
      <bottom style="thin"/>
    </border>
    <border>
      <left style="medium"/>
      <right style="thin"/>
      <top style="thin"/>
      <bottom style="thin"/>
    </border>
    <border>
      <left/>
      <right style="medium"/>
      <top style="thin"/>
      <bottom style="thin"/>
    </border>
    <border>
      <left/>
      <right style="thin"/>
      <top style="thin"/>
      <bottom/>
    </border>
    <border>
      <left style="thin"/>
      <right style="thin"/>
      <top style="thin"/>
      <bottom/>
    </border>
    <border>
      <left style="thin"/>
      <right/>
      <top style="thin"/>
      <bottom/>
    </border>
    <border>
      <left style="medium"/>
      <right style="thin"/>
      <top style="thin"/>
      <bottom/>
    </border>
    <border>
      <left style="thin"/>
      <right style="medium"/>
      <top style="thin"/>
      <bottom/>
    </border>
    <border>
      <left/>
      <right style="medium"/>
      <top style="thin"/>
      <bottom/>
    </border>
    <border>
      <left style="medium"/>
      <right/>
      <top style="thin"/>
      <bottom style="thin"/>
    </border>
    <border>
      <left style="medium"/>
      <right/>
      <top style="thin"/>
      <bottom/>
    </border>
    <border>
      <left/>
      <right/>
      <top style="thin"/>
      <bottom/>
    </border>
    <border>
      <left/>
      <right style="medium"/>
      <top/>
      <bottom/>
    </border>
    <border>
      <left style="thin"/>
      <right style="thin"/>
      <top style="medium"/>
      <bottom/>
    </border>
    <border>
      <left style="thin"/>
      <right/>
      <top style="medium"/>
      <bottom style="thin">
        <color indexed="8"/>
      </bottom>
    </border>
    <border>
      <left/>
      <right style="thin"/>
      <top style="medium"/>
      <bottom style="thin">
        <color indexed="8"/>
      </bottom>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top style="thick"/>
      <bottom style="thin"/>
    </border>
    <border>
      <left/>
      <right/>
      <top style="thick"/>
      <bottom style="thin"/>
    </border>
    <border>
      <left/>
      <right style="medium"/>
      <top style="thick"/>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226">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64" fontId="0" fillId="0" borderId="16" xfId="0" applyNumberFormat="1" applyFill="1" applyBorder="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Fill="1" applyBorder="1" applyAlignment="1">
      <alignment horizontal="right"/>
    </xf>
    <xf numFmtId="164" fontId="2" fillId="0" borderId="15" xfId="0" applyNumberFormat="1" applyFont="1" applyFill="1" applyBorder="1" applyAlignment="1">
      <alignment horizontal="right"/>
    </xf>
    <xf numFmtId="0" fontId="2" fillId="0" borderId="17" xfId="0" applyFont="1" applyBorder="1" applyAlignment="1">
      <alignment/>
    </xf>
    <xf numFmtId="16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0" fillId="0" borderId="0" xfId="0" applyFont="1" applyAlignment="1">
      <alignment/>
    </xf>
    <xf numFmtId="0" fontId="40" fillId="0" borderId="0" xfId="0" applyFont="1" applyBorder="1" applyAlignment="1">
      <alignment/>
    </xf>
    <xf numFmtId="0" fontId="40" fillId="0" borderId="0" xfId="0" applyFont="1" applyBorder="1" applyAlignment="1">
      <alignment horizontal="right"/>
    </xf>
    <xf numFmtId="0" fontId="2" fillId="0" borderId="0" xfId="0" applyFont="1" applyFill="1" applyBorder="1" applyAlignment="1">
      <alignment/>
    </xf>
    <xf numFmtId="0" fontId="40" fillId="0" borderId="0" xfId="0" applyFont="1" applyFill="1" applyBorder="1" applyAlignment="1">
      <alignment/>
    </xf>
    <xf numFmtId="164" fontId="0" fillId="0" borderId="16" xfId="0" applyNumberFormat="1" applyBorder="1" applyAlignment="1">
      <alignment horizontal="right"/>
    </xf>
    <xf numFmtId="164" fontId="0" fillId="0" borderId="0" xfId="0" applyNumberFormat="1" applyBorder="1" applyAlignment="1">
      <alignment horizontal="right"/>
    </xf>
    <xf numFmtId="164" fontId="0" fillId="0" borderId="0" xfId="0" applyNumberFormat="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64" fontId="0" fillId="0" borderId="16" xfId="0" applyNumberFormat="1" applyFill="1" applyBorder="1" applyAlignment="1">
      <alignment horizontal="right"/>
    </xf>
    <xf numFmtId="164" fontId="0" fillId="0" borderId="15" xfId="0" applyNumberFormat="1" applyBorder="1" applyAlignment="1">
      <alignment horizontal="right"/>
    </xf>
    <xf numFmtId="164" fontId="0" fillId="0" borderId="14" xfId="0" applyNumberFormat="1" applyFill="1" applyBorder="1" applyAlignment="1">
      <alignment horizontal="right"/>
    </xf>
    <xf numFmtId="164" fontId="0" fillId="0" borderId="15" xfId="0" applyNumberFormat="1" applyFill="1" applyBorder="1" applyAlignment="1">
      <alignment horizontal="righ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9"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40" fillId="0" borderId="0" xfId="0" applyFont="1" applyBorder="1" applyAlignment="1">
      <alignment horizontal="center"/>
    </xf>
    <xf numFmtId="0" fontId="0" fillId="0" borderId="21" xfId="0" applyBorder="1" applyAlignment="1">
      <alignment/>
    </xf>
    <xf numFmtId="3" fontId="0" fillId="0" borderId="21" xfId="0" applyNumberFormat="1" applyBorder="1" applyAlignment="1">
      <alignment/>
    </xf>
    <xf numFmtId="0" fontId="0" fillId="0" borderId="21" xfId="0" applyBorder="1" applyAlignment="1">
      <alignment horizontal="center" wrapText="1"/>
    </xf>
    <xf numFmtId="0" fontId="0" fillId="0" borderId="21" xfId="0" applyBorder="1" applyAlignment="1">
      <alignment wrapText="1"/>
    </xf>
    <xf numFmtId="0" fontId="0" fillId="0" borderId="21" xfId="0" applyBorder="1" applyAlignment="1">
      <alignment horizontal="right"/>
    </xf>
    <xf numFmtId="0" fontId="0" fillId="0" borderId="21" xfId="0" applyBorder="1" applyAlignment="1">
      <alignment horizontal="center"/>
    </xf>
    <xf numFmtId="0" fontId="0" fillId="0" borderId="22" xfId="0" applyBorder="1" applyAlignment="1">
      <alignment horizontal="center"/>
    </xf>
    <xf numFmtId="164" fontId="40" fillId="0" borderId="16" xfId="0" applyNumberFormat="1" applyFont="1" applyFill="1" applyBorder="1" applyAlignment="1">
      <alignment/>
    </xf>
    <xf numFmtId="164" fontId="40" fillId="0" borderId="15" xfId="0" applyNumberFormat="1" applyFont="1" applyFill="1" applyBorder="1" applyAlignment="1">
      <alignment/>
    </xf>
    <xf numFmtId="0" fontId="40" fillId="0" borderId="0" xfId="0" applyFont="1" applyFill="1" applyAlignment="1">
      <alignment/>
    </xf>
    <xf numFmtId="164" fontId="0" fillId="0" borderId="18" xfId="0" applyNumberFormat="1" applyBorder="1" applyAlignment="1">
      <alignment horizontal="right"/>
    </xf>
    <xf numFmtId="164" fontId="0" fillId="0" borderId="18" xfId="0" applyNumberFormat="1" applyFill="1" applyBorder="1" applyAlignment="1">
      <alignment horizontal="right"/>
    </xf>
    <xf numFmtId="164" fontId="2" fillId="0" borderId="23" xfId="0" applyNumberFormat="1" applyFont="1" applyFill="1" applyBorder="1" applyAlignment="1">
      <alignment horizontal="right"/>
    </xf>
    <xf numFmtId="164" fontId="0" fillId="0" borderId="23" xfId="0" applyNumberFormat="1" applyFill="1" applyBorder="1" applyAlignment="1">
      <alignment horizontal="right"/>
    </xf>
    <xf numFmtId="0" fontId="0" fillId="0" borderId="24" xfId="0" applyBorder="1" applyAlignment="1">
      <alignment horizontal="center"/>
    </xf>
    <xf numFmtId="0" fontId="0" fillId="0" borderId="25" xfId="0" applyBorder="1" applyAlignment="1">
      <alignment/>
    </xf>
    <xf numFmtId="3" fontId="0" fillId="0" borderId="19" xfId="0" applyNumberFormat="1" applyFill="1" applyBorder="1" applyAlignment="1">
      <alignment/>
    </xf>
    <xf numFmtId="0" fontId="0" fillId="0" borderId="26" xfId="0" applyBorder="1" applyAlignment="1">
      <alignment horizontal="right" wrapText="1"/>
    </xf>
    <xf numFmtId="0" fontId="2" fillId="0" borderId="0" xfId="0" applyFont="1" applyBorder="1" applyAlignment="1">
      <alignment/>
    </xf>
    <xf numFmtId="164" fontId="40" fillId="0" borderId="0" xfId="0" applyNumberFormat="1" applyFont="1" applyFill="1" applyBorder="1" applyAlignment="1">
      <alignment/>
    </xf>
    <xf numFmtId="164" fontId="2" fillId="0" borderId="0" xfId="0" applyNumberFormat="1" applyFont="1" applyFill="1" applyBorder="1" applyAlignment="1">
      <alignment horizontal="right"/>
    </xf>
    <xf numFmtId="0" fontId="40" fillId="0" borderId="0" xfId="0" applyFont="1"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40" fillId="0" borderId="28" xfId="0" applyFont="1" applyFill="1" applyBorder="1" applyAlignment="1">
      <alignment horizontal="center" wrapText="1"/>
    </xf>
    <xf numFmtId="0" fontId="40" fillId="0" borderId="29" xfId="0" applyFont="1" applyFill="1" applyBorder="1" applyAlignment="1">
      <alignment horizontal="center" wrapText="1"/>
    </xf>
    <xf numFmtId="0" fontId="2" fillId="0" borderId="30" xfId="0" applyFont="1" applyFill="1" applyBorder="1" applyAlignment="1">
      <alignment/>
    </xf>
    <xf numFmtId="0" fontId="44" fillId="0" borderId="0" xfId="0" applyFont="1" applyAlignment="1">
      <alignment/>
    </xf>
    <xf numFmtId="0" fontId="40" fillId="0" borderId="0" xfId="0" applyFont="1"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0" fontId="0" fillId="0" borderId="21" xfId="0" applyBorder="1" applyAlignment="1">
      <alignment horizontal="right" indent="2"/>
    </xf>
    <xf numFmtId="0" fontId="0" fillId="0" borderId="32" xfId="0" applyBorder="1" applyAlignment="1">
      <alignment horizontal="right"/>
    </xf>
    <xf numFmtId="0" fontId="0" fillId="0" borderId="33" xfId="0" applyBorder="1" applyAlignment="1">
      <alignment horizontal="center"/>
    </xf>
    <xf numFmtId="0" fontId="0" fillId="0" borderId="34" xfId="0" applyBorder="1" applyAlignment="1">
      <alignment horizontal="right"/>
    </xf>
    <xf numFmtId="0" fontId="0" fillId="0" borderId="33" xfId="0" applyBorder="1" applyAlignment="1">
      <alignment horizontal="center" wrapText="1"/>
    </xf>
    <xf numFmtId="0" fontId="0" fillId="0" borderId="35" xfId="0" applyBorder="1" applyAlignment="1">
      <alignment horizontal="right" wrapText="1"/>
    </xf>
    <xf numFmtId="0" fontId="0" fillId="0" borderId="33" xfId="0" applyBorder="1" applyAlignment="1">
      <alignment horizontal="right" indent="2"/>
    </xf>
    <xf numFmtId="0" fontId="0" fillId="0" borderId="32" xfId="0" applyBorder="1" applyAlignment="1">
      <alignment horizontal="center" wrapText="1"/>
    </xf>
    <xf numFmtId="0" fontId="0" fillId="0" borderId="32" xfId="0" applyBorder="1" applyAlignment="1">
      <alignment/>
    </xf>
    <xf numFmtId="0" fontId="0" fillId="0" borderId="32" xfId="0" applyBorder="1" applyAlignment="1">
      <alignment horizontal="right" indent="2"/>
    </xf>
    <xf numFmtId="3" fontId="0" fillId="0" borderId="31" xfId="0" applyNumberFormat="1" applyBorder="1" applyAlignment="1">
      <alignment/>
    </xf>
    <xf numFmtId="0" fontId="0" fillId="0" borderId="31" xfId="0" applyBorder="1" applyAlignment="1">
      <alignment horizontal="right"/>
    </xf>
    <xf numFmtId="3" fontId="0" fillId="0" borderId="32" xfId="0" applyNumberFormat="1" applyBorder="1" applyAlignment="1">
      <alignment/>
    </xf>
    <xf numFmtId="0" fontId="0" fillId="0" borderId="33" xfId="0" applyBorder="1" applyAlignment="1">
      <alignment horizontal="right"/>
    </xf>
    <xf numFmtId="0" fontId="0" fillId="0" borderId="34" xfId="0" applyBorder="1" applyAlignment="1">
      <alignment/>
    </xf>
    <xf numFmtId="3" fontId="0" fillId="0" borderId="33" xfId="0" applyNumberFormat="1" applyBorder="1" applyAlignment="1">
      <alignment/>
    </xf>
    <xf numFmtId="164" fontId="0" fillId="0" borderId="32" xfId="0" applyNumberFormat="1" applyBorder="1" applyAlignment="1">
      <alignment/>
    </xf>
    <xf numFmtId="164" fontId="0" fillId="0" borderId="21" xfId="0" applyNumberFormat="1" applyBorder="1" applyAlignment="1">
      <alignment/>
    </xf>
    <xf numFmtId="164" fontId="0" fillId="0" borderId="31" xfId="0" applyNumberFormat="1" applyBorder="1" applyAlignment="1">
      <alignment/>
    </xf>
    <xf numFmtId="164" fontId="0" fillId="0" borderId="34" xfId="0" applyNumberFormat="1" applyBorder="1" applyAlignment="1">
      <alignment/>
    </xf>
    <xf numFmtId="164" fontId="0" fillId="0" borderId="33" xfId="0" applyNumberFormat="1" applyBorder="1" applyAlignment="1">
      <alignment/>
    </xf>
    <xf numFmtId="164" fontId="40" fillId="0" borderId="36" xfId="0" applyNumberFormat="1" applyFont="1" applyBorder="1" applyAlignment="1">
      <alignment/>
    </xf>
    <xf numFmtId="164" fontId="40" fillId="0" borderId="37" xfId="0" applyNumberFormat="1" applyFont="1" applyBorder="1" applyAlignment="1">
      <alignment/>
    </xf>
    <xf numFmtId="164" fontId="40" fillId="0" borderId="38" xfId="0" applyNumberFormat="1" applyFont="1" applyBorder="1" applyAlignment="1">
      <alignment/>
    </xf>
    <xf numFmtId="164" fontId="40" fillId="0" borderId="39" xfId="0" applyNumberFormat="1" applyFont="1" applyBorder="1" applyAlignment="1">
      <alignment/>
    </xf>
    <xf numFmtId="164" fontId="40" fillId="0" borderId="40" xfId="0" applyNumberFormat="1" applyFont="1" applyBorder="1" applyAlignment="1">
      <alignment/>
    </xf>
    <xf numFmtId="0" fontId="40" fillId="0" borderId="41" xfId="0" applyFont="1" applyFill="1" applyBorder="1" applyAlignment="1">
      <alignment horizontal="right"/>
    </xf>
    <xf numFmtId="0" fontId="45" fillId="0" borderId="0" xfId="0" applyFont="1" applyBorder="1" applyAlignment="1">
      <alignment/>
    </xf>
    <xf numFmtId="0" fontId="0" fillId="0" borderId="32" xfId="0" applyBorder="1" applyAlignment="1">
      <alignment wrapText="1"/>
    </xf>
    <xf numFmtId="0" fontId="0" fillId="0" borderId="31" xfId="0" applyBorder="1" applyAlignment="1">
      <alignment horizontal="center" wrapText="1"/>
    </xf>
    <xf numFmtId="3" fontId="0" fillId="0" borderId="26" xfId="0" applyNumberFormat="1" applyBorder="1" applyAlignment="1">
      <alignment/>
    </xf>
    <xf numFmtId="0" fontId="0" fillId="0" borderId="34" xfId="0" applyBorder="1" applyAlignment="1">
      <alignment horizontal="center" wrapText="1"/>
    </xf>
    <xf numFmtId="3" fontId="0" fillId="0" borderId="34" xfId="0" applyNumberFormat="1" applyBorder="1" applyAlignment="1">
      <alignment/>
    </xf>
    <xf numFmtId="3" fontId="0" fillId="0" borderId="42" xfId="0" applyNumberFormat="1" applyBorder="1" applyAlignment="1">
      <alignment/>
    </xf>
    <xf numFmtId="3" fontId="40" fillId="0" borderId="36" xfId="0" applyNumberFormat="1" applyFont="1" applyBorder="1" applyAlignment="1">
      <alignment/>
    </xf>
    <xf numFmtId="3" fontId="40" fillId="0" borderId="37" xfId="0" applyNumberFormat="1" applyFont="1" applyBorder="1" applyAlignment="1">
      <alignment/>
    </xf>
    <xf numFmtId="3" fontId="40" fillId="0" borderId="38" xfId="0" applyNumberFormat="1" applyFont="1" applyBorder="1" applyAlignment="1">
      <alignment/>
    </xf>
    <xf numFmtId="3" fontId="40" fillId="0" borderId="39" xfId="0" applyNumberFormat="1" applyFont="1" applyBorder="1" applyAlignment="1">
      <alignment/>
    </xf>
    <xf numFmtId="3" fontId="40" fillId="0" borderId="40" xfId="0" applyNumberFormat="1" applyFont="1" applyBorder="1" applyAlignment="1">
      <alignment/>
    </xf>
    <xf numFmtId="3" fontId="40" fillId="0" borderId="43" xfId="0" applyNumberFormat="1" applyFont="1" applyBorder="1" applyAlignment="1">
      <alignment/>
    </xf>
    <xf numFmtId="3" fontId="40" fillId="0" borderId="44" xfId="0" applyNumberFormat="1" applyFont="1" applyBorder="1" applyAlignment="1">
      <alignment/>
    </xf>
    <xf numFmtId="0" fontId="40" fillId="0" borderId="44" xfId="0" applyFont="1" applyBorder="1" applyAlignment="1">
      <alignment/>
    </xf>
    <xf numFmtId="0" fontId="40" fillId="0" borderId="41" xfId="0" applyFont="1" applyBorder="1" applyAlignment="1">
      <alignment horizontal="right"/>
    </xf>
    <xf numFmtId="0" fontId="40" fillId="0" borderId="0" xfId="0" applyFont="1" applyBorder="1" applyAlignment="1">
      <alignment/>
    </xf>
    <xf numFmtId="0" fontId="0" fillId="0" borderId="31" xfId="0" applyBorder="1" applyAlignment="1">
      <alignment horizontal="right" indent="2"/>
    </xf>
    <xf numFmtId="0" fontId="0" fillId="0" borderId="21" xfId="0" applyFont="1" applyBorder="1" applyAlignment="1">
      <alignment horizontal="center" wrapText="1"/>
    </xf>
    <xf numFmtId="0" fontId="0" fillId="0" borderId="31" xfId="0" applyFont="1" applyBorder="1" applyAlignment="1">
      <alignment horizontal="right"/>
    </xf>
    <xf numFmtId="0" fontId="40" fillId="0" borderId="44" xfId="0" applyFont="1" applyFill="1" applyBorder="1" applyAlignment="1">
      <alignment/>
    </xf>
    <xf numFmtId="0" fontId="40" fillId="0" borderId="44" xfId="0" applyFont="1" applyFill="1" applyBorder="1" applyAlignment="1">
      <alignment horizontal="right"/>
    </xf>
    <xf numFmtId="0" fontId="0" fillId="0" borderId="32" xfId="0" applyFill="1" applyBorder="1" applyAlignment="1">
      <alignment horizontal="right" indent="2"/>
    </xf>
    <xf numFmtId="0" fontId="0" fillId="0" borderId="21" xfId="0" applyFill="1" applyBorder="1" applyAlignment="1">
      <alignment horizontal="right" indent="2"/>
    </xf>
    <xf numFmtId="0" fontId="0" fillId="0" borderId="31" xfId="0" applyFill="1" applyBorder="1" applyAlignment="1">
      <alignment horizontal="right" indent="2"/>
    </xf>
    <xf numFmtId="0" fontId="0" fillId="0" borderId="45" xfId="0" applyBorder="1" applyAlignment="1">
      <alignment horizontal="right"/>
    </xf>
    <xf numFmtId="0" fontId="40" fillId="0" borderId="44" xfId="0" applyFont="1" applyBorder="1" applyAlignment="1">
      <alignment horizontal="right"/>
    </xf>
    <xf numFmtId="0" fontId="0" fillId="0" borderId="32" xfId="0" applyFont="1" applyBorder="1" applyAlignment="1">
      <alignment horizontal="center" wrapText="1"/>
    </xf>
    <xf numFmtId="0" fontId="0" fillId="0" borderId="34" xfId="0" applyFont="1" applyBorder="1" applyAlignment="1">
      <alignment horizontal="center" wrapText="1"/>
    </xf>
    <xf numFmtId="0" fontId="0" fillId="0" borderId="33" xfId="0" applyFont="1" applyBorder="1" applyAlignment="1">
      <alignment horizontal="right"/>
    </xf>
    <xf numFmtId="0" fontId="0" fillId="0" borderId="31" xfId="0" applyBorder="1" applyAlignment="1">
      <alignment horizontal="right" wrapText="1"/>
    </xf>
    <xf numFmtId="164" fontId="0" fillId="0" borderId="34" xfId="0" applyNumberFormat="1" applyFill="1" applyBorder="1" applyAlignment="1">
      <alignment/>
    </xf>
    <xf numFmtId="164" fontId="0" fillId="0" borderId="21" xfId="0" applyNumberFormat="1" applyFill="1" applyBorder="1" applyAlignment="1">
      <alignment/>
    </xf>
    <xf numFmtId="164" fontId="0" fillId="0" borderId="33" xfId="0" applyNumberFormat="1" applyFill="1" applyBorder="1" applyAlignment="1">
      <alignment/>
    </xf>
    <xf numFmtId="164" fontId="0" fillId="0" borderId="32" xfId="0" applyNumberFormat="1" applyFill="1" applyBorder="1" applyAlignment="1">
      <alignment/>
    </xf>
    <xf numFmtId="164" fontId="0" fillId="0" borderId="31" xfId="0" applyNumberFormat="1" applyFill="1" applyBorder="1" applyAlignment="1">
      <alignment/>
    </xf>
    <xf numFmtId="164" fontId="40" fillId="0" borderId="39" xfId="0" applyNumberFormat="1" applyFont="1" applyFill="1" applyBorder="1" applyAlignment="1">
      <alignment horizontal="right"/>
    </xf>
    <xf numFmtId="164" fontId="40" fillId="0" borderId="37" xfId="0" applyNumberFormat="1" applyFont="1" applyFill="1" applyBorder="1" applyAlignment="1">
      <alignment horizontal="right"/>
    </xf>
    <xf numFmtId="164" fontId="40" fillId="0" borderId="40" xfId="0" applyNumberFormat="1" applyFont="1" applyFill="1" applyBorder="1" applyAlignment="1">
      <alignment horizontal="right"/>
    </xf>
    <xf numFmtId="164" fontId="40" fillId="0" borderId="36" xfId="0" applyNumberFormat="1" applyFont="1" applyFill="1" applyBorder="1" applyAlignment="1">
      <alignment horizontal="right"/>
    </xf>
    <xf numFmtId="164" fontId="40" fillId="0" borderId="38" xfId="0" applyNumberFormat="1" applyFont="1" applyFill="1" applyBorder="1" applyAlignment="1">
      <alignment horizontal="right"/>
    </xf>
    <xf numFmtId="0" fontId="4" fillId="0" borderId="0" xfId="0" applyFont="1" applyFill="1" applyBorder="1" applyAlignment="1">
      <alignment/>
    </xf>
    <xf numFmtId="2" fontId="0" fillId="0" borderId="26" xfId="0" applyNumberFormat="1" applyBorder="1" applyAlignment="1">
      <alignment/>
    </xf>
    <xf numFmtId="2" fontId="0" fillId="0" borderId="31" xfId="0" applyNumberFormat="1" applyBorder="1" applyAlignment="1">
      <alignment/>
    </xf>
    <xf numFmtId="2" fontId="0" fillId="0" borderId="21" xfId="0" applyNumberFormat="1" applyBorder="1" applyAlignment="1">
      <alignment/>
    </xf>
    <xf numFmtId="2" fontId="0" fillId="0" borderId="32" xfId="0" applyNumberFormat="1" applyBorder="1" applyAlignment="1">
      <alignment/>
    </xf>
    <xf numFmtId="2" fontId="40" fillId="0" borderId="44" xfId="0" applyNumberFormat="1" applyFont="1" applyBorder="1" applyAlignment="1">
      <alignment/>
    </xf>
    <xf numFmtId="2" fontId="40" fillId="0" borderId="38" xfId="0" applyNumberFormat="1" applyFont="1" applyBorder="1" applyAlignment="1">
      <alignment/>
    </xf>
    <xf numFmtId="2" fontId="40" fillId="0" borderId="37" xfId="0" applyNumberFormat="1" applyFont="1" applyBorder="1" applyAlignment="1">
      <alignment/>
    </xf>
    <xf numFmtId="2" fontId="40" fillId="0" borderId="36" xfId="0" applyNumberFormat="1" applyFont="1" applyBorder="1" applyAlignment="1">
      <alignment/>
    </xf>
    <xf numFmtId="2" fontId="0" fillId="0" borderId="0" xfId="0" applyNumberFormat="1" applyFill="1" applyBorder="1" applyAlignment="1">
      <alignment/>
    </xf>
    <xf numFmtId="2" fontId="0" fillId="0" borderId="42" xfId="0" applyNumberFormat="1" applyBorder="1" applyAlignment="1">
      <alignment/>
    </xf>
    <xf numFmtId="2" fontId="0" fillId="0" borderId="35" xfId="0" applyNumberFormat="1" applyBorder="1" applyAlignment="1">
      <alignment/>
    </xf>
    <xf numFmtId="2" fontId="0" fillId="0" borderId="34" xfId="0" applyNumberFormat="1" applyBorder="1" applyAlignment="1">
      <alignment/>
    </xf>
    <xf numFmtId="2" fontId="0" fillId="0" borderId="33" xfId="0" applyNumberFormat="1" applyBorder="1" applyAlignment="1">
      <alignment/>
    </xf>
    <xf numFmtId="2" fontId="40" fillId="0" borderId="39" xfId="0" applyNumberFormat="1" applyFont="1" applyBorder="1" applyAlignment="1">
      <alignment/>
    </xf>
    <xf numFmtId="2" fontId="40" fillId="0" borderId="40" xfId="0" applyNumberFormat="1" applyFont="1" applyBorder="1" applyAlignment="1">
      <alignment/>
    </xf>
    <xf numFmtId="2" fontId="40" fillId="0" borderId="43" xfId="0" applyNumberFormat="1" applyFont="1" applyBorder="1" applyAlignment="1">
      <alignment/>
    </xf>
    <xf numFmtId="2" fontId="0" fillId="0" borderId="34" xfId="0" applyNumberFormat="1" applyFill="1" applyBorder="1" applyAlignment="1">
      <alignment/>
    </xf>
    <xf numFmtId="2" fontId="0" fillId="0" borderId="21" xfId="0" applyNumberFormat="1" applyFill="1" applyBorder="1" applyAlignment="1">
      <alignment/>
    </xf>
    <xf numFmtId="2" fontId="0" fillId="0" borderId="33" xfId="0" applyNumberFormat="1" applyFill="1" applyBorder="1" applyAlignment="1">
      <alignment/>
    </xf>
    <xf numFmtId="2" fontId="0" fillId="0" borderId="32" xfId="0" applyNumberFormat="1" applyFill="1" applyBorder="1" applyAlignment="1">
      <alignment/>
    </xf>
    <xf numFmtId="2" fontId="0" fillId="0" borderId="31" xfId="0" applyNumberFormat="1" applyFill="1" applyBorder="1" applyAlignment="1">
      <alignment/>
    </xf>
    <xf numFmtId="2" fontId="40" fillId="0" borderId="39" xfId="0" applyNumberFormat="1" applyFont="1" applyFill="1" applyBorder="1" applyAlignment="1">
      <alignment/>
    </xf>
    <xf numFmtId="2" fontId="40" fillId="0" borderId="37" xfId="0" applyNumberFormat="1" applyFont="1" applyFill="1" applyBorder="1" applyAlignment="1">
      <alignment/>
    </xf>
    <xf numFmtId="2" fontId="40" fillId="0" borderId="40" xfId="0" applyNumberFormat="1" applyFont="1" applyFill="1" applyBorder="1" applyAlignment="1">
      <alignment/>
    </xf>
    <xf numFmtId="2" fontId="40" fillId="0" borderId="36" xfId="0" applyNumberFormat="1" applyFont="1" applyFill="1" applyBorder="1" applyAlignment="1">
      <alignment/>
    </xf>
    <xf numFmtId="2" fontId="40" fillId="0" borderId="38" xfId="0" applyNumberFormat="1" applyFont="1" applyFill="1" applyBorder="1" applyAlignment="1">
      <alignment/>
    </xf>
    <xf numFmtId="0" fontId="2" fillId="0" borderId="0" xfId="0" applyFont="1" applyFill="1" applyBorder="1" applyAlignment="1">
      <alignment/>
    </xf>
    <xf numFmtId="0" fontId="46" fillId="0" borderId="0" xfId="0" applyFont="1" applyFill="1" applyAlignment="1">
      <alignment/>
    </xf>
    <xf numFmtId="0" fontId="47"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horizontal="center"/>
    </xf>
    <xf numFmtId="0" fontId="2" fillId="0" borderId="46" xfId="0" applyFont="1" applyFill="1" applyBorder="1" applyAlignment="1">
      <alignment/>
    </xf>
    <xf numFmtId="0" fontId="0" fillId="0" borderId="10" xfId="0" applyFill="1" applyBorder="1" applyAlignment="1">
      <alignment/>
    </xf>
    <xf numFmtId="0" fontId="2" fillId="0" borderId="14" xfId="0" applyFont="1" applyFill="1" applyBorder="1" applyAlignment="1">
      <alignment/>
    </xf>
    <xf numFmtId="0" fontId="0" fillId="0" borderId="15" xfId="0" applyFill="1" applyBorder="1" applyAlignment="1">
      <alignment horizontal="right"/>
    </xf>
    <xf numFmtId="0" fontId="40" fillId="0" borderId="15" xfId="0" applyFont="1" applyFill="1" applyBorder="1" applyAlignment="1">
      <alignment/>
    </xf>
    <xf numFmtId="0" fontId="0" fillId="0" borderId="15" xfId="0" applyFill="1" applyBorder="1" applyAlignment="1">
      <alignment/>
    </xf>
    <xf numFmtId="0" fontId="40" fillId="0" borderId="16" xfId="0" applyFont="1" applyFill="1" applyBorder="1" applyAlignment="1">
      <alignment/>
    </xf>
    <xf numFmtId="0" fontId="2" fillId="0" borderId="23" xfId="0" applyFont="1" applyFill="1" applyBorder="1" applyAlignment="1">
      <alignment/>
    </xf>
    <xf numFmtId="0" fontId="0" fillId="0" borderId="14" xfId="0" applyFill="1" applyBorder="1" applyAlignment="1">
      <alignment horizontal="right"/>
    </xf>
    <xf numFmtId="0" fontId="40" fillId="0" borderId="15" xfId="0" applyFont="1" applyFill="1" applyBorder="1" applyAlignment="1">
      <alignment horizontal="right"/>
    </xf>
    <xf numFmtId="0" fontId="0" fillId="0" borderId="18" xfId="0" applyFill="1" applyBorder="1" applyAlignment="1">
      <alignment/>
    </xf>
    <xf numFmtId="164" fontId="0" fillId="0" borderId="0" xfId="0" applyNumberForma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64" fontId="0" fillId="0" borderId="14" xfId="0" applyNumberFormat="1" applyFill="1" applyBorder="1" applyAlignment="1">
      <alignment/>
    </xf>
    <xf numFmtId="0" fontId="47" fillId="0" borderId="0" xfId="0" applyFont="1" applyFill="1" applyBorder="1" applyAlignment="1">
      <alignment/>
    </xf>
    <xf numFmtId="0" fontId="48" fillId="0" borderId="0" xfId="0" applyFont="1" applyFill="1" applyBorder="1" applyAlignment="1">
      <alignment horizontal="left"/>
    </xf>
    <xf numFmtId="0" fontId="26" fillId="0" borderId="0" xfId="0" applyFont="1" applyFill="1" applyBorder="1" applyAlignment="1">
      <alignment horizontal="left"/>
    </xf>
    <xf numFmtId="3" fontId="0" fillId="0" borderId="16" xfId="0" applyNumberFormat="1" applyFill="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0" fontId="0" fillId="0" borderId="47" xfId="0" applyBorder="1" applyAlignment="1">
      <alignment horizontal="center" wrapText="1"/>
    </xf>
    <xf numFmtId="0" fontId="0" fillId="0" borderId="22" xfId="0" applyBorder="1" applyAlignment="1">
      <alignment horizontal="center" wrapText="1"/>
    </xf>
    <xf numFmtId="0" fontId="2" fillId="0" borderId="0" xfId="0" applyFont="1" applyBorder="1" applyAlignment="1">
      <alignment horizontal="center"/>
    </xf>
    <xf numFmtId="0" fontId="0" fillId="0" borderId="47" xfId="0" applyBorder="1" applyAlignment="1">
      <alignment horizontal="center"/>
    </xf>
    <xf numFmtId="0" fontId="0" fillId="0" borderId="22" xfId="0" applyBorder="1" applyAlignment="1">
      <alignment horizontal="center"/>
    </xf>
    <xf numFmtId="0" fontId="0" fillId="0" borderId="48" xfId="0" applyBorder="1" applyAlignment="1">
      <alignment horizontal="center"/>
    </xf>
    <xf numFmtId="0" fontId="2" fillId="0" borderId="0" xfId="0" applyFont="1" applyFill="1" applyBorder="1" applyAlignment="1">
      <alignment horizontal="center"/>
    </xf>
    <xf numFmtId="0" fontId="2" fillId="0" borderId="49" xfId="0" applyFont="1" applyFill="1" applyBorder="1" applyAlignment="1">
      <alignment horizontal="center"/>
    </xf>
    <xf numFmtId="0" fontId="2" fillId="0" borderId="50" xfId="0" applyFont="1" applyFill="1" applyBorder="1" applyAlignment="1">
      <alignment horizontal="center"/>
    </xf>
    <xf numFmtId="0" fontId="2" fillId="0" borderId="51" xfId="0" applyFont="1" applyFill="1" applyBorder="1" applyAlignment="1">
      <alignment horizontal="center"/>
    </xf>
    <xf numFmtId="0" fontId="2" fillId="0" borderId="52" xfId="0" applyFont="1" applyFill="1" applyBorder="1" applyAlignment="1">
      <alignment horizontal="center"/>
    </xf>
    <xf numFmtId="0" fontId="47" fillId="0" borderId="0" xfId="0" applyFont="1" applyFill="1" applyAlignment="1">
      <alignment horizontal="center"/>
    </xf>
    <xf numFmtId="0" fontId="0" fillId="0" borderId="26"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42" xfId="0" applyBorder="1" applyAlignment="1">
      <alignment horizontal="center"/>
    </xf>
    <xf numFmtId="0" fontId="0" fillId="0" borderId="55" xfId="0" applyBorder="1" applyAlignment="1">
      <alignment horizontal="center"/>
    </xf>
    <xf numFmtId="0" fontId="40" fillId="0" borderId="54" xfId="0" applyFont="1" applyBorder="1" applyAlignment="1">
      <alignment horizontal="center"/>
    </xf>
    <xf numFmtId="0" fontId="40" fillId="0" borderId="55" xfId="0" applyFont="1" applyBorder="1" applyAlignment="1">
      <alignment horizontal="center"/>
    </xf>
    <xf numFmtId="0" fontId="40" fillId="0" borderId="0" xfId="0" applyFont="1" applyBorder="1" applyAlignment="1">
      <alignment horizontal="center"/>
    </xf>
    <xf numFmtId="0" fontId="0" fillId="0" borderId="53" xfId="0" applyFont="1" applyBorder="1" applyAlignment="1">
      <alignment horizontal="center"/>
    </xf>
    <xf numFmtId="0" fontId="0" fillId="0" borderId="54" xfId="0" applyFont="1" applyBorder="1" applyAlignment="1">
      <alignment horizontal="center"/>
    </xf>
    <xf numFmtId="0" fontId="0" fillId="0" borderId="5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12</xdr:col>
      <xdr:colOff>209550</xdr:colOff>
      <xdr:row>38</xdr:row>
      <xdr:rowOff>28575</xdr:rowOff>
    </xdr:to>
    <xdr:sp>
      <xdr:nvSpPr>
        <xdr:cNvPr id="1" name="Tekstvak 1"/>
        <xdr:cNvSpPr txBox="1">
          <a:spLocks noChangeArrowheads="1"/>
        </xdr:cNvSpPr>
      </xdr:nvSpPr>
      <xdr:spPr>
        <a:xfrm>
          <a:off x="85725" y="9525"/>
          <a:ext cx="7439025" cy="7258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Toelichting
</a:t>
          </a:r>
          <a:r>
            <a:rPr lang="en-US" cap="none" sz="1100" b="0" i="0" u="none" baseline="0">
              <a:solidFill>
                <a:srgbClr val="000000"/>
              </a:solidFill>
              <a:latin typeface="Calibri"/>
              <a:ea typeface="Calibri"/>
              <a:cs typeface="Calibri"/>
            </a:rPr>
            <a:t>Dit statistisch jaarboek is het tweede waarin gerapporteerd wordt over leerlingen die aantikken op een aantal socio-economische kenmerken (SES-kenmerken), meer bepaald over ‘Gezinstaal niet Nederlands’, ‘Laag opleidingsniveau van de moeder’ en ‘Schooltoelage’.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Schooltoelage
</a:t>
          </a:r>
          <a:r>
            <a:rPr lang="en-US" cap="none" sz="1100" b="0" i="0" u="none" baseline="0">
              <a:solidFill>
                <a:srgbClr val="000000"/>
              </a:solidFill>
              <a:latin typeface="Calibri"/>
              <a:ea typeface="Calibri"/>
              <a:cs typeface="Calibri"/>
            </a:rPr>
            <a:t>De leerling tikt aan op dit kenmerk als hij/zij een schooltoelage gekregen heeft.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gefinancierd of gesubsidieerd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2.3 Schoolse vorderingen en zittenblijven in het gewoon lager onderwijs.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95325"/>
          <a:ext cx="1552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33400"/>
          <a:ext cx="1685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6</xdr:row>
      <xdr:rowOff>0</xdr:rowOff>
    </xdr:to>
    <xdr:sp>
      <xdr:nvSpPr>
        <xdr:cNvPr id="1" name="Rectangle 1"/>
        <xdr:cNvSpPr>
          <a:spLocks/>
        </xdr:cNvSpPr>
      </xdr:nvSpPr>
      <xdr:spPr>
        <a:xfrm>
          <a:off x="0" y="1095375"/>
          <a:ext cx="1657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9"/>
  <sheetViews>
    <sheetView tabSelected="1" zoomScalePageLayoutView="0" workbookViewId="0" topLeftCell="A1">
      <selection activeCell="M28" sqref="M28"/>
    </sheetView>
  </sheetViews>
  <sheetFormatPr defaultColWidth="9.140625" defaultRowHeight="15"/>
  <cols>
    <col min="1" max="1" width="27.421875" style="0" customWidth="1"/>
  </cols>
  <sheetData>
    <row r="1" ht="18">
      <c r="A1" s="74" t="s">
        <v>83</v>
      </c>
    </row>
    <row r="3" ht="14.25">
      <c r="A3" s="26" t="s">
        <v>57</v>
      </c>
    </row>
    <row r="4" spans="1:2" ht="14.25">
      <c r="A4" s="22" t="s">
        <v>40</v>
      </c>
      <c r="B4" t="s">
        <v>55</v>
      </c>
    </row>
    <row r="5" spans="1:2" ht="14.25">
      <c r="A5" s="22" t="s">
        <v>41</v>
      </c>
      <c r="B5" t="s">
        <v>56</v>
      </c>
    </row>
    <row r="6" ht="14.25">
      <c r="A6" s="22"/>
    </row>
    <row r="7" spans="1:2" ht="14.25">
      <c r="A7" s="22" t="s">
        <v>72</v>
      </c>
      <c r="B7" t="s">
        <v>58</v>
      </c>
    </row>
    <row r="8" ht="14.25">
      <c r="A8" s="22"/>
    </row>
    <row r="9" ht="14.25">
      <c r="A9" s="22"/>
    </row>
    <row r="10" ht="14.25">
      <c r="A10" s="56" t="s">
        <v>59</v>
      </c>
    </row>
    <row r="11" spans="1:2" ht="14.25">
      <c r="A11" s="22" t="s">
        <v>73</v>
      </c>
      <c r="B11" t="s">
        <v>55</v>
      </c>
    </row>
    <row r="12" spans="1:2" ht="14.25">
      <c r="A12" s="22" t="s">
        <v>74</v>
      </c>
      <c r="B12" t="s">
        <v>56</v>
      </c>
    </row>
    <row r="13" ht="14.25">
      <c r="A13" s="22"/>
    </row>
    <row r="14" ht="14.25">
      <c r="A14" s="22"/>
    </row>
    <row r="15" ht="14.25">
      <c r="A15" s="56" t="s">
        <v>71</v>
      </c>
    </row>
    <row r="16" spans="1:2" ht="14.25">
      <c r="A16" s="22" t="s">
        <v>75</v>
      </c>
      <c r="B16" t="s">
        <v>68</v>
      </c>
    </row>
    <row r="17" spans="1:2" ht="14.25">
      <c r="A17" s="22" t="s">
        <v>76</v>
      </c>
      <c r="B17" t="s">
        <v>69</v>
      </c>
    </row>
    <row r="18" spans="1:2" ht="14.25">
      <c r="A18" s="22" t="s">
        <v>77</v>
      </c>
      <c r="B18" t="s">
        <v>80</v>
      </c>
    </row>
    <row r="19" spans="1:2" ht="14.25">
      <c r="A19" s="22" t="s">
        <v>78</v>
      </c>
      <c r="B19" t="s">
        <v>70</v>
      </c>
    </row>
  </sheetData>
  <sheetProtection/>
  <printOptions/>
  <pageMargins left="0.5118110236220472" right="0.5118110236220472" top="0.7480314960629921" bottom="0.7480314960629921" header="0.31496062992125984" footer="0.31496062992125984"/>
  <pageSetup fitToHeight="1" fitToWidth="1"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X39"/>
  <sheetViews>
    <sheetView zoomScalePageLayoutView="0" workbookViewId="0" topLeftCell="A1">
      <selection activeCell="L18" sqref="L18"/>
    </sheetView>
  </sheetViews>
  <sheetFormatPr defaultColWidth="9.140625" defaultRowHeight="15"/>
  <cols>
    <col min="1" max="1" width="16.28125" style="2" customWidth="1"/>
    <col min="2" max="2" width="16.28125" style="0" customWidth="1"/>
    <col min="3" max="3" width="16.00390625" style="0" customWidth="1"/>
    <col min="4" max="11" width="10.8515625" style="0" customWidth="1"/>
    <col min="12" max="15" width="10.7109375" style="0" customWidth="1"/>
    <col min="18" max="23" width="10.8515625" style="0" customWidth="1"/>
    <col min="24" max="24" width="9.140625" style="2" customWidth="1"/>
  </cols>
  <sheetData>
    <row r="1" spans="1:10" ht="14.25">
      <c r="A1" s="1" t="s">
        <v>82</v>
      </c>
      <c r="J1" s="2"/>
    </row>
    <row r="2" spans="1:24" ht="14.25">
      <c r="A2" s="203" t="s">
        <v>23</v>
      </c>
      <c r="B2" s="203"/>
      <c r="C2" s="203"/>
      <c r="D2" s="203"/>
      <c r="E2" s="203"/>
      <c r="F2" s="203"/>
      <c r="G2" s="203"/>
      <c r="H2" s="203"/>
      <c r="I2" s="203"/>
      <c r="J2" s="203"/>
      <c r="K2" s="203"/>
      <c r="L2" s="203"/>
      <c r="M2" s="203"/>
      <c r="N2" s="203"/>
      <c r="O2" s="203"/>
      <c r="P2" s="203"/>
      <c r="Q2" s="203"/>
      <c r="R2" s="203"/>
      <c r="S2" s="203"/>
      <c r="T2" s="203"/>
      <c r="U2" s="203"/>
      <c r="V2" s="203"/>
      <c r="W2" s="203"/>
      <c r="X2" s="203"/>
    </row>
    <row r="3" spans="1:24" ht="14.25">
      <c r="A3" s="222" t="s">
        <v>95</v>
      </c>
      <c r="B3" s="222"/>
      <c r="C3" s="222"/>
      <c r="D3" s="222"/>
      <c r="E3" s="222"/>
      <c r="F3" s="222"/>
      <c r="G3" s="222"/>
      <c r="H3" s="222"/>
      <c r="I3" s="222"/>
      <c r="J3" s="222"/>
      <c r="K3" s="222"/>
      <c r="L3" s="222"/>
      <c r="M3" s="222"/>
      <c r="N3" s="222"/>
      <c r="O3" s="222"/>
      <c r="P3" s="222"/>
      <c r="Q3" s="222"/>
      <c r="R3" s="222"/>
      <c r="S3" s="222"/>
      <c r="T3" s="222"/>
      <c r="U3" s="222"/>
      <c r="V3" s="222"/>
      <c r="W3" s="222"/>
      <c r="X3" s="222"/>
    </row>
    <row r="4" ht="15" thickBot="1"/>
    <row r="5" spans="1:24" s="26" customFormat="1" ht="15" thickTop="1">
      <c r="A5" s="220" t="s">
        <v>52</v>
      </c>
      <c r="B5" s="220"/>
      <c r="C5" s="220"/>
      <c r="D5" s="223" t="s">
        <v>46</v>
      </c>
      <c r="E5" s="224"/>
      <c r="F5" s="224"/>
      <c r="G5" s="224"/>
      <c r="H5" s="224"/>
      <c r="I5" s="224"/>
      <c r="J5" s="225"/>
      <c r="K5" s="223" t="s">
        <v>45</v>
      </c>
      <c r="L5" s="224"/>
      <c r="M5" s="224"/>
      <c r="N5" s="224"/>
      <c r="O5" s="224"/>
      <c r="P5" s="224"/>
      <c r="Q5" s="225"/>
      <c r="R5" s="223" t="s">
        <v>0</v>
      </c>
      <c r="S5" s="224"/>
      <c r="T5" s="224"/>
      <c r="U5" s="224"/>
      <c r="V5" s="224"/>
      <c r="W5" s="224"/>
      <c r="X5" s="224"/>
    </row>
    <row r="6" spans="1:24" ht="47.25" customHeight="1">
      <c r="A6" s="85" t="s">
        <v>43</v>
      </c>
      <c r="B6" s="49" t="s">
        <v>67</v>
      </c>
      <c r="C6" s="107" t="s">
        <v>42</v>
      </c>
      <c r="D6" s="218" t="s">
        <v>49</v>
      </c>
      <c r="E6" s="214"/>
      <c r="F6" s="77" t="s">
        <v>48</v>
      </c>
      <c r="G6" s="215" t="s">
        <v>47</v>
      </c>
      <c r="H6" s="213"/>
      <c r="I6" s="214"/>
      <c r="J6" s="130" t="s">
        <v>0</v>
      </c>
      <c r="K6" s="218" t="s">
        <v>49</v>
      </c>
      <c r="L6" s="214"/>
      <c r="M6" s="77" t="s">
        <v>48</v>
      </c>
      <c r="N6" s="215" t="s">
        <v>47</v>
      </c>
      <c r="O6" s="213"/>
      <c r="P6" s="214"/>
      <c r="Q6" s="130" t="s">
        <v>0</v>
      </c>
      <c r="R6" s="213" t="s">
        <v>49</v>
      </c>
      <c r="S6" s="214"/>
      <c r="T6" s="52" t="s">
        <v>48</v>
      </c>
      <c r="U6" s="215" t="s">
        <v>47</v>
      </c>
      <c r="V6" s="213"/>
      <c r="W6" s="214"/>
      <c r="X6" s="89" t="s">
        <v>0</v>
      </c>
    </row>
    <row r="7" spans="1:24" ht="14.25">
      <c r="A7" s="106"/>
      <c r="B7" s="50"/>
      <c r="C7" s="64" t="s">
        <v>53</v>
      </c>
      <c r="D7" s="81" t="s">
        <v>54</v>
      </c>
      <c r="E7" s="51">
        <v>1</v>
      </c>
      <c r="F7" s="51">
        <v>0</v>
      </c>
      <c r="G7" s="51">
        <v>1</v>
      </c>
      <c r="H7" s="51">
        <v>2</v>
      </c>
      <c r="I7" s="51" t="s">
        <v>19</v>
      </c>
      <c r="J7" s="91"/>
      <c r="K7" s="81" t="s">
        <v>54</v>
      </c>
      <c r="L7" s="51">
        <v>1</v>
      </c>
      <c r="M7" s="51">
        <v>0</v>
      </c>
      <c r="N7" s="51">
        <v>1</v>
      </c>
      <c r="O7" s="51">
        <v>2</v>
      </c>
      <c r="P7" s="51" t="s">
        <v>19</v>
      </c>
      <c r="Q7" s="91"/>
      <c r="R7" s="79" t="s">
        <v>54</v>
      </c>
      <c r="S7" s="51">
        <v>1</v>
      </c>
      <c r="T7" s="51">
        <v>0</v>
      </c>
      <c r="U7" s="51">
        <v>1</v>
      </c>
      <c r="V7" s="51">
        <v>2</v>
      </c>
      <c r="W7" s="51" t="s">
        <v>19</v>
      </c>
      <c r="X7" s="76" t="s">
        <v>0</v>
      </c>
    </row>
    <row r="8" spans="1:24" ht="14.25">
      <c r="A8" s="127" t="s">
        <v>65</v>
      </c>
      <c r="B8" s="128" t="s">
        <v>65</v>
      </c>
      <c r="C8" s="129" t="s">
        <v>65</v>
      </c>
      <c r="D8" s="136">
        <v>0</v>
      </c>
      <c r="E8" s="137">
        <v>21</v>
      </c>
      <c r="F8" s="137">
        <v>8261</v>
      </c>
      <c r="G8" s="137">
        <v>4448</v>
      </c>
      <c r="H8" s="137">
        <v>821</v>
      </c>
      <c r="I8" s="137">
        <v>56</v>
      </c>
      <c r="J8" s="138">
        <v>13607</v>
      </c>
      <c r="K8" s="136">
        <v>0</v>
      </c>
      <c r="L8" s="137">
        <v>15</v>
      </c>
      <c r="M8" s="137">
        <v>2067</v>
      </c>
      <c r="N8" s="137">
        <v>1698</v>
      </c>
      <c r="O8" s="137">
        <v>653</v>
      </c>
      <c r="P8" s="137">
        <v>78</v>
      </c>
      <c r="Q8" s="138">
        <v>4511</v>
      </c>
      <c r="R8" s="139">
        <f>SUM(K8,D8)</f>
        <v>0</v>
      </c>
      <c r="S8" s="137">
        <f aca="true" t="shared" si="0" ref="S8:X15">SUM(L8,E8)</f>
        <v>36</v>
      </c>
      <c r="T8" s="137">
        <f t="shared" si="0"/>
        <v>10328</v>
      </c>
      <c r="U8" s="137">
        <f t="shared" si="0"/>
        <v>6146</v>
      </c>
      <c r="V8" s="137">
        <f t="shared" si="0"/>
        <v>1474</v>
      </c>
      <c r="W8" s="137">
        <f t="shared" si="0"/>
        <v>134</v>
      </c>
      <c r="X8" s="140">
        <f t="shared" si="0"/>
        <v>18118</v>
      </c>
    </row>
    <row r="9" spans="1:24" ht="14.25">
      <c r="A9" s="127" t="s">
        <v>65</v>
      </c>
      <c r="B9" s="128" t="s">
        <v>65</v>
      </c>
      <c r="C9" s="129" t="s">
        <v>66</v>
      </c>
      <c r="D9" s="136">
        <v>0</v>
      </c>
      <c r="E9" s="137">
        <v>17</v>
      </c>
      <c r="F9" s="137">
        <v>4529</v>
      </c>
      <c r="G9" s="137">
        <v>2297</v>
      </c>
      <c r="H9" s="137">
        <v>390</v>
      </c>
      <c r="I9" s="137">
        <v>21</v>
      </c>
      <c r="J9" s="138">
        <v>7254</v>
      </c>
      <c r="K9" s="136">
        <v>3</v>
      </c>
      <c r="L9" s="137">
        <v>12</v>
      </c>
      <c r="M9" s="137">
        <v>2161</v>
      </c>
      <c r="N9" s="137">
        <v>2531</v>
      </c>
      <c r="O9" s="137">
        <v>889</v>
      </c>
      <c r="P9" s="137">
        <v>171</v>
      </c>
      <c r="Q9" s="138">
        <v>5767</v>
      </c>
      <c r="R9" s="139">
        <f aca="true" t="shared" si="1" ref="R9:R15">SUM(K9,D9)</f>
        <v>3</v>
      </c>
      <c r="S9" s="137">
        <f t="shared" si="0"/>
        <v>29</v>
      </c>
      <c r="T9" s="137">
        <f t="shared" si="0"/>
        <v>6690</v>
      </c>
      <c r="U9" s="137">
        <f t="shared" si="0"/>
        <v>4828</v>
      </c>
      <c r="V9" s="137">
        <f t="shared" si="0"/>
        <v>1279</v>
      </c>
      <c r="W9" s="137">
        <f t="shared" si="0"/>
        <v>192</v>
      </c>
      <c r="X9" s="140">
        <f t="shared" si="0"/>
        <v>13021</v>
      </c>
    </row>
    <row r="10" spans="1:24" ht="14.25">
      <c r="A10" s="127" t="s">
        <v>65</v>
      </c>
      <c r="B10" s="128" t="s">
        <v>66</v>
      </c>
      <c r="C10" s="129" t="s">
        <v>65</v>
      </c>
      <c r="D10" s="136">
        <v>0</v>
      </c>
      <c r="E10" s="137">
        <v>45</v>
      </c>
      <c r="F10" s="137">
        <v>5173</v>
      </c>
      <c r="G10" s="137">
        <v>1590</v>
      </c>
      <c r="H10" s="137">
        <v>186</v>
      </c>
      <c r="I10" s="137">
        <v>1</v>
      </c>
      <c r="J10" s="138">
        <v>6995</v>
      </c>
      <c r="K10" s="136">
        <v>0</v>
      </c>
      <c r="L10" s="137">
        <v>4</v>
      </c>
      <c r="M10" s="137">
        <v>1183</v>
      </c>
      <c r="N10" s="137">
        <v>581</v>
      </c>
      <c r="O10" s="137">
        <v>144</v>
      </c>
      <c r="P10" s="137">
        <v>11</v>
      </c>
      <c r="Q10" s="138">
        <v>1923</v>
      </c>
      <c r="R10" s="139">
        <f t="shared" si="1"/>
        <v>0</v>
      </c>
      <c r="S10" s="137">
        <f t="shared" si="0"/>
        <v>49</v>
      </c>
      <c r="T10" s="137">
        <f t="shared" si="0"/>
        <v>6356</v>
      </c>
      <c r="U10" s="137">
        <f t="shared" si="0"/>
        <v>2171</v>
      </c>
      <c r="V10" s="137">
        <f t="shared" si="0"/>
        <v>330</v>
      </c>
      <c r="W10" s="137">
        <f t="shared" si="0"/>
        <v>12</v>
      </c>
      <c r="X10" s="140">
        <f t="shared" si="0"/>
        <v>8918</v>
      </c>
    </row>
    <row r="11" spans="1:24" ht="14.25">
      <c r="A11" s="127" t="s">
        <v>66</v>
      </c>
      <c r="B11" s="128" t="s">
        <v>65</v>
      </c>
      <c r="C11" s="129" t="s">
        <v>65</v>
      </c>
      <c r="D11" s="136">
        <v>1</v>
      </c>
      <c r="E11" s="137">
        <v>37</v>
      </c>
      <c r="F11" s="137">
        <v>12586</v>
      </c>
      <c r="G11" s="137">
        <v>5612</v>
      </c>
      <c r="H11" s="137">
        <v>630</v>
      </c>
      <c r="I11" s="137">
        <v>18</v>
      </c>
      <c r="J11" s="138">
        <v>18884</v>
      </c>
      <c r="K11" s="136">
        <v>0</v>
      </c>
      <c r="L11" s="137">
        <v>10</v>
      </c>
      <c r="M11" s="137">
        <v>862</v>
      </c>
      <c r="N11" s="137">
        <v>478</v>
      </c>
      <c r="O11" s="137">
        <v>104</v>
      </c>
      <c r="P11" s="137">
        <v>7</v>
      </c>
      <c r="Q11" s="138">
        <v>1461</v>
      </c>
      <c r="R11" s="139">
        <f t="shared" si="1"/>
        <v>1</v>
      </c>
      <c r="S11" s="137">
        <f t="shared" si="0"/>
        <v>47</v>
      </c>
      <c r="T11" s="137">
        <f t="shared" si="0"/>
        <v>13448</v>
      </c>
      <c r="U11" s="137">
        <f t="shared" si="0"/>
        <v>6090</v>
      </c>
      <c r="V11" s="137">
        <f t="shared" si="0"/>
        <v>734</v>
      </c>
      <c r="W11" s="137">
        <f t="shared" si="0"/>
        <v>25</v>
      </c>
      <c r="X11" s="140">
        <f t="shared" si="0"/>
        <v>20345</v>
      </c>
    </row>
    <row r="12" spans="1:24" ht="14.25">
      <c r="A12" s="127" t="s">
        <v>65</v>
      </c>
      <c r="B12" s="128" t="s">
        <v>66</v>
      </c>
      <c r="C12" s="129" t="s">
        <v>66</v>
      </c>
      <c r="D12" s="136">
        <v>1</v>
      </c>
      <c r="E12" s="137">
        <v>189</v>
      </c>
      <c r="F12" s="137">
        <v>12519</v>
      </c>
      <c r="G12" s="137">
        <v>1773</v>
      </c>
      <c r="H12" s="137">
        <v>156</v>
      </c>
      <c r="I12" s="137">
        <v>8</v>
      </c>
      <c r="J12" s="138">
        <v>14646</v>
      </c>
      <c r="K12" s="136">
        <v>4</v>
      </c>
      <c r="L12" s="137">
        <v>36</v>
      </c>
      <c r="M12" s="137">
        <v>2146</v>
      </c>
      <c r="N12" s="137">
        <v>1339</v>
      </c>
      <c r="O12" s="137">
        <v>290</v>
      </c>
      <c r="P12" s="137">
        <v>25</v>
      </c>
      <c r="Q12" s="138">
        <v>3840</v>
      </c>
      <c r="R12" s="139">
        <f t="shared" si="1"/>
        <v>5</v>
      </c>
      <c r="S12" s="137">
        <f t="shared" si="0"/>
        <v>225</v>
      </c>
      <c r="T12" s="137">
        <f t="shared" si="0"/>
        <v>14665</v>
      </c>
      <c r="U12" s="137">
        <f t="shared" si="0"/>
        <v>3112</v>
      </c>
      <c r="V12" s="137">
        <f t="shared" si="0"/>
        <v>446</v>
      </c>
      <c r="W12" s="137">
        <f t="shared" si="0"/>
        <v>33</v>
      </c>
      <c r="X12" s="140">
        <f t="shared" si="0"/>
        <v>18486</v>
      </c>
    </row>
    <row r="13" spans="1:24" ht="14.25">
      <c r="A13" s="127" t="s">
        <v>66</v>
      </c>
      <c r="B13" s="128" t="s">
        <v>65</v>
      </c>
      <c r="C13" s="129" t="s">
        <v>66</v>
      </c>
      <c r="D13" s="136">
        <v>0</v>
      </c>
      <c r="E13" s="137">
        <v>84</v>
      </c>
      <c r="F13" s="137">
        <v>19274</v>
      </c>
      <c r="G13" s="137">
        <v>6341</v>
      </c>
      <c r="H13" s="137">
        <v>509</v>
      </c>
      <c r="I13" s="137">
        <v>19</v>
      </c>
      <c r="J13" s="138">
        <v>26227</v>
      </c>
      <c r="K13" s="136">
        <v>0</v>
      </c>
      <c r="L13" s="137">
        <v>10</v>
      </c>
      <c r="M13" s="137">
        <v>1475</v>
      </c>
      <c r="N13" s="137">
        <v>726</v>
      </c>
      <c r="O13" s="137">
        <v>128</v>
      </c>
      <c r="P13" s="137">
        <v>16</v>
      </c>
      <c r="Q13" s="138">
        <v>2355</v>
      </c>
      <c r="R13" s="139">
        <f t="shared" si="1"/>
        <v>0</v>
      </c>
      <c r="S13" s="137">
        <f t="shared" si="0"/>
        <v>94</v>
      </c>
      <c r="T13" s="137">
        <f t="shared" si="0"/>
        <v>20749</v>
      </c>
      <c r="U13" s="137">
        <f t="shared" si="0"/>
        <v>7067</v>
      </c>
      <c r="V13" s="137">
        <f t="shared" si="0"/>
        <v>637</v>
      </c>
      <c r="W13" s="137">
        <f t="shared" si="0"/>
        <v>35</v>
      </c>
      <c r="X13" s="140">
        <f t="shared" si="0"/>
        <v>28582</v>
      </c>
    </row>
    <row r="14" spans="1:24" ht="14.25">
      <c r="A14" s="127" t="s">
        <v>66</v>
      </c>
      <c r="B14" s="128" t="s">
        <v>66</v>
      </c>
      <c r="C14" s="129" t="s">
        <v>65</v>
      </c>
      <c r="D14" s="136">
        <v>4</v>
      </c>
      <c r="E14" s="137">
        <v>313</v>
      </c>
      <c r="F14" s="137">
        <v>29196</v>
      </c>
      <c r="G14" s="137">
        <v>5594</v>
      </c>
      <c r="H14" s="137">
        <v>314</v>
      </c>
      <c r="I14" s="137">
        <v>8</v>
      </c>
      <c r="J14" s="138">
        <v>35429</v>
      </c>
      <c r="K14" s="136">
        <v>0</v>
      </c>
      <c r="L14" s="137">
        <v>6</v>
      </c>
      <c r="M14" s="137">
        <v>975</v>
      </c>
      <c r="N14" s="137">
        <v>326</v>
      </c>
      <c r="O14" s="137">
        <v>57</v>
      </c>
      <c r="P14" s="137">
        <v>6</v>
      </c>
      <c r="Q14" s="138">
        <v>1370</v>
      </c>
      <c r="R14" s="139">
        <f t="shared" si="1"/>
        <v>4</v>
      </c>
      <c r="S14" s="137">
        <f t="shared" si="0"/>
        <v>319</v>
      </c>
      <c r="T14" s="137">
        <f t="shared" si="0"/>
        <v>30171</v>
      </c>
      <c r="U14" s="137">
        <f t="shared" si="0"/>
        <v>5920</v>
      </c>
      <c r="V14" s="137">
        <f t="shared" si="0"/>
        <v>371</v>
      </c>
      <c r="W14" s="137">
        <f t="shared" si="0"/>
        <v>14</v>
      </c>
      <c r="X14" s="140">
        <f t="shared" si="0"/>
        <v>36799</v>
      </c>
    </row>
    <row r="15" spans="1:24" ht="14.25">
      <c r="A15" s="127" t="s">
        <v>66</v>
      </c>
      <c r="B15" s="128" t="s">
        <v>66</v>
      </c>
      <c r="C15" s="129" t="s">
        <v>66</v>
      </c>
      <c r="D15" s="136">
        <v>24</v>
      </c>
      <c r="E15" s="137">
        <v>3645</v>
      </c>
      <c r="F15" s="137">
        <v>204959</v>
      </c>
      <c r="G15" s="137">
        <v>15958</v>
      </c>
      <c r="H15" s="137">
        <v>449</v>
      </c>
      <c r="I15" s="137">
        <v>12</v>
      </c>
      <c r="J15" s="138">
        <v>225047</v>
      </c>
      <c r="K15" s="136">
        <v>0</v>
      </c>
      <c r="L15" s="137">
        <v>89</v>
      </c>
      <c r="M15" s="137">
        <v>4714</v>
      </c>
      <c r="N15" s="137">
        <v>1228</v>
      </c>
      <c r="O15" s="137">
        <v>169</v>
      </c>
      <c r="P15" s="137">
        <v>15</v>
      </c>
      <c r="Q15" s="138">
        <v>6215</v>
      </c>
      <c r="R15" s="139">
        <f t="shared" si="1"/>
        <v>24</v>
      </c>
      <c r="S15" s="137">
        <f t="shared" si="0"/>
        <v>3734</v>
      </c>
      <c r="T15" s="137">
        <f t="shared" si="0"/>
        <v>209673</v>
      </c>
      <c r="U15" s="137">
        <f t="shared" si="0"/>
        <v>17186</v>
      </c>
      <c r="V15" s="137">
        <f t="shared" si="0"/>
        <v>618</v>
      </c>
      <c r="W15" s="137">
        <f t="shared" si="0"/>
        <v>27</v>
      </c>
      <c r="X15" s="140">
        <f t="shared" si="0"/>
        <v>231262</v>
      </c>
    </row>
    <row r="16" spans="1:24" s="28" customFormat="1" ht="14.25">
      <c r="A16" s="126"/>
      <c r="B16" s="126"/>
      <c r="C16" s="126" t="s">
        <v>0</v>
      </c>
      <c r="D16" s="141">
        <f>SUM(D8:D15)</f>
        <v>30</v>
      </c>
      <c r="E16" s="142">
        <f aca="true" t="shared" si="2" ref="E16:X16">SUM(E8:E15)</f>
        <v>4351</v>
      </c>
      <c r="F16" s="142">
        <f t="shared" si="2"/>
        <v>296497</v>
      </c>
      <c r="G16" s="142">
        <f t="shared" si="2"/>
        <v>43613</v>
      </c>
      <c r="H16" s="142">
        <f t="shared" si="2"/>
        <v>3455</v>
      </c>
      <c r="I16" s="142">
        <f t="shared" si="2"/>
        <v>143</v>
      </c>
      <c r="J16" s="143">
        <f t="shared" si="2"/>
        <v>348089</v>
      </c>
      <c r="K16" s="141">
        <f t="shared" si="2"/>
        <v>7</v>
      </c>
      <c r="L16" s="142">
        <f t="shared" si="2"/>
        <v>182</v>
      </c>
      <c r="M16" s="142">
        <f t="shared" si="2"/>
        <v>15583</v>
      </c>
      <c r="N16" s="142">
        <f t="shared" si="2"/>
        <v>8907</v>
      </c>
      <c r="O16" s="142">
        <f t="shared" si="2"/>
        <v>2434</v>
      </c>
      <c r="P16" s="142">
        <f t="shared" si="2"/>
        <v>329</v>
      </c>
      <c r="Q16" s="143">
        <f t="shared" si="2"/>
        <v>27442</v>
      </c>
      <c r="R16" s="144">
        <f t="shared" si="2"/>
        <v>37</v>
      </c>
      <c r="S16" s="142">
        <f t="shared" si="2"/>
        <v>4533</v>
      </c>
      <c r="T16" s="142">
        <f t="shared" si="2"/>
        <v>312080</v>
      </c>
      <c r="U16" s="142">
        <f t="shared" si="2"/>
        <v>52520</v>
      </c>
      <c r="V16" s="142">
        <f t="shared" si="2"/>
        <v>5889</v>
      </c>
      <c r="W16" s="142">
        <f t="shared" si="2"/>
        <v>472</v>
      </c>
      <c r="X16" s="145">
        <f t="shared" si="2"/>
        <v>375531</v>
      </c>
    </row>
    <row r="20" spans="1:24" ht="14.25">
      <c r="A20" s="203" t="s">
        <v>23</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row>
    <row r="21" spans="1:24" ht="14.25">
      <c r="A21" s="222" t="s">
        <v>96</v>
      </c>
      <c r="B21" s="222"/>
      <c r="C21" s="222"/>
      <c r="D21" s="222"/>
      <c r="E21" s="222"/>
      <c r="F21" s="222"/>
      <c r="G21" s="222"/>
      <c r="H21" s="222"/>
      <c r="I21" s="222"/>
      <c r="J21" s="222"/>
      <c r="K21" s="222"/>
      <c r="L21" s="222"/>
      <c r="M21" s="222"/>
      <c r="N21" s="222"/>
      <c r="O21" s="222"/>
      <c r="P21" s="222"/>
      <c r="Q21" s="222"/>
      <c r="R21" s="222"/>
      <c r="S21" s="222"/>
      <c r="T21" s="222"/>
      <c r="U21" s="222"/>
      <c r="V21" s="222"/>
      <c r="W21" s="222"/>
      <c r="X21" s="222"/>
    </row>
    <row r="22" ht="15" thickBot="1"/>
    <row r="23" spans="1:24" ht="15" thickTop="1">
      <c r="A23" s="220" t="s">
        <v>52</v>
      </c>
      <c r="B23" s="220"/>
      <c r="C23" s="220"/>
      <c r="D23" s="223" t="s">
        <v>46</v>
      </c>
      <c r="E23" s="224"/>
      <c r="F23" s="224"/>
      <c r="G23" s="224"/>
      <c r="H23" s="224"/>
      <c r="I23" s="224"/>
      <c r="J23" s="225"/>
      <c r="K23" s="223" t="s">
        <v>45</v>
      </c>
      <c r="L23" s="224"/>
      <c r="M23" s="224"/>
      <c r="N23" s="224"/>
      <c r="O23" s="224"/>
      <c r="P23" s="224"/>
      <c r="Q23" s="225"/>
      <c r="R23" s="223" t="s">
        <v>0</v>
      </c>
      <c r="S23" s="224"/>
      <c r="T23" s="224"/>
      <c r="U23" s="224"/>
      <c r="V23" s="224"/>
      <c r="W23" s="224"/>
      <c r="X23" s="224"/>
    </row>
    <row r="24" spans="1:24" ht="42.75">
      <c r="A24" s="85" t="s">
        <v>43</v>
      </c>
      <c r="B24" s="49" t="s">
        <v>67</v>
      </c>
      <c r="C24" s="107" t="s">
        <v>42</v>
      </c>
      <c r="D24" s="218" t="s">
        <v>49</v>
      </c>
      <c r="E24" s="214"/>
      <c r="F24" s="77" t="s">
        <v>48</v>
      </c>
      <c r="G24" s="215" t="s">
        <v>47</v>
      </c>
      <c r="H24" s="213"/>
      <c r="I24" s="214"/>
      <c r="J24" s="130" t="s">
        <v>0</v>
      </c>
      <c r="K24" s="218" t="s">
        <v>49</v>
      </c>
      <c r="L24" s="214"/>
      <c r="M24" s="77" t="s">
        <v>48</v>
      </c>
      <c r="N24" s="215" t="s">
        <v>47</v>
      </c>
      <c r="O24" s="213"/>
      <c r="P24" s="214"/>
      <c r="Q24" s="130" t="s">
        <v>0</v>
      </c>
      <c r="R24" s="213" t="s">
        <v>49</v>
      </c>
      <c r="S24" s="214"/>
      <c r="T24" s="52" t="s">
        <v>48</v>
      </c>
      <c r="U24" s="215" t="s">
        <v>47</v>
      </c>
      <c r="V24" s="213"/>
      <c r="W24" s="214"/>
      <c r="X24" s="89" t="s">
        <v>0</v>
      </c>
    </row>
    <row r="25" spans="1:24" ht="14.25">
      <c r="A25" s="106"/>
      <c r="B25" s="50"/>
      <c r="C25" s="64" t="s">
        <v>53</v>
      </c>
      <c r="D25" s="81" t="s">
        <v>54</v>
      </c>
      <c r="E25" s="51">
        <v>1</v>
      </c>
      <c r="F25" s="51">
        <v>0</v>
      </c>
      <c r="G25" s="51">
        <v>1</v>
      </c>
      <c r="H25" s="51">
        <v>2</v>
      </c>
      <c r="I25" s="51" t="s">
        <v>19</v>
      </c>
      <c r="J25" s="91"/>
      <c r="K25" s="81" t="s">
        <v>54</v>
      </c>
      <c r="L25" s="51">
        <v>1</v>
      </c>
      <c r="M25" s="51">
        <v>0</v>
      </c>
      <c r="N25" s="51">
        <v>1</v>
      </c>
      <c r="O25" s="51">
        <v>2</v>
      </c>
      <c r="P25" s="51" t="s">
        <v>19</v>
      </c>
      <c r="Q25" s="91"/>
      <c r="R25" s="79" t="s">
        <v>54</v>
      </c>
      <c r="S25" s="51">
        <v>1</v>
      </c>
      <c r="T25" s="51">
        <v>0</v>
      </c>
      <c r="U25" s="51">
        <v>1</v>
      </c>
      <c r="V25" s="51">
        <v>2</v>
      </c>
      <c r="W25" s="51" t="s">
        <v>19</v>
      </c>
      <c r="X25" s="76" t="s">
        <v>0</v>
      </c>
    </row>
    <row r="26" spans="1:24" ht="14.25">
      <c r="A26" s="127" t="s">
        <v>65</v>
      </c>
      <c r="B26" s="128" t="s">
        <v>65</v>
      </c>
      <c r="C26" s="129" t="s">
        <v>65</v>
      </c>
      <c r="D26" s="163">
        <f aca="true" t="shared" si="3" ref="D26:J26">+D8/$J8*100</f>
        <v>0</v>
      </c>
      <c r="E26" s="164">
        <f t="shared" si="3"/>
        <v>0.15433232894833543</v>
      </c>
      <c r="F26" s="164">
        <f t="shared" si="3"/>
        <v>60.71139854486661</v>
      </c>
      <c r="G26" s="164">
        <f t="shared" si="3"/>
        <v>32.68905710296171</v>
      </c>
      <c r="H26" s="164">
        <f t="shared" si="3"/>
        <v>6.033659146027779</v>
      </c>
      <c r="I26" s="164">
        <f t="shared" si="3"/>
        <v>0.4115528771955611</v>
      </c>
      <c r="J26" s="165">
        <f t="shared" si="3"/>
        <v>100</v>
      </c>
      <c r="K26" s="163">
        <f aca="true" t="shared" si="4" ref="K26:Q26">K8/$Q8*100</f>
        <v>0</v>
      </c>
      <c r="L26" s="164">
        <f t="shared" si="4"/>
        <v>0.3325205054311683</v>
      </c>
      <c r="M26" s="164">
        <f t="shared" si="4"/>
        <v>45.821325648414984</v>
      </c>
      <c r="N26" s="164">
        <f t="shared" si="4"/>
        <v>37.64132121480825</v>
      </c>
      <c r="O26" s="164">
        <f t="shared" si="4"/>
        <v>14.475726003103526</v>
      </c>
      <c r="P26" s="164">
        <f t="shared" si="4"/>
        <v>1.729106628242075</v>
      </c>
      <c r="Q26" s="165">
        <f t="shared" si="4"/>
        <v>100</v>
      </c>
      <c r="R26" s="166">
        <f aca="true" t="shared" si="5" ref="R26:X26">R8/$X8*100</f>
        <v>0</v>
      </c>
      <c r="S26" s="164">
        <f t="shared" si="5"/>
        <v>0.19869742797218237</v>
      </c>
      <c r="T26" s="164">
        <f t="shared" si="5"/>
        <v>57.004084336019424</v>
      </c>
      <c r="U26" s="164">
        <f t="shared" si="5"/>
        <v>33.922066453250906</v>
      </c>
      <c r="V26" s="164">
        <f t="shared" si="5"/>
        <v>8.135555800861022</v>
      </c>
      <c r="W26" s="164">
        <f t="shared" si="5"/>
        <v>0.7395959818964566</v>
      </c>
      <c r="X26" s="167">
        <f t="shared" si="5"/>
        <v>100</v>
      </c>
    </row>
    <row r="27" spans="1:24" ht="14.25">
      <c r="A27" s="127" t="s">
        <v>65</v>
      </c>
      <c r="B27" s="128" t="s">
        <v>65</v>
      </c>
      <c r="C27" s="129" t="s">
        <v>66</v>
      </c>
      <c r="D27" s="163">
        <f aca="true" t="shared" si="6" ref="D27:J27">+D9/$J9*100</f>
        <v>0</v>
      </c>
      <c r="E27" s="164">
        <f t="shared" si="6"/>
        <v>0.23435346015991176</v>
      </c>
      <c r="F27" s="164">
        <f t="shared" si="6"/>
        <v>62.434518886131784</v>
      </c>
      <c r="G27" s="164">
        <f t="shared" si="6"/>
        <v>31.66528811690102</v>
      </c>
      <c r="H27" s="164">
        <f t="shared" si="6"/>
        <v>5.376344086021505</v>
      </c>
      <c r="I27" s="164">
        <f t="shared" si="6"/>
        <v>0.2894954507857734</v>
      </c>
      <c r="J27" s="165">
        <f t="shared" si="6"/>
        <v>100</v>
      </c>
      <c r="K27" s="163">
        <f aca="true" t="shared" si="7" ref="K27:Q27">K9/$Q9*100</f>
        <v>0.05202011444425178</v>
      </c>
      <c r="L27" s="164">
        <f t="shared" si="7"/>
        <v>0.20808045777700712</v>
      </c>
      <c r="M27" s="164">
        <f t="shared" si="7"/>
        <v>37.47182243800936</v>
      </c>
      <c r="N27" s="164">
        <f t="shared" si="7"/>
        <v>43.887636552800416</v>
      </c>
      <c r="O27" s="164">
        <f t="shared" si="7"/>
        <v>15.415293913646611</v>
      </c>
      <c r="P27" s="164">
        <f t="shared" si="7"/>
        <v>2.965146523322351</v>
      </c>
      <c r="Q27" s="165">
        <f t="shared" si="7"/>
        <v>100</v>
      </c>
      <c r="R27" s="166">
        <f aca="true" t="shared" si="8" ref="R27:X27">R9/$X9*100</f>
        <v>0.023039705091774824</v>
      </c>
      <c r="S27" s="164">
        <f t="shared" si="8"/>
        <v>0.22271714922048996</v>
      </c>
      <c r="T27" s="164">
        <f t="shared" si="8"/>
        <v>51.37854235465787</v>
      </c>
      <c r="U27" s="164">
        <f t="shared" si="8"/>
        <v>37.07856539436295</v>
      </c>
      <c r="V27" s="164">
        <f t="shared" si="8"/>
        <v>9.822594270793333</v>
      </c>
      <c r="W27" s="164">
        <f t="shared" si="8"/>
        <v>1.4745411258735888</v>
      </c>
      <c r="X27" s="167">
        <f t="shared" si="8"/>
        <v>100</v>
      </c>
    </row>
    <row r="28" spans="1:24" ht="14.25">
      <c r="A28" s="127" t="s">
        <v>65</v>
      </c>
      <c r="B28" s="128" t="s">
        <v>66</v>
      </c>
      <c r="C28" s="129" t="s">
        <v>65</v>
      </c>
      <c r="D28" s="163">
        <f aca="true" t="shared" si="9" ref="D28:J28">+D10/$J10*100</f>
        <v>0</v>
      </c>
      <c r="E28" s="164">
        <f t="shared" si="9"/>
        <v>0.6433166547533953</v>
      </c>
      <c r="F28" s="164">
        <f t="shared" si="9"/>
        <v>73.95282344531809</v>
      </c>
      <c r="G28" s="164">
        <f t="shared" si="9"/>
        <v>22.73052180128663</v>
      </c>
      <c r="H28" s="164">
        <f t="shared" si="9"/>
        <v>2.659042172980701</v>
      </c>
      <c r="I28" s="164">
        <f t="shared" si="9"/>
        <v>0.014295925661186561</v>
      </c>
      <c r="J28" s="165">
        <f t="shared" si="9"/>
        <v>100</v>
      </c>
      <c r="K28" s="163">
        <f aca="true" t="shared" si="10" ref="K28:Q28">K10/$Q10*100</f>
        <v>0</v>
      </c>
      <c r="L28" s="164">
        <f t="shared" si="10"/>
        <v>0.20800832033281333</v>
      </c>
      <c r="M28" s="164">
        <f t="shared" si="10"/>
        <v>61.51846073842954</v>
      </c>
      <c r="N28" s="164">
        <f t="shared" si="10"/>
        <v>30.213208528341134</v>
      </c>
      <c r="O28" s="164">
        <f t="shared" si="10"/>
        <v>7.48829953198128</v>
      </c>
      <c r="P28" s="164">
        <f t="shared" si="10"/>
        <v>0.5720228809152366</v>
      </c>
      <c r="Q28" s="165">
        <f t="shared" si="10"/>
        <v>100</v>
      </c>
      <c r="R28" s="166">
        <f aca="true" t="shared" si="11" ref="R28:X28">R10/$X10*100</f>
        <v>0</v>
      </c>
      <c r="S28" s="164">
        <f t="shared" si="11"/>
        <v>0.5494505494505495</v>
      </c>
      <c r="T28" s="164">
        <f t="shared" si="11"/>
        <v>71.27158555729984</v>
      </c>
      <c r="U28" s="164">
        <f t="shared" si="11"/>
        <v>24.34402332361516</v>
      </c>
      <c r="V28" s="164">
        <f t="shared" si="11"/>
        <v>3.7003812514016596</v>
      </c>
      <c r="W28" s="164">
        <f t="shared" si="11"/>
        <v>0.13455931823278763</v>
      </c>
      <c r="X28" s="167">
        <f t="shared" si="11"/>
        <v>100</v>
      </c>
    </row>
    <row r="29" spans="1:24" ht="14.25">
      <c r="A29" s="127" t="s">
        <v>66</v>
      </c>
      <c r="B29" s="128" t="s">
        <v>65</v>
      </c>
      <c r="C29" s="129" t="s">
        <v>65</v>
      </c>
      <c r="D29" s="163">
        <f aca="true" t="shared" si="12" ref="D29:J29">+D11/$J11*100</f>
        <v>0.005295488244016098</v>
      </c>
      <c r="E29" s="164">
        <f t="shared" si="12"/>
        <v>0.19593306502859562</v>
      </c>
      <c r="F29" s="164">
        <f t="shared" si="12"/>
        <v>66.64901503918661</v>
      </c>
      <c r="G29" s="164">
        <f t="shared" si="12"/>
        <v>29.71828002541834</v>
      </c>
      <c r="H29" s="164">
        <f t="shared" si="12"/>
        <v>3.336157593730142</v>
      </c>
      <c r="I29" s="164">
        <f t="shared" si="12"/>
        <v>0.09531878839228976</v>
      </c>
      <c r="J29" s="165">
        <f t="shared" si="12"/>
        <v>100</v>
      </c>
      <c r="K29" s="163">
        <f aca="true" t="shared" si="13" ref="K29:Q29">K11/$Q11*100</f>
        <v>0</v>
      </c>
      <c r="L29" s="164">
        <f t="shared" si="13"/>
        <v>0.6844626967830253</v>
      </c>
      <c r="M29" s="164">
        <f t="shared" si="13"/>
        <v>59.00068446269678</v>
      </c>
      <c r="N29" s="164">
        <f t="shared" si="13"/>
        <v>32.71731690622861</v>
      </c>
      <c r="O29" s="164">
        <f t="shared" si="13"/>
        <v>7.1184120465434635</v>
      </c>
      <c r="P29" s="164">
        <f t="shared" si="13"/>
        <v>0.4791238877481177</v>
      </c>
      <c r="Q29" s="165">
        <f t="shared" si="13"/>
        <v>100</v>
      </c>
      <c r="R29" s="166">
        <f aca="true" t="shared" si="14" ref="R29:X29">R11/$X11*100</f>
        <v>0.004915212582944212</v>
      </c>
      <c r="S29" s="164">
        <f t="shared" si="14"/>
        <v>0.23101499139837797</v>
      </c>
      <c r="T29" s="164">
        <f t="shared" si="14"/>
        <v>66.09977881543377</v>
      </c>
      <c r="U29" s="164">
        <f t="shared" si="14"/>
        <v>29.933644630130253</v>
      </c>
      <c r="V29" s="164">
        <f t="shared" si="14"/>
        <v>3.607766035881052</v>
      </c>
      <c r="W29" s="164">
        <f t="shared" si="14"/>
        <v>0.1228803145736053</v>
      </c>
      <c r="X29" s="167">
        <f t="shared" si="14"/>
        <v>100</v>
      </c>
    </row>
    <row r="30" spans="1:24" ht="14.25">
      <c r="A30" s="127" t="s">
        <v>65</v>
      </c>
      <c r="B30" s="128" t="s">
        <v>66</v>
      </c>
      <c r="C30" s="129" t="s">
        <v>66</v>
      </c>
      <c r="D30" s="163">
        <f aca="true" t="shared" si="15" ref="D30:J30">+D12/$J12*100</f>
        <v>0.006827802813054759</v>
      </c>
      <c r="E30" s="164">
        <f t="shared" si="15"/>
        <v>1.2904547316673496</v>
      </c>
      <c r="F30" s="164">
        <f t="shared" si="15"/>
        <v>85.47726341663252</v>
      </c>
      <c r="G30" s="164">
        <f t="shared" si="15"/>
        <v>12.105694387546087</v>
      </c>
      <c r="H30" s="164">
        <f t="shared" si="15"/>
        <v>1.0651372388365423</v>
      </c>
      <c r="I30" s="164">
        <f t="shared" si="15"/>
        <v>0.05462242250443807</v>
      </c>
      <c r="J30" s="165">
        <f t="shared" si="15"/>
        <v>100</v>
      </c>
      <c r="K30" s="163">
        <f aca="true" t="shared" si="16" ref="K30:Q30">K12/$Q12*100</f>
        <v>0.10416666666666667</v>
      </c>
      <c r="L30" s="164">
        <f t="shared" si="16"/>
        <v>0.9375</v>
      </c>
      <c r="M30" s="164">
        <f t="shared" si="16"/>
        <v>55.885416666666664</v>
      </c>
      <c r="N30" s="164">
        <f t="shared" si="16"/>
        <v>34.869791666666664</v>
      </c>
      <c r="O30" s="164">
        <f t="shared" si="16"/>
        <v>7.552083333333333</v>
      </c>
      <c r="P30" s="164">
        <f t="shared" si="16"/>
        <v>0.6510416666666667</v>
      </c>
      <c r="Q30" s="165">
        <f t="shared" si="16"/>
        <v>100</v>
      </c>
      <c r="R30" s="166">
        <f aca="true" t="shared" si="17" ref="R30:X30">R12/$X12*100</f>
        <v>0.027047495401925782</v>
      </c>
      <c r="S30" s="164">
        <f t="shared" si="17"/>
        <v>1.2171372930866602</v>
      </c>
      <c r="T30" s="164">
        <f t="shared" si="17"/>
        <v>79.33030401384832</v>
      </c>
      <c r="U30" s="164">
        <f t="shared" si="17"/>
        <v>16.834361138158606</v>
      </c>
      <c r="V30" s="164">
        <f t="shared" si="17"/>
        <v>2.41263658985178</v>
      </c>
      <c r="W30" s="164">
        <f t="shared" si="17"/>
        <v>0.17851346965271017</v>
      </c>
      <c r="X30" s="167">
        <f t="shared" si="17"/>
        <v>100</v>
      </c>
    </row>
    <row r="31" spans="1:24" ht="14.25">
      <c r="A31" s="127" t="s">
        <v>66</v>
      </c>
      <c r="B31" s="128" t="s">
        <v>65</v>
      </c>
      <c r="C31" s="129" t="s">
        <v>66</v>
      </c>
      <c r="D31" s="163">
        <f aca="true" t="shared" si="18" ref="D31:J31">+D13/$J13*100</f>
        <v>0</v>
      </c>
      <c r="E31" s="164">
        <f t="shared" si="18"/>
        <v>0.3202806268349411</v>
      </c>
      <c r="F31" s="164">
        <f t="shared" si="18"/>
        <v>73.48915240019826</v>
      </c>
      <c r="G31" s="164">
        <f t="shared" si="18"/>
        <v>24.177374461432873</v>
      </c>
      <c r="H31" s="164">
        <f t="shared" si="18"/>
        <v>1.940748084035536</v>
      </c>
      <c r="I31" s="164">
        <f t="shared" si="18"/>
        <v>0.07244442749837954</v>
      </c>
      <c r="J31" s="165">
        <f t="shared" si="18"/>
        <v>100</v>
      </c>
      <c r="K31" s="163">
        <f aca="true" t="shared" si="19" ref="K31:Q31">K13/$Q13*100</f>
        <v>0</v>
      </c>
      <c r="L31" s="164">
        <f t="shared" si="19"/>
        <v>0.42462845010615713</v>
      </c>
      <c r="M31" s="164">
        <f t="shared" si="19"/>
        <v>62.63269639065817</v>
      </c>
      <c r="N31" s="164">
        <f t="shared" si="19"/>
        <v>30.828025477707005</v>
      </c>
      <c r="O31" s="164">
        <f t="shared" si="19"/>
        <v>5.435244161358812</v>
      </c>
      <c r="P31" s="164">
        <f t="shared" si="19"/>
        <v>0.6794055201698515</v>
      </c>
      <c r="Q31" s="165">
        <f t="shared" si="19"/>
        <v>100</v>
      </c>
      <c r="R31" s="166">
        <f aca="true" t="shared" si="20" ref="R31:X31">R13/$X13*100</f>
        <v>0</v>
      </c>
      <c r="S31" s="164">
        <f t="shared" si="20"/>
        <v>0.32887831502344134</v>
      </c>
      <c r="T31" s="164">
        <f t="shared" si="20"/>
        <v>72.5946399832062</v>
      </c>
      <c r="U31" s="164">
        <f t="shared" si="20"/>
        <v>24.725351619900636</v>
      </c>
      <c r="V31" s="164">
        <f t="shared" si="20"/>
        <v>2.228675390105661</v>
      </c>
      <c r="W31" s="164">
        <f t="shared" si="20"/>
        <v>0.12245469176404732</v>
      </c>
      <c r="X31" s="167">
        <f t="shared" si="20"/>
        <v>100</v>
      </c>
    </row>
    <row r="32" spans="1:24" ht="14.25">
      <c r="A32" s="127" t="s">
        <v>66</v>
      </c>
      <c r="B32" s="128" t="s">
        <v>66</v>
      </c>
      <c r="C32" s="129" t="s">
        <v>65</v>
      </c>
      <c r="D32" s="163">
        <f aca="true" t="shared" si="21" ref="D32:J32">+D14/$J14*100</f>
        <v>0.011290186005814447</v>
      </c>
      <c r="E32" s="164">
        <f t="shared" si="21"/>
        <v>0.8834570549549803</v>
      </c>
      <c r="F32" s="164">
        <f t="shared" si="21"/>
        <v>82.40706765643964</v>
      </c>
      <c r="G32" s="164">
        <f t="shared" si="21"/>
        <v>15.789325129131502</v>
      </c>
      <c r="H32" s="164">
        <f t="shared" si="21"/>
        <v>0.886279601456434</v>
      </c>
      <c r="I32" s="164">
        <f t="shared" si="21"/>
        <v>0.022580372011628894</v>
      </c>
      <c r="J32" s="165">
        <f t="shared" si="21"/>
        <v>100</v>
      </c>
      <c r="K32" s="163">
        <f aca="true" t="shared" si="22" ref="K32:Q32">K14/$Q14*100</f>
        <v>0</v>
      </c>
      <c r="L32" s="164">
        <f t="shared" si="22"/>
        <v>0.43795620437956206</v>
      </c>
      <c r="M32" s="164">
        <f t="shared" si="22"/>
        <v>71.16788321167883</v>
      </c>
      <c r="N32" s="164">
        <f t="shared" si="22"/>
        <v>23.795620437956206</v>
      </c>
      <c r="O32" s="164">
        <f t="shared" si="22"/>
        <v>4.160583941605839</v>
      </c>
      <c r="P32" s="164">
        <f t="shared" si="22"/>
        <v>0.43795620437956206</v>
      </c>
      <c r="Q32" s="165">
        <f t="shared" si="22"/>
        <v>100</v>
      </c>
      <c r="R32" s="166">
        <f aca="true" t="shared" si="23" ref="R32:X32">R14/$X14*100</f>
        <v>0.010869860594037882</v>
      </c>
      <c r="S32" s="164">
        <f t="shared" si="23"/>
        <v>0.8668713823745211</v>
      </c>
      <c r="T32" s="164">
        <f t="shared" si="23"/>
        <v>81.98864099567923</v>
      </c>
      <c r="U32" s="164">
        <f t="shared" si="23"/>
        <v>16.087393679176067</v>
      </c>
      <c r="V32" s="164">
        <f t="shared" si="23"/>
        <v>1.0081795700970135</v>
      </c>
      <c r="W32" s="164">
        <f t="shared" si="23"/>
        <v>0.038044512079132585</v>
      </c>
      <c r="X32" s="167">
        <f t="shared" si="23"/>
        <v>100</v>
      </c>
    </row>
    <row r="33" spans="1:24" ht="14.25">
      <c r="A33" s="127" t="s">
        <v>66</v>
      </c>
      <c r="B33" s="128" t="s">
        <v>66</v>
      </c>
      <c r="C33" s="129" t="s">
        <v>66</v>
      </c>
      <c r="D33" s="163">
        <f aca="true" t="shared" si="24" ref="D33:J33">+D15/$J15*100</f>
        <v>0.010664438983856706</v>
      </c>
      <c r="E33" s="164">
        <f t="shared" si="24"/>
        <v>1.6196616706732372</v>
      </c>
      <c r="F33" s="164">
        <f t="shared" si="24"/>
        <v>91.07386457051194</v>
      </c>
      <c r="G33" s="164">
        <f t="shared" si="24"/>
        <v>7.090963221016054</v>
      </c>
      <c r="H33" s="164">
        <f t="shared" si="24"/>
        <v>0.19951387932298587</v>
      </c>
      <c r="I33" s="164">
        <f t="shared" si="24"/>
        <v>0.005332219491928353</v>
      </c>
      <c r="J33" s="165">
        <f t="shared" si="24"/>
        <v>100</v>
      </c>
      <c r="K33" s="163">
        <f aca="true" t="shared" si="25" ref="K33:Q33">K15/$Q15*100</f>
        <v>0</v>
      </c>
      <c r="L33" s="164">
        <f t="shared" si="25"/>
        <v>1.4320193081255028</v>
      </c>
      <c r="M33" s="164">
        <f t="shared" si="25"/>
        <v>75.8487530168946</v>
      </c>
      <c r="N33" s="164">
        <f t="shared" si="25"/>
        <v>19.758648431214805</v>
      </c>
      <c r="O33" s="164">
        <f t="shared" si="25"/>
        <v>2.719227674979887</v>
      </c>
      <c r="P33" s="164">
        <f t="shared" si="25"/>
        <v>0.2413515687851971</v>
      </c>
      <c r="Q33" s="165">
        <f t="shared" si="25"/>
        <v>100</v>
      </c>
      <c r="R33" s="166">
        <f aca="true" t="shared" si="26" ref="R33:X33">R15/$X15*100</f>
        <v>0.010377839852634674</v>
      </c>
      <c r="S33" s="164">
        <f t="shared" si="26"/>
        <v>1.6146189170724115</v>
      </c>
      <c r="T33" s="164">
        <f t="shared" si="26"/>
        <v>90.66470064256124</v>
      </c>
      <c r="U33" s="164">
        <f t="shared" si="26"/>
        <v>7.431398154474146</v>
      </c>
      <c r="V33" s="164">
        <f t="shared" si="26"/>
        <v>0.2672293762053429</v>
      </c>
      <c r="W33" s="164">
        <f t="shared" si="26"/>
        <v>0.011675069834214008</v>
      </c>
      <c r="X33" s="167">
        <f t="shared" si="26"/>
        <v>100</v>
      </c>
    </row>
    <row r="34" spans="1:24" s="2" customFormat="1" ht="14.25">
      <c r="A34" s="125"/>
      <c r="B34" s="125"/>
      <c r="C34" s="126" t="s">
        <v>0</v>
      </c>
      <c r="D34" s="168">
        <f aca="true" t="shared" si="27" ref="D34:J34">+D16/$J16*100</f>
        <v>0.008618485502270972</v>
      </c>
      <c r="E34" s="169">
        <f t="shared" si="27"/>
        <v>1.2499676806793665</v>
      </c>
      <c r="F34" s="169">
        <f t="shared" si="27"/>
        <v>85.17850319889455</v>
      </c>
      <c r="G34" s="169">
        <f t="shared" si="27"/>
        <v>12.52926694035146</v>
      </c>
      <c r="H34" s="169">
        <f t="shared" si="27"/>
        <v>0.9925622470115402</v>
      </c>
      <c r="I34" s="169">
        <f t="shared" si="27"/>
        <v>0.04108144756082496</v>
      </c>
      <c r="J34" s="170">
        <f t="shared" si="27"/>
        <v>100</v>
      </c>
      <c r="K34" s="168">
        <f aca="true" t="shared" si="28" ref="K34:Q34">K16/$Q16*100</f>
        <v>0.02550834487282268</v>
      </c>
      <c r="L34" s="169">
        <f t="shared" si="28"/>
        <v>0.6632169666933897</v>
      </c>
      <c r="M34" s="169">
        <f t="shared" si="28"/>
        <v>56.78521973617083</v>
      </c>
      <c r="N34" s="169">
        <f t="shared" si="28"/>
        <v>32.45754682603309</v>
      </c>
      <c r="O34" s="169">
        <f t="shared" si="28"/>
        <v>8.8696159172072</v>
      </c>
      <c r="P34" s="169">
        <f t="shared" si="28"/>
        <v>1.1988922090226661</v>
      </c>
      <c r="Q34" s="170">
        <f t="shared" si="28"/>
        <v>100</v>
      </c>
      <c r="R34" s="171">
        <f aca="true" t="shared" si="29" ref="R34:X34">R16/$X16*100</f>
        <v>0.00985271522191244</v>
      </c>
      <c r="S34" s="169">
        <f t="shared" si="29"/>
        <v>1.20709075948457</v>
      </c>
      <c r="T34" s="169">
        <f t="shared" si="29"/>
        <v>83.10365855282254</v>
      </c>
      <c r="U34" s="169">
        <f t="shared" si="29"/>
        <v>13.985529823103818</v>
      </c>
      <c r="V34" s="169">
        <f t="shared" si="29"/>
        <v>1.5681794578876311</v>
      </c>
      <c r="W34" s="169">
        <f t="shared" si="29"/>
        <v>0.12568869147953166</v>
      </c>
      <c r="X34" s="172">
        <f t="shared" si="29"/>
        <v>100</v>
      </c>
    </row>
    <row r="36" spans="1:24" ht="14.25">
      <c r="A36" s="196"/>
      <c r="X36"/>
    </row>
    <row r="37" ht="14.25">
      <c r="X37"/>
    </row>
    <row r="38" ht="14.25">
      <c r="X38"/>
    </row>
    <row r="39" ht="14.25">
      <c r="X39"/>
    </row>
  </sheetData>
  <sheetProtection/>
  <mergeCells count="24">
    <mergeCell ref="A23:C23"/>
    <mergeCell ref="A2:X2"/>
    <mergeCell ref="A3:X3"/>
    <mergeCell ref="A20:X20"/>
    <mergeCell ref="A21:X21"/>
    <mergeCell ref="A5:C5"/>
    <mergeCell ref="R5:X5"/>
    <mergeCell ref="R6:S6"/>
    <mergeCell ref="U6:W6"/>
    <mergeCell ref="D5:J5"/>
    <mergeCell ref="D6:E6"/>
    <mergeCell ref="K6:L6"/>
    <mergeCell ref="N6:P6"/>
    <mergeCell ref="K5:Q5"/>
    <mergeCell ref="D23:J23"/>
    <mergeCell ref="K23:Q23"/>
    <mergeCell ref="G6:I6"/>
    <mergeCell ref="R23:X23"/>
    <mergeCell ref="D24:E24"/>
    <mergeCell ref="K24:L24"/>
    <mergeCell ref="N24:P24"/>
    <mergeCell ref="R24:S24"/>
    <mergeCell ref="U24:W24"/>
    <mergeCell ref="G24:I24"/>
  </mergeCells>
  <printOptions/>
  <pageMargins left="0.5118110236220472" right="0.5118110236220472" top="0.35433070866141736" bottom="0.35433070866141736" header="0.31496062992125984" footer="0.31496062992125984"/>
  <pageSetup horizontalDpi="600" verticalDpi="600" orientation="landscape" paperSize="9" scale="90"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R33"/>
  <sheetViews>
    <sheetView zoomScalePageLayoutView="0" workbookViewId="0" topLeftCell="A1">
      <selection activeCell="J17" sqref="J17"/>
    </sheetView>
  </sheetViews>
  <sheetFormatPr defaultColWidth="9.140625" defaultRowHeight="15"/>
  <cols>
    <col min="1" max="1" width="16.00390625" style="2" customWidth="1"/>
    <col min="2" max="2" width="17.8515625" style="0" customWidth="1"/>
    <col min="3" max="3" width="16.00390625" style="0" customWidth="1"/>
    <col min="4" max="15" width="14.00390625" style="0" customWidth="1"/>
  </cols>
  <sheetData>
    <row r="1" ht="14.25">
      <c r="A1" s="27" t="s">
        <v>82</v>
      </c>
    </row>
    <row r="2" spans="1:18" ht="14.25">
      <c r="A2" s="203" t="s">
        <v>23</v>
      </c>
      <c r="B2" s="203"/>
      <c r="C2" s="203"/>
      <c r="D2" s="203"/>
      <c r="E2" s="203"/>
      <c r="F2" s="203"/>
      <c r="G2" s="203"/>
      <c r="H2" s="203"/>
      <c r="I2" s="203"/>
      <c r="J2" s="203"/>
      <c r="K2" s="203"/>
      <c r="L2" s="203"/>
      <c r="M2" s="203"/>
      <c r="N2" s="203"/>
      <c r="O2" s="203"/>
      <c r="P2" s="65"/>
      <c r="Q2" s="65"/>
      <c r="R2" s="65"/>
    </row>
    <row r="3" spans="1:18" ht="14.25">
      <c r="A3" s="222" t="s">
        <v>93</v>
      </c>
      <c r="B3" s="222"/>
      <c r="C3" s="222"/>
      <c r="D3" s="222"/>
      <c r="E3" s="222"/>
      <c r="F3" s="222"/>
      <c r="G3" s="222"/>
      <c r="H3" s="222"/>
      <c r="I3" s="222"/>
      <c r="J3" s="222"/>
      <c r="K3" s="222"/>
      <c r="L3" s="222"/>
      <c r="M3" s="222"/>
      <c r="N3" s="222"/>
      <c r="O3" s="222"/>
      <c r="P3" s="121"/>
      <c r="Q3" s="121"/>
      <c r="R3" s="121"/>
    </row>
    <row r="4" ht="15" thickBot="1"/>
    <row r="5" spans="1:15" s="26" customFormat="1" ht="15" thickTop="1">
      <c r="A5" s="220" t="s">
        <v>52</v>
      </c>
      <c r="B5" s="220"/>
      <c r="C5" s="220"/>
      <c r="D5" s="223" t="s">
        <v>46</v>
      </c>
      <c r="E5" s="224"/>
      <c r="F5" s="224"/>
      <c r="G5" s="225"/>
      <c r="H5" s="223" t="s">
        <v>45</v>
      </c>
      <c r="I5" s="224"/>
      <c r="J5" s="224"/>
      <c r="K5" s="225"/>
      <c r="L5" s="223" t="s">
        <v>0</v>
      </c>
      <c r="M5" s="224"/>
      <c r="N5" s="224"/>
      <c r="O5" s="224"/>
    </row>
    <row r="6" spans="1:15" ht="45" customHeight="1">
      <c r="A6" s="85" t="s">
        <v>43</v>
      </c>
      <c r="B6" s="49" t="s">
        <v>67</v>
      </c>
      <c r="C6" s="107" t="s">
        <v>42</v>
      </c>
      <c r="D6" s="109" t="s">
        <v>20</v>
      </c>
      <c r="E6" s="49" t="s">
        <v>21</v>
      </c>
      <c r="F6" s="49" t="s">
        <v>44</v>
      </c>
      <c r="G6" s="91" t="s">
        <v>0</v>
      </c>
      <c r="H6" s="109" t="s">
        <v>20</v>
      </c>
      <c r="I6" s="49" t="s">
        <v>21</v>
      </c>
      <c r="J6" s="49" t="s">
        <v>44</v>
      </c>
      <c r="K6" s="91" t="s">
        <v>0</v>
      </c>
      <c r="L6" s="109" t="s">
        <v>20</v>
      </c>
      <c r="M6" s="49" t="s">
        <v>21</v>
      </c>
      <c r="N6" s="49" t="s">
        <v>44</v>
      </c>
      <c r="O6" s="89" t="s">
        <v>0</v>
      </c>
    </row>
    <row r="7" spans="1:15" ht="14.25">
      <c r="A7" s="87" t="s">
        <v>65</v>
      </c>
      <c r="B7" s="78" t="s">
        <v>65</v>
      </c>
      <c r="C7" s="122" t="s">
        <v>65</v>
      </c>
      <c r="D7" s="110">
        <v>1190</v>
      </c>
      <c r="E7" s="48">
        <v>12286</v>
      </c>
      <c r="F7" s="47">
        <v>131</v>
      </c>
      <c r="G7" s="93">
        <v>13607</v>
      </c>
      <c r="H7" s="92">
        <v>451</v>
      </c>
      <c r="I7" s="48">
        <v>3832</v>
      </c>
      <c r="J7" s="47">
        <v>228</v>
      </c>
      <c r="K7" s="93">
        <v>4511</v>
      </c>
      <c r="L7" s="110">
        <f>SUM(H7,D7)</f>
        <v>1641</v>
      </c>
      <c r="M7" s="48">
        <f aca="true" t="shared" si="0" ref="M7:O14">SUM(I7,E7)</f>
        <v>16118</v>
      </c>
      <c r="N7" s="48">
        <f t="shared" si="0"/>
        <v>359</v>
      </c>
      <c r="O7" s="88">
        <f t="shared" si="0"/>
        <v>18118</v>
      </c>
    </row>
    <row r="8" spans="1:15" ht="14.25">
      <c r="A8" s="87" t="s">
        <v>65</v>
      </c>
      <c r="B8" s="78" t="s">
        <v>65</v>
      </c>
      <c r="C8" s="122" t="s">
        <v>66</v>
      </c>
      <c r="D8" s="110">
        <v>538</v>
      </c>
      <c r="E8" s="48">
        <v>6550</v>
      </c>
      <c r="F8" s="47">
        <v>166</v>
      </c>
      <c r="G8" s="93">
        <v>7254</v>
      </c>
      <c r="H8" s="92">
        <v>538</v>
      </c>
      <c r="I8" s="48">
        <v>3692</v>
      </c>
      <c r="J8" s="48">
        <v>1537</v>
      </c>
      <c r="K8" s="93">
        <v>5767</v>
      </c>
      <c r="L8" s="110">
        <f aca="true" t="shared" si="1" ref="L8:L14">SUM(H8,D8)</f>
        <v>1076</v>
      </c>
      <c r="M8" s="48">
        <f t="shared" si="0"/>
        <v>10242</v>
      </c>
      <c r="N8" s="48">
        <f t="shared" si="0"/>
        <v>1703</v>
      </c>
      <c r="O8" s="88">
        <f t="shared" si="0"/>
        <v>13021</v>
      </c>
    </row>
    <row r="9" spans="1:15" ht="14.25">
      <c r="A9" s="87" t="s">
        <v>65</v>
      </c>
      <c r="B9" s="78" t="s">
        <v>66</v>
      </c>
      <c r="C9" s="122" t="s">
        <v>65</v>
      </c>
      <c r="D9" s="92">
        <v>350</v>
      </c>
      <c r="E9" s="48">
        <v>6560</v>
      </c>
      <c r="F9" s="47">
        <v>85</v>
      </c>
      <c r="G9" s="93">
        <v>6995</v>
      </c>
      <c r="H9" s="92">
        <v>99</v>
      </c>
      <c r="I9" s="48">
        <v>1732</v>
      </c>
      <c r="J9" s="47">
        <v>92</v>
      </c>
      <c r="K9" s="93">
        <v>1923</v>
      </c>
      <c r="L9" s="110">
        <f t="shared" si="1"/>
        <v>449</v>
      </c>
      <c r="M9" s="48">
        <f t="shared" si="0"/>
        <v>8292</v>
      </c>
      <c r="N9" s="48">
        <f t="shared" si="0"/>
        <v>177</v>
      </c>
      <c r="O9" s="88">
        <f t="shared" si="0"/>
        <v>8918</v>
      </c>
    </row>
    <row r="10" spans="1:15" ht="14.25">
      <c r="A10" s="87" t="s">
        <v>66</v>
      </c>
      <c r="B10" s="78" t="s">
        <v>65</v>
      </c>
      <c r="C10" s="122" t="s">
        <v>65</v>
      </c>
      <c r="D10" s="110">
        <v>1157</v>
      </c>
      <c r="E10" s="48">
        <v>17592</v>
      </c>
      <c r="F10" s="47">
        <v>135</v>
      </c>
      <c r="G10" s="93">
        <v>18884</v>
      </c>
      <c r="H10" s="92">
        <v>95</v>
      </c>
      <c r="I10" s="48">
        <v>1340</v>
      </c>
      <c r="J10" s="47">
        <v>26</v>
      </c>
      <c r="K10" s="93">
        <v>1461</v>
      </c>
      <c r="L10" s="110">
        <f t="shared" si="1"/>
        <v>1252</v>
      </c>
      <c r="M10" s="48">
        <f t="shared" si="0"/>
        <v>18932</v>
      </c>
      <c r="N10" s="48">
        <f t="shared" si="0"/>
        <v>161</v>
      </c>
      <c r="O10" s="88">
        <f t="shared" si="0"/>
        <v>20345</v>
      </c>
    </row>
    <row r="11" spans="1:15" ht="14.25">
      <c r="A11" s="87" t="s">
        <v>65</v>
      </c>
      <c r="B11" s="78" t="s">
        <v>66</v>
      </c>
      <c r="C11" s="122" t="s">
        <v>66</v>
      </c>
      <c r="D11" s="92">
        <v>361</v>
      </c>
      <c r="E11" s="48">
        <v>13992</v>
      </c>
      <c r="F11" s="47">
        <v>293</v>
      </c>
      <c r="G11" s="93">
        <v>14646</v>
      </c>
      <c r="H11" s="92">
        <v>178</v>
      </c>
      <c r="I11" s="48">
        <v>2887</v>
      </c>
      <c r="J11" s="47">
        <v>775</v>
      </c>
      <c r="K11" s="93">
        <v>3840</v>
      </c>
      <c r="L11" s="110">
        <f t="shared" si="1"/>
        <v>539</v>
      </c>
      <c r="M11" s="48">
        <f t="shared" si="0"/>
        <v>16879</v>
      </c>
      <c r="N11" s="48">
        <f t="shared" si="0"/>
        <v>1068</v>
      </c>
      <c r="O11" s="88">
        <f t="shared" si="0"/>
        <v>18486</v>
      </c>
    </row>
    <row r="12" spans="1:15" ht="14.25">
      <c r="A12" s="87" t="s">
        <v>66</v>
      </c>
      <c r="B12" s="78" t="s">
        <v>65</v>
      </c>
      <c r="C12" s="122" t="s">
        <v>66</v>
      </c>
      <c r="D12" s="110">
        <v>1190</v>
      </c>
      <c r="E12" s="48">
        <v>24891</v>
      </c>
      <c r="F12" s="47">
        <v>146</v>
      </c>
      <c r="G12" s="93">
        <v>26227</v>
      </c>
      <c r="H12" s="92">
        <v>116</v>
      </c>
      <c r="I12" s="48">
        <v>2012</v>
      </c>
      <c r="J12" s="47">
        <v>227</v>
      </c>
      <c r="K12" s="93">
        <v>2355</v>
      </c>
      <c r="L12" s="110">
        <f t="shared" si="1"/>
        <v>1306</v>
      </c>
      <c r="M12" s="48">
        <f t="shared" si="0"/>
        <v>26903</v>
      </c>
      <c r="N12" s="48">
        <f t="shared" si="0"/>
        <v>373</v>
      </c>
      <c r="O12" s="88">
        <f t="shared" si="0"/>
        <v>28582</v>
      </c>
    </row>
    <row r="13" spans="1:15" ht="14.25">
      <c r="A13" s="87" t="s">
        <v>66</v>
      </c>
      <c r="B13" s="78" t="s">
        <v>66</v>
      </c>
      <c r="C13" s="122" t="s">
        <v>65</v>
      </c>
      <c r="D13" s="110">
        <v>958</v>
      </c>
      <c r="E13" s="48">
        <v>34279</v>
      </c>
      <c r="F13" s="47">
        <v>192</v>
      </c>
      <c r="G13" s="93">
        <v>35429</v>
      </c>
      <c r="H13" s="92">
        <v>58</v>
      </c>
      <c r="I13" s="48">
        <v>1276</v>
      </c>
      <c r="J13" s="47">
        <v>36</v>
      </c>
      <c r="K13" s="93">
        <v>1370</v>
      </c>
      <c r="L13" s="110">
        <f t="shared" si="1"/>
        <v>1016</v>
      </c>
      <c r="M13" s="48">
        <f t="shared" si="0"/>
        <v>35555</v>
      </c>
      <c r="N13" s="48">
        <f t="shared" si="0"/>
        <v>228</v>
      </c>
      <c r="O13" s="88">
        <f t="shared" si="0"/>
        <v>36799</v>
      </c>
    </row>
    <row r="14" spans="1:15" ht="14.25">
      <c r="A14" s="87" t="s">
        <v>66</v>
      </c>
      <c r="B14" s="78" t="s">
        <v>66</v>
      </c>
      <c r="C14" s="122" t="s">
        <v>66</v>
      </c>
      <c r="D14" s="110">
        <v>2623</v>
      </c>
      <c r="E14" s="48">
        <v>221497</v>
      </c>
      <c r="F14" s="47">
        <v>927</v>
      </c>
      <c r="G14" s="93">
        <v>225047</v>
      </c>
      <c r="H14" s="92">
        <v>129</v>
      </c>
      <c r="I14" s="48">
        <v>5478</v>
      </c>
      <c r="J14" s="47">
        <v>608</v>
      </c>
      <c r="K14" s="93">
        <v>6215</v>
      </c>
      <c r="L14" s="110">
        <f t="shared" si="1"/>
        <v>2752</v>
      </c>
      <c r="M14" s="48">
        <f t="shared" si="0"/>
        <v>226975</v>
      </c>
      <c r="N14" s="48">
        <f t="shared" si="0"/>
        <v>1535</v>
      </c>
      <c r="O14" s="88">
        <f t="shared" si="0"/>
        <v>231262</v>
      </c>
    </row>
    <row r="15" spans="1:15" s="27" customFormat="1" ht="14.25">
      <c r="A15" s="119"/>
      <c r="B15" s="119"/>
      <c r="C15" s="120" t="s">
        <v>0</v>
      </c>
      <c r="D15" s="115">
        <f>SUM(D7:D14)</f>
        <v>8367</v>
      </c>
      <c r="E15" s="113">
        <f aca="true" t="shared" si="2" ref="E15:O15">SUM(E7:E14)</f>
        <v>337647</v>
      </c>
      <c r="F15" s="113">
        <f t="shared" si="2"/>
        <v>2075</v>
      </c>
      <c r="G15" s="116">
        <f t="shared" si="2"/>
        <v>348089</v>
      </c>
      <c r="H15" s="115">
        <f t="shared" si="2"/>
        <v>1664</v>
      </c>
      <c r="I15" s="113">
        <f t="shared" si="2"/>
        <v>22249</v>
      </c>
      <c r="J15" s="113">
        <f t="shared" si="2"/>
        <v>3529</v>
      </c>
      <c r="K15" s="116">
        <f t="shared" si="2"/>
        <v>27442</v>
      </c>
      <c r="L15" s="115">
        <f t="shared" si="2"/>
        <v>10031</v>
      </c>
      <c r="M15" s="113">
        <f t="shared" si="2"/>
        <v>359896</v>
      </c>
      <c r="N15" s="113">
        <f t="shared" si="2"/>
        <v>5604</v>
      </c>
      <c r="O15" s="114">
        <f t="shared" si="2"/>
        <v>375531</v>
      </c>
    </row>
    <row r="18" spans="1:18" ht="14.25">
      <c r="A18" s="203" t="s">
        <v>23</v>
      </c>
      <c r="B18" s="203"/>
      <c r="C18" s="203"/>
      <c r="D18" s="203"/>
      <c r="E18" s="203"/>
      <c r="F18" s="203"/>
      <c r="G18" s="203"/>
      <c r="H18" s="203"/>
      <c r="I18" s="203"/>
      <c r="J18" s="203"/>
      <c r="K18" s="203"/>
      <c r="L18" s="203"/>
      <c r="M18" s="65"/>
      <c r="N18" s="65"/>
      <c r="O18" s="65"/>
      <c r="P18" s="65"/>
      <c r="Q18" s="65"/>
      <c r="R18" s="65"/>
    </row>
    <row r="19" spans="1:18" ht="14.25">
      <c r="A19" s="222" t="s">
        <v>94</v>
      </c>
      <c r="B19" s="222"/>
      <c r="C19" s="222"/>
      <c r="D19" s="222"/>
      <c r="E19" s="222"/>
      <c r="F19" s="222"/>
      <c r="G19" s="222"/>
      <c r="H19" s="222"/>
      <c r="I19" s="222"/>
      <c r="J19" s="222"/>
      <c r="K19" s="222"/>
      <c r="L19" s="222"/>
      <c r="M19" s="121"/>
      <c r="N19" s="121"/>
      <c r="O19" s="121"/>
      <c r="P19" s="121"/>
      <c r="Q19" s="121"/>
      <c r="R19" s="121"/>
    </row>
    <row r="20" ht="15" thickBot="1"/>
    <row r="21" spans="1:12" ht="15" thickTop="1">
      <c r="A21" s="220" t="s">
        <v>52</v>
      </c>
      <c r="B21" s="220"/>
      <c r="C21" s="220"/>
      <c r="D21" s="223" t="s">
        <v>46</v>
      </c>
      <c r="E21" s="224"/>
      <c r="F21" s="225"/>
      <c r="G21" s="223" t="s">
        <v>45</v>
      </c>
      <c r="H21" s="224"/>
      <c r="I21" s="225"/>
      <c r="J21" s="224" t="s">
        <v>0</v>
      </c>
      <c r="K21" s="224"/>
      <c r="L21" s="224"/>
    </row>
    <row r="22" spans="1:12" ht="42.75">
      <c r="A22" s="85" t="s">
        <v>43</v>
      </c>
      <c r="B22" s="49" t="s">
        <v>67</v>
      </c>
      <c r="C22" s="107" t="s">
        <v>42</v>
      </c>
      <c r="D22" s="133" t="s">
        <v>20</v>
      </c>
      <c r="E22" s="123" t="s">
        <v>21</v>
      </c>
      <c r="F22" s="134" t="s">
        <v>0</v>
      </c>
      <c r="G22" s="133" t="s">
        <v>20</v>
      </c>
      <c r="H22" s="123" t="s">
        <v>21</v>
      </c>
      <c r="I22" s="134" t="s">
        <v>0</v>
      </c>
      <c r="J22" s="132" t="s">
        <v>20</v>
      </c>
      <c r="K22" s="123" t="s">
        <v>21</v>
      </c>
      <c r="L22" s="124" t="s">
        <v>0</v>
      </c>
    </row>
    <row r="23" spans="1:12" ht="14.25">
      <c r="A23" s="87" t="s">
        <v>65</v>
      </c>
      <c r="B23" s="78" t="s">
        <v>65</v>
      </c>
      <c r="C23" s="122" t="s">
        <v>65</v>
      </c>
      <c r="D23" s="158">
        <f>D7/(D7+E7)*100</f>
        <v>8.830513505491243</v>
      </c>
      <c r="E23" s="149">
        <f>E7/(E7+D7)*100</f>
        <v>91.16948649450876</v>
      </c>
      <c r="F23" s="159">
        <f>SUM(D23:E23)</f>
        <v>100</v>
      </c>
      <c r="G23" s="158">
        <f>H7/(H7+I7)*100</f>
        <v>10.530002334812046</v>
      </c>
      <c r="H23" s="149">
        <f>I7/(I7+H7)*100</f>
        <v>89.46999766518795</v>
      </c>
      <c r="I23" s="159">
        <f>SUM(G23:H23)</f>
        <v>100</v>
      </c>
      <c r="J23" s="150">
        <f>L7/(L7+M7)*100</f>
        <v>9.240385156821892</v>
      </c>
      <c r="K23" s="149">
        <f>M7/(M7+L7)*100</f>
        <v>90.7596148431781</v>
      </c>
      <c r="L23" s="148">
        <f>SUM(J23:K23)</f>
        <v>99.99999999999999</v>
      </c>
    </row>
    <row r="24" spans="1:12" ht="14.25">
      <c r="A24" s="87" t="s">
        <v>65</v>
      </c>
      <c r="B24" s="78" t="s">
        <v>65</v>
      </c>
      <c r="C24" s="122" t="s">
        <v>66</v>
      </c>
      <c r="D24" s="158">
        <f aca="true" t="shared" si="3" ref="D24:D31">D8/(D8+E8)*100</f>
        <v>7.5902934537246045</v>
      </c>
      <c r="E24" s="149">
        <f aca="true" t="shared" si="4" ref="E24:E31">E8/(E8+D8)*100</f>
        <v>92.40970654627539</v>
      </c>
      <c r="F24" s="159">
        <f aca="true" t="shared" si="5" ref="F24:F31">SUM(D24:E24)</f>
        <v>99.99999999999999</v>
      </c>
      <c r="G24" s="158">
        <f aca="true" t="shared" si="6" ref="G24:G31">H8/(H8+I8)*100</f>
        <v>12.718676122931441</v>
      </c>
      <c r="H24" s="149">
        <f aca="true" t="shared" si="7" ref="H24:H31">I8/(I8+H8)*100</f>
        <v>87.28132387706856</v>
      </c>
      <c r="I24" s="159">
        <f aca="true" t="shared" si="8" ref="I24:I31">SUM(G24:H24)</f>
        <v>100</v>
      </c>
      <c r="J24" s="150">
        <f aca="true" t="shared" si="9" ref="J24:J31">L8/(L8+M8)*100</f>
        <v>9.506980031807739</v>
      </c>
      <c r="K24" s="149">
        <f aca="true" t="shared" si="10" ref="K24:K31">M8/(M8+L8)*100</f>
        <v>90.49301996819226</v>
      </c>
      <c r="L24" s="148">
        <f aca="true" t="shared" si="11" ref="L24:L31">SUM(J24:K24)</f>
        <v>100</v>
      </c>
    </row>
    <row r="25" spans="1:12" ht="14.25">
      <c r="A25" s="87" t="s">
        <v>65</v>
      </c>
      <c r="B25" s="78" t="s">
        <v>66</v>
      </c>
      <c r="C25" s="122" t="s">
        <v>65</v>
      </c>
      <c r="D25" s="158">
        <f t="shared" si="3"/>
        <v>5.065123010130246</v>
      </c>
      <c r="E25" s="149">
        <f t="shared" si="4"/>
        <v>94.93487698986975</v>
      </c>
      <c r="F25" s="159">
        <f t="shared" si="5"/>
        <v>100</v>
      </c>
      <c r="G25" s="158">
        <f t="shared" si="6"/>
        <v>5.406881485527035</v>
      </c>
      <c r="H25" s="149">
        <f t="shared" si="7"/>
        <v>94.59311851447296</v>
      </c>
      <c r="I25" s="159">
        <f t="shared" si="8"/>
        <v>100</v>
      </c>
      <c r="J25" s="150">
        <f t="shared" si="9"/>
        <v>5.136712046676582</v>
      </c>
      <c r="K25" s="149">
        <f t="shared" si="10"/>
        <v>94.86328795332342</v>
      </c>
      <c r="L25" s="148">
        <f t="shared" si="11"/>
        <v>100</v>
      </c>
    </row>
    <row r="26" spans="1:12" ht="14.25">
      <c r="A26" s="87" t="s">
        <v>66</v>
      </c>
      <c r="B26" s="78" t="s">
        <v>65</v>
      </c>
      <c r="C26" s="122" t="s">
        <v>65</v>
      </c>
      <c r="D26" s="158">
        <f t="shared" si="3"/>
        <v>6.170995786441943</v>
      </c>
      <c r="E26" s="149">
        <f t="shared" si="4"/>
        <v>93.82900421355805</v>
      </c>
      <c r="F26" s="159">
        <f t="shared" si="5"/>
        <v>100</v>
      </c>
      <c r="G26" s="158">
        <f t="shared" si="6"/>
        <v>6.620209059233449</v>
      </c>
      <c r="H26" s="149">
        <f t="shared" si="7"/>
        <v>93.37979094076655</v>
      </c>
      <c r="I26" s="159">
        <f t="shared" si="8"/>
        <v>100</v>
      </c>
      <c r="J26" s="150">
        <f t="shared" si="9"/>
        <v>6.202933016250496</v>
      </c>
      <c r="K26" s="149">
        <f t="shared" si="10"/>
        <v>93.7970669837495</v>
      </c>
      <c r="L26" s="148">
        <f t="shared" si="11"/>
        <v>100</v>
      </c>
    </row>
    <row r="27" spans="1:12" ht="14.25">
      <c r="A27" s="87" t="s">
        <v>65</v>
      </c>
      <c r="B27" s="78" t="s">
        <v>66</v>
      </c>
      <c r="C27" s="122" t="s">
        <v>66</v>
      </c>
      <c r="D27" s="158">
        <f t="shared" si="3"/>
        <v>2.515153626419564</v>
      </c>
      <c r="E27" s="149">
        <f t="shared" si="4"/>
        <v>97.48484637358044</v>
      </c>
      <c r="F27" s="159">
        <f t="shared" si="5"/>
        <v>100</v>
      </c>
      <c r="G27" s="158">
        <f t="shared" si="6"/>
        <v>5.807504078303426</v>
      </c>
      <c r="H27" s="149">
        <f t="shared" si="7"/>
        <v>94.19249592169658</v>
      </c>
      <c r="I27" s="159">
        <f t="shared" si="8"/>
        <v>100</v>
      </c>
      <c r="J27" s="150">
        <f t="shared" si="9"/>
        <v>3.094499942588127</v>
      </c>
      <c r="K27" s="149">
        <f t="shared" si="10"/>
        <v>96.90550005741187</v>
      </c>
      <c r="L27" s="148">
        <f t="shared" si="11"/>
        <v>100</v>
      </c>
    </row>
    <row r="28" spans="1:12" ht="14.25">
      <c r="A28" s="87" t="s">
        <v>66</v>
      </c>
      <c r="B28" s="78" t="s">
        <v>65</v>
      </c>
      <c r="C28" s="122" t="s">
        <v>66</v>
      </c>
      <c r="D28" s="158">
        <f t="shared" si="3"/>
        <v>4.562708485104099</v>
      </c>
      <c r="E28" s="149">
        <f t="shared" si="4"/>
        <v>95.4372915148959</v>
      </c>
      <c r="F28" s="159">
        <f t="shared" si="5"/>
        <v>100</v>
      </c>
      <c r="G28" s="158">
        <f t="shared" si="6"/>
        <v>5.451127819548872</v>
      </c>
      <c r="H28" s="149">
        <f t="shared" si="7"/>
        <v>94.54887218045113</v>
      </c>
      <c r="I28" s="159">
        <f t="shared" si="8"/>
        <v>100</v>
      </c>
      <c r="J28" s="150">
        <f t="shared" si="9"/>
        <v>4.629728100960686</v>
      </c>
      <c r="K28" s="149">
        <f t="shared" si="10"/>
        <v>95.37027189903931</v>
      </c>
      <c r="L28" s="148">
        <f t="shared" si="11"/>
        <v>100</v>
      </c>
    </row>
    <row r="29" spans="1:12" ht="14.25">
      <c r="A29" s="87" t="s">
        <v>66</v>
      </c>
      <c r="B29" s="78" t="s">
        <v>66</v>
      </c>
      <c r="C29" s="122" t="s">
        <v>65</v>
      </c>
      <c r="D29" s="158">
        <f t="shared" si="3"/>
        <v>2.718733149814116</v>
      </c>
      <c r="E29" s="149">
        <f t="shared" si="4"/>
        <v>97.28126685018589</v>
      </c>
      <c r="F29" s="159">
        <f t="shared" si="5"/>
        <v>100</v>
      </c>
      <c r="G29" s="158">
        <f t="shared" si="6"/>
        <v>4.3478260869565215</v>
      </c>
      <c r="H29" s="149">
        <f t="shared" si="7"/>
        <v>95.65217391304348</v>
      </c>
      <c r="I29" s="159">
        <f t="shared" si="8"/>
        <v>100</v>
      </c>
      <c r="J29" s="150">
        <f t="shared" si="9"/>
        <v>2.778157556533866</v>
      </c>
      <c r="K29" s="149">
        <f t="shared" si="10"/>
        <v>97.22184244346613</v>
      </c>
      <c r="L29" s="148">
        <f t="shared" si="11"/>
        <v>100</v>
      </c>
    </row>
    <row r="30" spans="1:12" ht="14.25">
      <c r="A30" s="87" t="s">
        <v>66</v>
      </c>
      <c r="B30" s="78" t="s">
        <v>66</v>
      </c>
      <c r="C30" s="122" t="s">
        <v>66</v>
      </c>
      <c r="D30" s="158">
        <f t="shared" si="3"/>
        <v>1.1703551668748884</v>
      </c>
      <c r="E30" s="149">
        <f t="shared" si="4"/>
        <v>98.8296448331251</v>
      </c>
      <c r="F30" s="159">
        <f t="shared" si="5"/>
        <v>99.99999999999999</v>
      </c>
      <c r="G30" s="158">
        <f t="shared" si="6"/>
        <v>2.3006955591225253</v>
      </c>
      <c r="H30" s="149">
        <f t="shared" si="7"/>
        <v>97.69930444087748</v>
      </c>
      <c r="I30" s="159">
        <f t="shared" si="8"/>
        <v>100.00000000000001</v>
      </c>
      <c r="J30" s="150">
        <f t="shared" si="9"/>
        <v>1.197943646153913</v>
      </c>
      <c r="K30" s="149">
        <f t="shared" si="10"/>
        <v>98.8020563538461</v>
      </c>
      <c r="L30" s="148">
        <f t="shared" si="11"/>
        <v>100.00000000000001</v>
      </c>
    </row>
    <row r="31" spans="1:12" s="27" customFormat="1" ht="14.25">
      <c r="A31" s="119"/>
      <c r="B31" s="119"/>
      <c r="C31" s="131" t="s">
        <v>0</v>
      </c>
      <c r="D31" s="160">
        <f t="shared" si="3"/>
        <v>2.4181102498742826</v>
      </c>
      <c r="E31" s="153">
        <f t="shared" si="4"/>
        <v>97.58188975012571</v>
      </c>
      <c r="F31" s="161">
        <f t="shared" si="5"/>
        <v>100</v>
      </c>
      <c r="G31" s="160">
        <f t="shared" si="6"/>
        <v>6.958558106469284</v>
      </c>
      <c r="H31" s="153">
        <f t="shared" si="7"/>
        <v>93.04144189353072</v>
      </c>
      <c r="I31" s="161">
        <f t="shared" si="8"/>
        <v>100</v>
      </c>
      <c r="J31" s="154">
        <f t="shared" si="9"/>
        <v>2.7116160756041054</v>
      </c>
      <c r="K31" s="153">
        <f t="shared" si="10"/>
        <v>97.28838392439589</v>
      </c>
      <c r="L31" s="152">
        <f t="shared" si="11"/>
        <v>100</v>
      </c>
    </row>
    <row r="33" ht="14.25">
      <c r="A33" s="197"/>
    </row>
  </sheetData>
  <sheetProtection/>
  <mergeCells count="12">
    <mergeCell ref="A21:C21"/>
    <mergeCell ref="A18:L18"/>
    <mergeCell ref="A19:L19"/>
    <mergeCell ref="A3:O3"/>
    <mergeCell ref="A2:O2"/>
    <mergeCell ref="A5:C5"/>
    <mergeCell ref="D21:F21"/>
    <mergeCell ref="G21:I21"/>
    <mergeCell ref="J21:L21"/>
    <mergeCell ref="D5:G5"/>
    <mergeCell ref="H5:K5"/>
    <mergeCell ref="L5:O5"/>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P41" sqref="P41"/>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1">
      <selection activeCell="P29" sqref="P29"/>
    </sheetView>
  </sheetViews>
  <sheetFormatPr defaultColWidth="9.140625" defaultRowHeight="15"/>
  <cols>
    <col min="1" max="1" width="23.28125" style="1" customWidth="1"/>
    <col min="2" max="3" width="7.57421875" style="0" customWidth="1"/>
    <col min="4" max="4" width="7.57421875" style="2" customWidth="1"/>
    <col min="5" max="6" width="7.57421875" style="0" customWidth="1"/>
    <col min="7" max="7" width="7.57421875" style="2" customWidth="1"/>
    <col min="8" max="9" width="7.57421875" style="0" customWidth="1"/>
    <col min="10" max="10" width="7.57421875" style="2" customWidth="1"/>
    <col min="11" max="11" width="2.28125" style="2" customWidth="1"/>
    <col min="12" max="13" width="8.8515625" style="0" customWidth="1"/>
    <col min="14" max="14" width="8.28125" style="2" customWidth="1"/>
  </cols>
  <sheetData>
    <row r="1" ht="14.25">
      <c r="A1" s="1" t="s">
        <v>82</v>
      </c>
    </row>
    <row r="2" spans="1:14" s="3" customFormat="1" ht="12.75">
      <c r="A2" s="203" t="s">
        <v>22</v>
      </c>
      <c r="B2" s="203"/>
      <c r="C2" s="203"/>
      <c r="D2" s="203"/>
      <c r="E2" s="203"/>
      <c r="F2" s="203"/>
      <c r="G2" s="203"/>
      <c r="H2" s="203"/>
      <c r="I2" s="203"/>
      <c r="J2" s="203"/>
      <c r="K2" s="203"/>
      <c r="L2" s="203"/>
      <c r="M2" s="203"/>
      <c r="N2" s="203"/>
    </row>
    <row r="3" spans="1:14" s="3" customFormat="1" ht="12.75">
      <c r="A3" s="203" t="s">
        <v>84</v>
      </c>
      <c r="B3" s="203"/>
      <c r="C3" s="203"/>
      <c r="D3" s="203"/>
      <c r="E3" s="203"/>
      <c r="F3" s="203"/>
      <c r="G3" s="203"/>
      <c r="H3" s="203"/>
      <c r="I3" s="203"/>
      <c r="J3" s="203"/>
      <c r="K3" s="203"/>
      <c r="L3" s="203"/>
      <c r="M3" s="203"/>
      <c r="N3" s="203"/>
    </row>
    <row r="4" ht="15" thickBot="1"/>
    <row r="5" spans="1:14" ht="27" customHeight="1">
      <c r="A5" s="4"/>
      <c r="B5" s="204" t="s">
        <v>29</v>
      </c>
      <c r="C5" s="205"/>
      <c r="D5" s="205"/>
      <c r="E5" s="204" t="s">
        <v>17</v>
      </c>
      <c r="F5" s="205"/>
      <c r="G5" s="206"/>
      <c r="H5" s="204" t="s">
        <v>18</v>
      </c>
      <c r="I5" s="205"/>
      <c r="J5" s="206"/>
      <c r="K5" s="53"/>
      <c r="L5" s="201" t="s">
        <v>86</v>
      </c>
      <c r="M5" s="202"/>
      <c r="N5" s="202"/>
    </row>
    <row r="6" spans="1:14" ht="14.25">
      <c r="A6" s="5"/>
      <c r="B6" s="6" t="s">
        <v>1</v>
      </c>
      <c r="C6" s="7" t="s">
        <v>2</v>
      </c>
      <c r="D6" s="7" t="s">
        <v>0</v>
      </c>
      <c r="E6" s="6" t="s">
        <v>1</v>
      </c>
      <c r="F6" s="7" t="s">
        <v>2</v>
      </c>
      <c r="G6" s="7" t="s">
        <v>0</v>
      </c>
      <c r="H6" s="6" t="s">
        <v>1</v>
      </c>
      <c r="I6" s="7" t="s">
        <v>2</v>
      </c>
      <c r="J6" s="44" t="s">
        <v>0</v>
      </c>
      <c r="K6" s="7"/>
      <c r="L6" s="6" t="s">
        <v>1</v>
      </c>
      <c r="M6" s="7" t="s">
        <v>2</v>
      </c>
      <c r="N6" s="7" t="s">
        <v>0</v>
      </c>
    </row>
    <row r="7" spans="1:13" s="2" customFormat="1" ht="14.25">
      <c r="A7" s="8" t="s">
        <v>3</v>
      </c>
      <c r="B7" s="9"/>
      <c r="C7" s="10"/>
      <c r="E7" s="9"/>
      <c r="F7" s="10"/>
      <c r="H7" s="11"/>
      <c r="I7" s="12"/>
      <c r="J7" s="25"/>
      <c r="L7" s="11"/>
      <c r="M7" s="12"/>
    </row>
    <row r="8" spans="1:14" ht="14.25">
      <c r="A8" s="2" t="s">
        <v>4</v>
      </c>
      <c r="B8" s="31">
        <v>1157</v>
      </c>
      <c r="C8" s="32">
        <v>1069</v>
      </c>
      <c r="D8" s="32">
        <v>2226</v>
      </c>
      <c r="E8" s="31">
        <v>1697</v>
      </c>
      <c r="F8" s="32">
        <v>1585</v>
      </c>
      <c r="G8" s="32">
        <v>3282</v>
      </c>
      <c r="H8" s="31">
        <v>1443</v>
      </c>
      <c r="I8" s="32">
        <v>1427</v>
      </c>
      <c r="J8" s="57">
        <v>2870</v>
      </c>
      <c r="K8" s="32"/>
      <c r="L8" s="31">
        <v>5197</v>
      </c>
      <c r="M8" s="32">
        <v>4881</v>
      </c>
      <c r="N8" s="32">
        <v>10078</v>
      </c>
    </row>
    <row r="9" spans="1:14" ht="14.25">
      <c r="A9" s="2" t="s">
        <v>5</v>
      </c>
      <c r="B9" s="31">
        <v>3231</v>
      </c>
      <c r="C9" s="33">
        <v>3492</v>
      </c>
      <c r="D9" s="32">
        <v>6723</v>
      </c>
      <c r="E9" s="31">
        <v>3911</v>
      </c>
      <c r="F9" s="33">
        <v>4026</v>
      </c>
      <c r="G9" s="32">
        <v>7937</v>
      </c>
      <c r="H9" s="31">
        <v>3798</v>
      </c>
      <c r="I9" s="32">
        <v>3836</v>
      </c>
      <c r="J9" s="57">
        <v>7634</v>
      </c>
      <c r="K9" s="32"/>
      <c r="L9" s="31">
        <v>21179</v>
      </c>
      <c r="M9" s="33">
        <v>20734</v>
      </c>
      <c r="N9" s="32">
        <v>41913</v>
      </c>
    </row>
    <row r="10" spans="1:14" ht="14.25">
      <c r="A10" s="2" t="s">
        <v>6</v>
      </c>
      <c r="B10" s="31">
        <v>0</v>
      </c>
      <c r="C10" s="34">
        <v>0</v>
      </c>
      <c r="D10" s="35">
        <v>0</v>
      </c>
      <c r="E10" s="36">
        <v>0</v>
      </c>
      <c r="F10" s="34">
        <v>0</v>
      </c>
      <c r="G10" s="35">
        <v>0</v>
      </c>
      <c r="H10" s="36">
        <v>0</v>
      </c>
      <c r="I10" s="35">
        <v>0</v>
      </c>
      <c r="J10" s="58">
        <v>0</v>
      </c>
      <c r="K10" s="35"/>
      <c r="L10" s="36">
        <v>0</v>
      </c>
      <c r="M10" s="34">
        <v>0</v>
      </c>
      <c r="N10" s="35">
        <v>0</v>
      </c>
    </row>
    <row r="11" spans="1:14" ht="14.25">
      <c r="A11" s="2" t="s">
        <v>7</v>
      </c>
      <c r="B11" s="31">
        <v>2913</v>
      </c>
      <c r="C11" s="34">
        <v>2751</v>
      </c>
      <c r="D11" s="35">
        <v>5664</v>
      </c>
      <c r="E11" s="36">
        <v>3595</v>
      </c>
      <c r="F11" s="34">
        <v>3405</v>
      </c>
      <c r="G11" s="35">
        <v>7000</v>
      </c>
      <c r="H11" s="36">
        <v>2859</v>
      </c>
      <c r="I11" s="35">
        <v>2782</v>
      </c>
      <c r="J11" s="58">
        <v>5641</v>
      </c>
      <c r="K11" s="35"/>
      <c r="L11" s="36">
        <v>11094</v>
      </c>
      <c r="M11" s="34">
        <v>10539</v>
      </c>
      <c r="N11" s="35">
        <v>21633</v>
      </c>
    </row>
    <row r="12" spans="1:14" s="14" customFormat="1" ht="12.75">
      <c r="A12" s="14" t="s">
        <v>0</v>
      </c>
      <c r="B12" s="15">
        <v>7301</v>
      </c>
      <c r="C12" s="16">
        <v>7312</v>
      </c>
      <c r="D12" s="16">
        <v>14613</v>
      </c>
      <c r="E12" s="17">
        <v>9203</v>
      </c>
      <c r="F12" s="16">
        <v>9016</v>
      </c>
      <c r="G12" s="16">
        <v>18219</v>
      </c>
      <c r="H12" s="17">
        <v>8100</v>
      </c>
      <c r="I12" s="16">
        <v>8045</v>
      </c>
      <c r="J12" s="59">
        <v>16145</v>
      </c>
      <c r="K12" s="16"/>
      <c r="L12" s="17">
        <v>37470</v>
      </c>
      <c r="M12" s="16">
        <v>36154</v>
      </c>
      <c r="N12" s="16">
        <v>73624</v>
      </c>
    </row>
    <row r="13" spans="1:14" s="2" customFormat="1" ht="14.25">
      <c r="A13" s="1" t="s">
        <v>8</v>
      </c>
      <c r="B13" s="31"/>
      <c r="C13" s="35"/>
      <c r="D13" s="35"/>
      <c r="E13" s="36"/>
      <c r="F13" s="35"/>
      <c r="G13" s="35"/>
      <c r="H13" s="36"/>
      <c r="I13" s="35"/>
      <c r="J13" s="58"/>
      <c r="K13" s="35"/>
      <c r="L13" s="36"/>
      <c r="M13" s="35"/>
      <c r="N13" s="35"/>
    </row>
    <row r="14" spans="1:14" ht="14.25">
      <c r="A14" s="2" t="s">
        <v>4</v>
      </c>
      <c r="B14" s="31">
        <v>868</v>
      </c>
      <c r="C14" s="35">
        <v>880</v>
      </c>
      <c r="D14" s="35">
        <v>1748</v>
      </c>
      <c r="E14" s="36">
        <v>667</v>
      </c>
      <c r="F14" s="35">
        <v>650</v>
      </c>
      <c r="G14" s="35">
        <v>1317</v>
      </c>
      <c r="H14" s="36">
        <v>607</v>
      </c>
      <c r="I14" s="35">
        <v>608</v>
      </c>
      <c r="J14" s="58">
        <v>1215</v>
      </c>
      <c r="K14" s="35"/>
      <c r="L14" s="36">
        <v>3079</v>
      </c>
      <c r="M14" s="35">
        <v>2938</v>
      </c>
      <c r="N14" s="35">
        <v>6017</v>
      </c>
    </row>
    <row r="15" spans="1:14" ht="14.25">
      <c r="A15" s="2" t="s">
        <v>5</v>
      </c>
      <c r="B15" s="31">
        <v>2222</v>
      </c>
      <c r="C15" s="34">
        <v>2017</v>
      </c>
      <c r="D15" s="35">
        <v>4239</v>
      </c>
      <c r="E15" s="36">
        <v>1213</v>
      </c>
      <c r="F15" s="34">
        <v>1218</v>
      </c>
      <c r="G15" s="35">
        <v>2431</v>
      </c>
      <c r="H15" s="36">
        <v>1143</v>
      </c>
      <c r="I15" s="35">
        <v>1162</v>
      </c>
      <c r="J15" s="58">
        <v>2305</v>
      </c>
      <c r="K15" s="35"/>
      <c r="L15" s="36">
        <v>11549</v>
      </c>
      <c r="M15" s="34">
        <v>10906</v>
      </c>
      <c r="N15" s="35">
        <v>22455</v>
      </c>
    </row>
    <row r="16" spans="1:14" ht="14.25">
      <c r="A16" s="2" t="s">
        <v>6</v>
      </c>
      <c r="B16" s="31">
        <v>0</v>
      </c>
      <c r="C16" s="34">
        <v>0</v>
      </c>
      <c r="D16" s="35">
        <v>0</v>
      </c>
      <c r="E16" s="36">
        <v>0</v>
      </c>
      <c r="F16" s="34">
        <v>0</v>
      </c>
      <c r="G16" s="35">
        <v>0</v>
      </c>
      <c r="H16" s="36">
        <v>0</v>
      </c>
      <c r="I16" s="35">
        <v>0</v>
      </c>
      <c r="J16" s="58">
        <v>0</v>
      </c>
      <c r="K16" s="35"/>
      <c r="L16" s="36">
        <v>0</v>
      </c>
      <c r="M16" s="34">
        <v>0</v>
      </c>
      <c r="N16" s="35">
        <v>0</v>
      </c>
    </row>
    <row r="17" spans="1:14" ht="14.25">
      <c r="A17" s="2" t="s">
        <v>7</v>
      </c>
      <c r="B17" s="31">
        <v>1559</v>
      </c>
      <c r="C17" s="34">
        <v>1477</v>
      </c>
      <c r="D17" s="35">
        <v>3036</v>
      </c>
      <c r="E17" s="36">
        <v>820</v>
      </c>
      <c r="F17" s="34">
        <v>760</v>
      </c>
      <c r="G17" s="35">
        <v>1580</v>
      </c>
      <c r="H17" s="36">
        <v>694</v>
      </c>
      <c r="I17" s="35">
        <v>651</v>
      </c>
      <c r="J17" s="58">
        <v>1345</v>
      </c>
      <c r="K17" s="35"/>
      <c r="L17" s="36">
        <v>6591</v>
      </c>
      <c r="M17" s="34">
        <v>6243</v>
      </c>
      <c r="N17" s="35">
        <v>12834</v>
      </c>
    </row>
    <row r="18" spans="1:14" s="14" customFormat="1" ht="12.75">
      <c r="A18" s="14" t="s">
        <v>0</v>
      </c>
      <c r="B18" s="15">
        <v>4649</v>
      </c>
      <c r="C18" s="16">
        <v>4374</v>
      </c>
      <c r="D18" s="16">
        <v>9023</v>
      </c>
      <c r="E18" s="17">
        <v>2700</v>
      </c>
      <c r="F18" s="16">
        <v>2628</v>
      </c>
      <c r="G18" s="16">
        <v>5328</v>
      </c>
      <c r="H18" s="17">
        <v>2444</v>
      </c>
      <c r="I18" s="16">
        <v>2421</v>
      </c>
      <c r="J18" s="59">
        <v>4865</v>
      </c>
      <c r="K18" s="16"/>
      <c r="L18" s="17">
        <v>21219</v>
      </c>
      <c r="M18" s="16">
        <v>20087</v>
      </c>
      <c r="N18" s="16">
        <v>41306</v>
      </c>
    </row>
    <row r="19" spans="1:14" s="2" customFormat="1" ht="14.25">
      <c r="A19" s="1" t="s">
        <v>9</v>
      </c>
      <c r="B19" s="31"/>
      <c r="C19" s="35"/>
      <c r="D19" s="35"/>
      <c r="E19" s="36"/>
      <c r="F19" s="35"/>
      <c r="G19" s="35"/>
      <c r="H19" s="36"/>
      <c r="I19" s="35"/>
      <c r="J19" s="58"/>
      <c r="K19" s="35"/>
      <c r="L19" s="36"/>
      <c r="M19" s="35"/>
      <c r="N19" s="35"/>
    </row>
    <row r="20" spans="1:14" ht="14.25">
      <c r="A20" s="2" t="s">
        <v>4</v>
      </c>
      <c r="B20" s="31">
        <v>1059</v>
      </c>
      <c r="C20" s="35">
        <v>1088</v>
      </c>
      <c r="D20" s="35">
        <v>2147</v>
      </c>
      <c r="E20" s="36">
        <v>508</v>
      </c>
      <c r="F20" s="35">
        <v>499</v>
      </c>
      <c r="G20" s="35">
        <v>1007</v>
      </c>
      <c r="H20" s="36">
        <v>485</v>
      </c>
      <c r="I20" s="35">
        <v>437</v>
      </c>
      <c r="J20" s="58">
        <v>922</v>
      </c>
      <c r="K20" s="35"/>
      <c r="L20" s="36">
        <v>1692</v>
      </c>
      <c r="M20" s="35">
        <v>1717</v>
      </c>
      <c r="N20" s="35">
        <v>3409</v>
      </c>
    </row>
    <row r="21" spans="1:14" ht="14.25">
      <c r="A21" s="2" t="s">
        <v>5</v>
      </c>
      <c r="B21" s="31">
        <v>1732</v>
      </c>
      <c r="C21" s="34">
        <v>1616</v>
      </c>
      <c r="D21" s="35">
        <v>3348</v>
      </c>
      <c r="E21" s="36">
        <v>756</v>
      </c>
      <c r="F21" s="34">
        <v>716</v>
      </c>
      <c r="G21" s="35">
        <v>1472</v>
      </c>
      <c r="H21" s="36">
        <v>701</v>
      </c>
      <c r="I21" s="35">
        <v>695</v>
      </c>
      <c r="J21" s="58">
        <v>1396</v>
      </c>
      <c r="K21" s="35"/>
      <c r="L21" s="36">
        <v>2619</v>
      </c>
      <c r="M21" s="34">
        <v>2503</v>
      </c>
      <c r="N21" s="35">
        <v>5122</v>
      </c>
    </row>
    <row r="22" spans="1:14" ht="14.25">
      <c r="A22" s="2" t="s">
        <v>7</v>
      </c>
      <c r="B22" s="31">
        <v>1244</v>
      </c>
      <c r="C22" s="34">
        <v>1179</v>
      </c>
      <c r="D22" s="35">
        <v>2423</v>
      </c>
      <c r="E22" s="36">
        <v>731</v>
      </c>
      <c r="F22" s="34">
        <v>642</v>
      </c>
      <c r="G22" s="35">
        <v>1373</v>
      </c>
      <c r="H22" s="36">
        <v>697</v>
      </c>
      <c r="I22" s="35">
        <v>607</v>
      </c>
      <c r="J22" s="58">
        <v>1304</v>
      </c>
      <c r="K22" s="35"/>
      <c r="L22" s="36">
        <v>1668</v>
      </c>
      <c r="M22" s="34">
        <v>1569</v>
      </c>
      <c r="N22" s="35">
        <v>3237</v>
      </c>
    </row>
    <row r="23" spans="1:14" ht="14.25">
      <c r="A23" s="2" t="s">
        <v>10</v>
      </c>
      <c r="B23" s="31">
        <v>0</v>
      </c>
      <c r="C23" s="34">
        <v>0</v>
      </c>
      <c r="D23" s="35">
        <v>0</v>
      </c>
      <c r="E23" s="36">
        <v>0</v>
      </c>
      <c r="F23" s="34">
        <v>0</v>
      </c>
      <c r="G23" s="35">
        <v>0</v>
      </c>
      <c r="H23" s="36">
        <v>0</v>
      </c>
      <c r="I23" s="35">
        <v>0</v>
      </c>
      <c r="J23" s="58">
        <v>0</v>
      </c>
      <c r="K23" s="35"/>
      <c r="L23" s="36">
        <v>0</v>
      </c>
      <c r="M23" s="34">
        <v>0</v>
      </c>
      <c r="N23" s="35">
        <v>0</v>
      </c>
    </row>
    <row r="24" spans="1:14" s="14" customFormat="1" ht="12.75">
      <c r="A24" s="14" t="s">
        <v>0</v>
      </c>
      <c r="B24" s="15">
        <v>4035</v>
      </c>
      <c r="C24" s="16">
        <v>3883</v>
      </c>
      <c r="D24" s="16">
        <v>7918</v>
      </c>
      <c r="E24" s="17">
        <v>1995</v>
      </c>
      <c r="F24" s="16">
        <v>1857</v>
      </c>
      <c r="G24" s="16">
        <v>3852</v>
      </c>
      <c r="H24" s="17">
        <v>1883</v>
      </c>
      <c r="I24" s="16">
        <v>1739</v>
      </c>
      <c r="J24" s="59">
        <v>3622</v>
      </c>
      <c r="K24" s="16"/>
      <c r="L24" s="17">
        <v>5979</v>
      </c>
      <c r="M24" s="16">
        <v>5789</v>
      </c>
      <c r="N24" s="16">
        <v>11768</v>
      </c>
    </row>
    <row r="25" spans="1:14" s="2" customFormat="1" ht="14.25">
      <c r="A25" s="1" t="s">
        <v>11</v>
      </c>
      <c r="B25" s="31"/>
      <c r="C25" s="35"/>
      <c r="D25" s="35"/>
      <c r="E25" s="36"/>
      <c r="F25" s="35"/>
      <c r="G25" s="35"/>
      <c r="H25" s="36"/>
      <c r="I25" s="35"/>
      <c r="J25" s="58"/>
      <c r="K25" s="35"/>
      <c r="L25" s="36"/>
      <c r="M25" s="35"/>
      <c r="N25" s="35"/>
    </row>
    <row r="26" spans="1:14" ht="14.25">
      <c r="A26" s="2" t="s">
        <v>4</v>
      </c>
      <c r="B26" s="31">
        <v>448</v>
      </c>
      <c r="C26" s="35">
        <v>393</v>
      </c>
      <c r="D26" s="35">
        <v>841</v>
      </c>
      <c r="E26" s="36">
        <v>845</v>
      </c>
      <c r="F26" s="35">
        <v>816</v>
      </c>
      <c r="G26" s="35">
        <v>1661</v>
      </c>
      <c r="H26" s="36">
        <v>686</v>
      </c>
      <c r="I26" s="35">
        <v>658</v>
      </c>
      <c r="J26" s="58">
        <v>1344</v>
      </c>
      <c r="K26" s="35"/>
      <c r="L26" s="36">
        <v>2671</v>
      </c>
      <c r="M26" s="35">
        <v>2503</v>
      </c>
      <c r="N26" s="35">
        <v>5174</v>
      </c>
    </row>
    <row r="27" spans="1:14" ht="14.25">
      <c r="A27" s="2" t="s">
        <v>5</v>
      </c>
      <c r="B27" s="31">
        <v>1177</v>
      </c>
      <c r="C27" s="34">
        <v>1150</v>
      </c>
      <c r="D27" s="35">
        <v>2327</v>
      </c>
      <c r="E27" s="36">
        <v>2319</v>
      </c>
      <c r="F27" s="34">
        <v>2214</v>
      </c>
      <c r="G27" s="35">
        <v>4533</v>
      </c>
      <c r="H27" s="36">
        <v>2332</v>
      </c>
      <c r="I27" s="35">
        <v>2239</v>
      </c>
      <c r="J27" s="58">
        <v>4571</v>
      </c>
      <c r="K27" s="35"/>
      <c r="L27" s="36">
        <v>16481</v>
      </c>
      <c r="M27" s="34">
        <v>15665</v>
      </c>
      <c r="N27" s="35">
        <v>32146</v>
      </c>
    </row>
    <row r="28" spans="1:14" ht="14.25">
      <c r="A28" s="2" t="s">
        <v>6</v>
      </c>
      <c r="B28" s="31">
        <v>0</v>
      </c>
      <c r="C28" s="34">
        <v>0</v>
      </c>
      <c r="D28" s="35">
        <v>0</v>
      </c>
      <c r="E28" s="36">
        <v>0</v>
      </c>
      <c r="F28" s="34">
        <v>0</v>
      </c>
      <c r="G28" s="35">
        <v>0</v>
      </c>
      <c r="H28" s="36">
        <v>0</v>
      </c>
      <c r="I28" s="35">
        <v>0</v>
      </c>
      <c r="J28" s="58">
        <v>0</v>
      </c>
      <c r="K28" s="35"/>
      <c r="L28" s="36">
        <v>0</v>
      </c>
      <c r="M28" s="34">
        <v>0</v>
      </c>
      <c r="N28" s="35">
        <v>0</v>
      </c>
    </row>
    <row r="29" spans="1:14" ht="14.25">
      <c r="A29" s="2" t="s">
        <v>7</v>
      </c>
      <c r="B29" s="31">
        <v>242</v>
      </c>
      <c r="C29" s="34">
        <v>249</v>
      </c>
      <c r="D29" s="35">
        <v>491</v>
      </c>
      <c r="E29" s="36">
        <v>569</v>
      </c>
      <c r="F29" s="34">
        <v>516</v>
      </c>
      <c r="G29" s="35">
        <v>1085</v>
      </c>
      <c r="H29" s="36">
        <v>514</v>
      </c>
      <c r="I29" s="35">
        <v>500</v>
      </c>
      <c r="J29" s="58">
        <v>1014</v>
      </c>
      <c r="K29" s="35"/>
      <c r="L29" s="36">
        <v>3063</v>
      </c>
      <c r="M29" s="34">
        <v>2902</v>
      </c>
      <c r="N29" s="35">
        <v>5965</v>
      </c>
    </row>
    <row r="30" spans="1:14" s="14" customFormat="1" ht="12.75">
      <c r="A30" s="14" t="s">
        <v>0</v>
      </c>
      <c r="B30" s="15">
        <v>1867</v>
      </c>
      <c r="C30" s="16">
        <v>1792</v>
      </c>
      <c r="D30" s="16">
        <v>3659</v>
      </c>
      <c r="E30" s="17">
        <v>3733</v>
      </c>
      <c r="F30" s="16">
        <v>3546</v>
      </c>
      <c r="G30" s="16">
        <v>7279</v>
      </c>
      <c r="H30" s="17">
        <v>3532</v>
      </c>
      <c r="I30" s="16">
        <v>3397</v>
      </c>
      <c r="J30" s="59">
        <v>6929</v>
      </c>
      <c r="K30" s="16"/>
      <c r="L30" s="17">
        <v>22215</v>
      </c>
      <c r="M30" s="16">
        <v>21070</v>
      </c>
      <c r="N30" s="16">
        <v>43285</v>
      </c>
    </row>
    <row r="31" spans="1:14" s="2" customFormat="1" ht="14.25">
      <c r="A31" s="1" t="s">
        <v>12</v>
      </c>
      <c r="B31" s="31"/>
      <c r="C31" s="35"/>
      <c r="D31" s="35"/>
      <c r="E31" s="36"/>
      <c r="F31" s="35"/>
      <c r="G31" s="35"/>
      <c r="H31" s="36"/>
      <c r="I31" s="35"/>
      <c r="J31" s="58"/>
      <c r="K31" s="35"/>
      <c r="L31" s="36"/>
      <c r="M31" s="35"/>
      <c r="N31" s="35"/>
    </row>
    <row r="32" spans="1:14" ht="14.25">
      <c r="A32" s="2" t="s">
        <v>4</v>
      </c>
      <c r="B32" s="31">
        <v>766</v>
      </c>
      <c r="C32" s="35">
        <v>738</v>
      </c>
      <c r="D32" s="35">
        <v>1504</v>
      </c>
      <c r="E32" s="36">
        <v>1256</v>
      </c>
      <c r="F32" s="35">
        <v>1121</v>
      </c>
      <c r="G32" s="35">
        <v>2377</v>
      </c>
      <c r="H32" s="36">
        <v>1131</v>
      </c>
      <c r="I32" s="35">
        <v>1051</v>
      </c>
      <c r="J32" s="58">
        <v>2182</v>
      </c>
      <c r="K32" s="35"/>
      <c r="L32" s="36">
        <v>4259</v>
      </c>
      <c r="M32" s="35">
        <v>3918</v>
      </c>
      <c r="N32" s="35">
        <v>8177</v>
      </c>
    </row>
    <row r="33" spans="1:14" ht="14.25">
      <c r="A33" s="2" t="s">
        <v>5</v>
      </c>
      <c r="B33" s="31">
        <v>2378</v>
      </c>
      <c r="C33" s="34">
        <v>2266</v>
      </c>
      <c r="D33" s="35">
        <v>4644</v>
      </c>
      <c r="E33" s="36">
        <v>3246</v>
      </c>
      <c r="F33" s="34">
        <v>3236</v>
      </c>
      <c r="G33" s="35">
        <v>6482</v>
      </c>
      <c r="H33" s="36">
        <v>3061</v>
      </c>
      <c r="I33" s="35">
        <v>2996</v>
      </c>
      <c r="J33" s="58">
        <v>6057</v>
      </c>
      <c r="K33" s="35"/>
      <c r="L33" s="36">
        <v>19632</v>
      </c>
      <c r="M33" s="34">
        <v>19108</v>
      </c>
      <c r="N33" s="35">
        <v>38740</v>
      </c>
    </row>
    <row r="34" spans="1:14" ht="14.25">
      <c r="A34" s="2" t="s">
        <v>6</v>
      </c>
      <c r="B34" s="31">
        <v>0</v>
      </c>
      <c r="C34" s="34">
        <v>0</v>
      </c>
      <c r="D34" s="35">
        <v>0</v>
      </c>
      <c r="E34" s="36">
        <v>0</v>
      </c>
      <c r="F34" s="34">
        <v>0</v>
      </c>
      <c r="G34" s="35">
        <v>0</v>
      </c>
      <c r="H34" s="36">
        <v>0</v>
      </c>
      <c r="I34" s="35">
        <v>0</v>
      </c>
      <c r="J34" s="58">
        <v>0</v>
      </c>
      <c r="K34" s="35"/>
      <c r="L34" s="36">
        <v>0</v>
      </c>
      <c r="M34" s="34">
        <v>0</v>
      </c>
      <c r="N34" s="35">
        <v>0</v>
      </c>
    </row>
    <row r="35" spans="1:14" ht="14.25">
      <c r="A35" s="2" t="s">
        <v>7</v>
      </c>
      <c r="B35" s="31">
        <v>1026</v>
      </c>
      <c r="C35" s="34">
        <v>965</v>
      </c>
      <c r="D35" s="35">
        <v>1991</v>
      </c>
      <c r="E35" s="36">
        <v>1403</v>
      </c>
      <c r="F35" s="34">
        <v>1254</v>
      </c>
      <c r="G35" s="35">
        <v>2657</v>
      </c>
      <c r="H35" s="36">
        <v>1282</v>
      </c>
      <c r="I35" s="35">
        <v>1164</v>
      </c>
      <c r="J35" s="58">
        <v>2446</v>
      </c>
      <c r="K35" s="35"/>
      <c r="L35" s="36">
        <v>6764</v>
      </c>
      <c r="M35" s="34">
        <v>6307</v>
      </c>
      <c r="N35" s="35">
        <v>13071</v>
      </c>
    </row>
    <row r="36" spans="1:14" s="14" customFormat="1" ht="12.75">
      <c r="A36" s="14" t="s">
        <v>0</v>
      </c>
      <c r="B36" s="15">
        <v>4170</v>
      </c>
      <c r="C36" s="16">
        <v>3969</v>
      </c>
      <c r="D36" s="16">
        <v>8139</v>
      </c>
      <c r="E36" s="17">
        <v>5905</v>
      </c>
      <c r="F36" s="16">
        <v>5611</v>
      </c>
      <c r="G36" s="16">
        <v>11516</v>
      </c>
      <c r="H36" s="17">
        <v>5474</v>
      </c>
      <c r="I36" s="16">
        <v>5211</v>
      </c>
      <c r="J36" s="59">
        <v>10685</v>
      </c>
      <c r="K36" s="16"/>
      <c r="L36" s="17">
        <v>30655</v>
      </c>
      <c r="M36" s="16">
        <v>29333</v>
      </c>
      <c r="N36" s="16">
        <v>59988</v>
      </c>
    </row>
    <row r="37" spans="1:14" s="2" customFormat="1" ht="14.25">
      <c r="A37" s="1" t="s">
        <v>13</v>
      </c>
      <c r="B37" s="31"/>
      <c r="C37" s="35"/>
      <c r="D37" s="35"/>
      <c r="E37" s="36"/>
      <c r="F37" s="35"/>
      <c r="G37" s="35"/>
      <c r="H37" s="36"/>
      <c r="I37" s="35"/>
      <c r="J37" s="58"/>
      <c r="K37" s="35"/>
      <c r="L37" s="36"/>
      <c r="M37" s="35"/>
      <c r="N37" s="35"/>
    </row>
    <row r="38" spans="1:14" ht="14.25">
      <c r="A38" s="2" t="s">
        <v>4</v>
      </c>
      <c r="B38" s="31">
        <v>13</v>
      </c>
      <c r="C38" s="35">
        <v>17</v>
      </c>
      <c r="D38" s="35">
        <v>30</v>
      </c>
      <c r="E38" s="36">
        <v>7</v>
      </c>
      <c r="F38" s="35">
        <v>1</v>
      </c>
      <c r="G38" s="35">
        <v>8</v>
      </c>
      <c r="H38" s="36">
        <v>1</v>
      </c>
      <c r="I38" s="35">
        <v>0</v>
      </c>
      <c r="J38" s="58">
        <v>1</v>
      </c>
      <c r="K38" s="35"/>
      <c r="L38" s="36">
        <v>18</v>
      </c>
      <c r="M38" s="35">
        <v>21</v>
      </c>
      <c r="N38" s="35">
        <v>39</v>
      </c>
    </row>
    <row r="39" spans="1:14" s="14" customFormat="1" ht="12.75">
      <c r="A39" s="14" t="s">
        <v>0</v>
      </c>
      <c r="B39" s="15">
        <v>13</v>
      </c>
      <c r="C39" s="16">
        <v>17</v>
      </c>
      <c r="D39" s="16">
        <v>30</v>
      </c>
      <c r="E39" s="17">
        <v>7</v>
      </c>
      <c r="F39" s="16">
        <v>1</v>
      </c>
      <c r="G39" s="16">
        <v>8</v>
      </c>
      <c r="H39" s="17">
        <v>1</v>
      </c>
      <c r="I39" s="16">
        <v>0</v>
      </c>
      <c r="J39" s="59">
        <v>1</v>
      </c>
      <c r="K39" s="16"/>
      <c r="L39" s="17">
        <v>18</v>
      </c>
      <c r="M39" s="16">
        <v>21</v>
      </c>
      <c r="N39" s="16">
        <v>39</v>
      </c>
    </row>
    <row r="40" spans="1:14" s="2" customFormat="1" ht="14.25">
      <c r="A40" s="1" t="s">
        <v>14</v>
      </c>
      <c r="B40" s="31"/>
      <c r="C40" s="35"/>
      <c r="D40" s="35"/>
      <c r="E40" s="36"/>
      <c r="F40" s="35"/>
      <c r="G40" s="35"/>
      <c r="H40" s="36"/>
      <c r="I40" s="35"/>
      <c r="J40" s="58"/>
      <c r="K40" s="35"/>
      <c r="L40" s="36"/>
      <c r="M40" s="35"/>
      <c r="N40" s="35"/>
    </row>
    <row r="41" spans="1:14" ht="14.25">
      <c r="A41" s="2" t="s">
        <v>4</v>
      </c>
      <c r="B41" s="31">
        <v>746</v>
      </c>
      <c r="C41" s="35">
        <v>718</v>
      </c>
      <c r="D41" s="35">
        <v>1464</v>
      </c>
      <c r="E41" s="36">
        <v>925</v>
      </c>
      <c r="F41" s="35">
        <v>908</v>
      </c>
      <c r="G41" s="35">
        <v>1833</v>
      </c>
      <c r="H41" s="36">
        <v>833</v>
      </c>
      <c r="I41" s="35">
        <v>854</v>
      </c>
      <c r="J41" s="58">
        <v>1687</v>
      </c>
      <c r="K41" s="35"/>
      <c r="L41" s="36">
        <v>2639</v>
      </c>
      <c r="M41" s="35">
        <v>2573</v>
      </c>
      <c r="N41" s="35">
        <v>5212</v>
      </c>
    </row>
    <row r="42" spans="1:14" ht="14.25">
      <c r="A42" s="2" t="s">
        <v>5</v>
      </c>
      <c r="B42" s="31">
        <v>1324</v>
      </c>
      <c r="C42" s="34">
        <v>1279</v>
      </c>
      <c r="D42" s="35">
        <v>2603</v>
      </c>
      <c r="E42" s="36">
        <v>1928</v>
      </c>
      <c r="F42" s="34">
        <v>1963</v>
      </c>
      <c r="G42" s="35">
        <v>3891</v>
      </c>
      <c r="H42" s="36">
        <v>2111</v>
      </c>
      <c r="I42" s="35">
        <v>2119</v>
      </c>
      <c r="J42" s="58">
        <v>4230</v>
      </c>
      <c r="K42" s="35"/>
      <c r="L42" s="36">
        <v>11500</v>
      </c>
      <c r="M42" s="34">
        <v>11202</v>
      </c>
      <c r="N42" s="35">
        <v>22702</v>
      </c>
    </row>
    <row r="43" spans="1:14" ht="14.25">
      <c r="A43" s="2" t="s">
        <v>6</v>
      </c>
      <c r="B43" s="31">
        <v>16</v>
      </c>
      <c r="C43" s="34">
        <v>25</v>
      </c>
      <c r="D43" s="35">
        <v>41</v>
      </c>
      <c r="E43" s="36">
        <v>11</v>
      </c>
      <c r="F43" s="34">
        <v>11</v>
      </c>
      <c r="G43" s="35">
        <v>22</v>
      </c>
      <c r="H43" s="36">
        <v>2</v>
      </c>
      <c r="I43" s="35">
        <v>3</v>
      </c>
      <c r="J43" s="58">
        <v>5</v>
      </c>
      <c r="K43" s="35"/>
      <c r="L43" s="36">
        <v>69</v>
      </c>
      <c r="M43" s="34">
        <v>74</v>
      </c>
      <c r="N43" s="35">
        <v>143</v>
      </c>
    </row>
    <row r="44" spans="1:14" ht="14.25">
      <c r="A44" s="2" t="s">
        <v>7</v>
      </c>
      <c r="B44" s="31">
        <v>223</v>
      </c>
      <c r="C44" s="34">
        <v>239</v>
      </c>
      <c r="D44" s="35">
        <v>462</v>
      </c>
      <c r="E44" s="36">
        <v>331</v>
      </c>
      <c r="F44" s="34">
        <v>375</v>
      </c>
      <c r="G44" s="35">
        <v>706</v>
      </c>
      <c r="H44" s="36">
        <v>325</v>
      </c>
      <c r="I44" s="35">
        <v>349</v>
      </c>
      <c r="J44" s="58">
        <v>674</v>
      </c>
      <c r="K44" s="35"/>
      <c r="L44" s="36">
        <v>2263</v>
      </c>
      <c r="M44" s="34">
        <v>2273</v>
      </c>
      <c r="N44" s="35">
        <v>4536</v>
      </c>
    </row>
    <row r="45" spans="1:14" s="14" customFormat="1" ht="12.75">
      <c r="A45" s="14" t="s">
        <v>0</v>
      </c>
      <c r="B45" s="15">
        <v>2309</v>
      </c>
      <c r="C45" s="16">
        <v>2261</v>
      </c>
      <c r="D45" s="16">
        <v>4570</v>
      </c>
      <c r="E45" s="17">
        <v>3195</v>
      </c>
      <c r="F45" s="16">
        <v>3257</v>
      </c>
      <c r="G45" s="16">
        <v>6452</v>
      </c>
      <c r="H45" s="17">
        <v>3271</v>
      </c>
      <c r="I45" s="16">
        <v>3325</v>
      </c>
      <c r="J45" s="59">
        <v>6596</v>
      </c>
      <c r="K45" s="16"/>
      <c r="L45" s="17">
        <v>16471</v>
      </c>
      <c r="M45" s="16">
        <v>16122</v>
      </c>
      <c r="N45" s="16">
        <v>32593</v>
      </c>
    </row>
    <row r="46" spans="1:14" s="2" customFormat="1" ht="14.25">
      <c r="A46" s="18" t="s">
        <v>15</v>
      </c>
      <c r="B46" s="37"/>
      <c r="C46" s="38"/>
      <c r="D46" s="38"/>
      <c r="E46" s="39"/>
      <c r="F46" s="38"/>
      <c r="G46" s="38"/>
      <c r="H46" s="39"/>
      <c r="I46" s="38"/>
      <c r="J46" s="60"/>
      <c r="K46" s="38"/>
      <c r="L46" s="39"/>
      <c r="M46" s="38"/>
      <c r="N46" s="38"/>
    </row>
    <row r="47" spans="1:14" ht="14.25">
      <c r="A47" s="2" t="s">
        <v>4</v>
      </c>
      <c r="B47" s="31">
        <f>SUM(B41,B38,B32,B26,B20,B14,B8)</f>
        <v>5057</v>
      </c>
      <c r="C47" s="35">
        <f aca="true" t="shared" si="0" ref="C47:J47">SUM(C41,C38,C32,C26,C20,C14,C8)</f>
        <v>4903</v>
      </c>
      <c r="D47" s="35">
        <f t="shared" si="0"/>
        <v>9960</v>
      </c>
      <c r="E47" s="36">
        <f t="shared" si="0"/>
        <v>5905</v>
      </c>
      <c r="F47" s="35">
        <f t="shared" si="0"/>
        <v>5580</v>
      </c>
      <c r="G47" s="35">
        <f t="shared" si="0"/>
        <v>11485</v>
      </c>
      <c r="H47" s="36">
        <f t="shared" si="0"/>
        <v>5186</v>
      </c>
      <c r="I47" s="35">
        <f t="shared" si="0"/>
        <v>5035</v>
      </c>
      <c r="J47" s="58">
        <f t="shared" si="0"/>
        <v>10221</v>
      </c>
      <c r="K47" s="35"/>
      <c r="L47" s="36">
        <f>SUM(L41,L38,L32,L26,L20,L14,L8)</f>
        <v>19555</v>
      </c>
      <c r="M47" s="35">
        <f>SUM(M41,M38,M32,M26,M20,M14,M8)</f>
        <v>18551</v>
      </c>
      <c r="N47" s="35">
        <f>SUM(N41,N38,N32,N26,N20,N14,N8)</f>
        <v>38106</v>
      </c>
    </row>
    <row r="48" spans="1:14" ht="14.25">
      <c r="A48" s="2" t="s">
        <v>5</v>
      </c>
      <c r="B48" s="31">
        <f>SUM(B9,B15,B21,B27,B33,B42)</f>
        <v>12064</v>
      </c>
      <c r="C48" s="34">
        <f aca="true" t="shared" si="1" ref="C48:J48">SUM(C9,C15,C21,C27,C33,C42)</f>
        <v>11820</v>
      </c>
      <c r="D48" s="35">
        <f t="shared" si="1"/>
        <v>23884</v>
      </c>
      <c r="E48" s="36">
        <f t="shared" si="1"/>
        <v>13373</v>
      </c>
      <c r="F48" s="34">
        <f t="shared" si="1"/>
        <v>13373</v>
      </c>
      <c r="G48" s="35">
        <f t="shared" si="1"/>
        <v>26746</v>
      </c>
      <c r="H48" s="36">
        <f t="shared" si="1"/>
        <v>13146</v>
      </c>
      <c r="I48" s="35">
        <f t="shared" si="1"/>
        <v>13047</v>
      </c>
      <c r="J48" s="58">
        <f t="shared" si="1"/>
        <v>26193</v>
      </c>
      <c r="K48" s="35"/>
      <c r="L48" s="36">
        <f>SUM(L9,L15,L21,L27,L33,L42)</f>
        <v>82960</v>
      </c>
      <c r="M48" s="34">
        <f>SUM(M9,M15,M21,M27,M33,M42)</f>
        <v>80118</v>
      </c>
      <c r="N48" s="35">
        <f>SUM(N9,N15,N21,N27,N33,N42)</f>
        <v>163078</v>
      </c>
    </row>
    <row r="49" spans="1:14" ht="14.25">
      <c r="A49" s="2" t="s">
        <v>6</v>
      </c>
      <c r="B49" s="31">
        <f>SUM(B10,B16,B28,B34,B43)</f>
        <v>16</v>
      </c>
      <c r="C49" s="34">
        <f aca="true" t="shared" si="2" ref="C49:J49">SUM(C10,C16,C28,C34,C43)</f>
        <v>25</v>
      </c>
      <c r="D49" s="35">
        <f t="shared" si="2"/>
        <v>41</v>
      </c>
      <c r="E49" s="36">
        <f t="shared" si="2"/>
        <v>11</v>
      </c>
      <c r="F49" s="34">
        <f t="shared" si="2"/>
        <v>11</v>
      </c>
      <c r="G49" s="35">
        <f t="shared" si="2"/>
        <v>22</v>
      </c>
      <c r="H49" s="36">
        <f t="shared" si="2"/>
        <v>2</v>
      </c>
      <c r="I49" s="35">
        <f t="shared" si="2"/>
        <v>3</v>
      </c>
      <c r="J49" s="58">
        <f t="shared" si="2"/>
        <v>5</v>
      </c>
      <c r="K49" s="35"/>
      <c r="L49" s="36">
        <f>SUM(L10,L16,L28,L34,L43)</f>
        <v>69</v>
      </c>
      <c r="M49" s="34">
        <f>SUM(M10,M16,M28,M34,M43)</f>
        <v>74</v>
      </c>
      <c r="N49" s="35">
        <f>SUM(N10,N16,N28,N34,N43)</f>
        <v>143</v>
      </c>
    </row>
    <row r="50" spans="1:14" ht="14.25">
      <c r="A50" s="2" t="s">
        <v>7</v>
      </c>
      <c r="B50" s="31">
        <f>SUM(B11,B17,B22,B29,B35,B44)</f>
        <v>7207</v>
      </c>
      <c r="C50" s="34">
        <f aca="true" t="shared" si="3" ref="C50:J50">SUM(C11,C17,C22,C29,C35,C44)</f>
        <v>6860</v>
      </c>
      <c r="D50" s="35">
        <f t="shared" si="3"/>
        <v>14067</v>
      </c>
      <c r="E50" s="36">
        <f t="shared" si="3"/>
        <v>7449</v>
      </c>
      <c r="F50" s="34">
        <f t="shared" si="3"/>
        <v>6952</v>
      </c>
      <c r="G50" s="35">
        <f t="shared" si="3"/>
        <v>14401</v>
      </c>
      <c r="H50" s="36">
        <f t="shared" si="3"/>
        <v>6371</v>
      </c>
      <c r="I50" s="35">
        <f t="shared" si="3"/>
        <v>6053</v>
      </c>
      <c r="J50" s="58">
        <f t="shared" si="3"/>
        <v>12424</v>
      </c>
      <c r="K50" s="35"/>
      <c r="L50" s="36">
        <f>SUM(L11,L17,L22,L29,L35,L44)</f>
        <v>31443</v>
      </c>
      <c r="M50" s="34">
        <f>SUM(M11,M17,M22,M29,M35,M44)</f>
        <v>29833</v>
      </c>
      <c r="N50" s="35">
        <f>SUM(N11,N17,N22,N29,N35,N44)</f>
        <v>61276</v>
      </c>
    </row>
    <row r="51" spans="1:14" ht="14.25">
      <c r="A51" s="2" t="s">
        <v>10</v>
      </c>
      <c r="B51" s="31">
        <f>SUM(B23)</f>
        <v>0</v>
      </c>
      <c r="C51" s="34">
        <f aca="true" t="shared" si="4" ref="C51:J51">SUM(C23)</f>
        <v>0</v>
      </c>
      <c r="D51" s="35">
        <f t="shared" si="4"/>
        <v>0</v>
      </c>
      <c r="E51" s="36">
        <f t="shared" si="4"/>
        <v>0</v>
      </c>
      <c r="F51" s="34">
        <f t="shared" si="4"/>
        <v>0</v>
      </c>
      <c r="G51" s="35">
        <f t="shared" si="4"/>
        <v>0</v>
      </c>
      <c r="H51" s="36">
        <f t="shared" si="4"/>
        <v>0</v>
      </c>
      <c r="I51" s="35">
        <f t="shared" si="4"/>
        <v>0</v>
      </c>
      <c r="J51" s="58">
        <f t="shared" si="4"/>
        <v>0</v>
      </c>
      <c r="K51" s="35"/>
      <c r="L51" s="36">
        <f>SUM(L23)</f>
        <v>0</v>
      </c>
      <c r="M51" s="34">
        <f>SUM(M23)</f>
        <v>0</v>
      </c>
      <c r="N51" s="35">
        <f>SUM(N23)</f>
        <v>0</v>
      </c>
    </row>
    <row r="52" spans="1:14" s="14" customFormat="1" ht="12.75">
      <c r="A52" s="14" t="s">
        <v>16</v>
      </c>
      <c r="B52" s="15">
        <f>SUM(B47:B51)</f>
        <v>24344</v>
      </c>
      <c r="C52" s="16">
        <f aca="true" t="shared" si="5" ref="C52:J52">SUM(C47:C51)</f>
        <v>23608</v>
      </c>
      <c r="D52" s="16">
        <f t="shared" si="5"/>
        <v>47952</v>
      </c>
      <c r="E52" s="17">
        <f t="shared" si="5"/>
        <v>26738</v>
      </c>
      <c r="F52" s="16">
        <f t="shared" si="5"/>
        <v>25916</v>
      </c>
      <c r="G52" s="16">
        <f t="shared" si="5"/>
        <v>52654</v>
      </c>
      <c r="H52" s="17">
        <f t="shared" si="5"/>
        <v>24705</v>
      </c>
      <c r="I52" s="16">
        <f t="shared" si="5"/>
        <v>24138</v>
      </c>
      <c r="J52" s="59">
        <f t="shared" si="5"/>
        <v>48843</v>
      </c>
      <c r="K52" s="16"/>
      <c r="L52" s="17">
        <f>SUM(L47:L51)</f>
        <v>134027</v>
      </c>
      <c r="M52" s="16">
        <f>SUM(M47:M51)</f>
        <v>128576</v>
      </c>
      <c r="N52" s="16">
        <f>SUM(N47:N51)</f>
        <v>262603</v>
      </c>
    </row>
    <row r="53" ht="14.25">
      <c r="A53" s="2"/>
    </row>
    <row r="54" ht="14.25">
      <c r="A54" s="20"/>
    </row>
    <row r="55" spans="1:13" ht="14.25">
      <c r="A55" s="21"/>
      <c r="B55" s="22"/>
      <c r="C55" s="22"/>
      <c r="D55" s="23"/>
      <c r="E55" s="22"/>
      <c r="F55" s="22"/>
      <c r="G55" s="23"/>
      <c r="H55" s="22"/>
      <c r="I55" s="22"/>
      <c r="L55" s="22"/>
      <c r="M55" s="22"/>
    </row>
    <row r="56" spans="1:13" ht="14.25">
      <c r="A56" s="21"/>
      <c r="B56" s="22"/>
      <c r="C56" s="22"/>
      <c r="D56" s="23"/>
      <c r="E56" s="22"/>
      <c r="F56" s="22"/>
      <c r="G56" s="23"/>
      <c r="H56" s="22"/>
      <c r="I56" s="22"/>
      <c r="L56" s="22"/>
      <c r="M56" s="22"/>
    </row>
    <row r="57" spans="1:13" ht="14.25">
      <c r="A57" s="21"/>
      <c r="B57" s="22"/>
      <c r="C57" s="22"/>
      <c r="D57" s="23"/>
      <c r="E57" s="22"/>
      <c r="F57" s="22"/>
      <c r="G57" s="23"/>
      <c r="H57" s="22"/>
      <c r="I57" s="22"/>
      <c r="L57" s="22"/>
      <c r="M57" s="22"/>
    </row>
    <row r="58" ht="14.25">
      <c r="A58" s="21"/>
    </row>
  </sheetData>
  <sheetProtection/>
  <mergeCells count="6">
    <mergeCell ref="L5:N5"/>
    <mergeCell ref="A3:N3"/>
    <mergeCell ref="A2:N2"/>
    <mergeCell ref="B5:D5"/>
    <mergeCell ref="E5:G5"/>
    <mergeCell ref="H5:J5"/>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81"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1">
      <selection activeCell="D55" sqref="D55"/>
    </sheetView>
  </sheetViews>
  <sheetFormatPr defaultColWidth="9.140625" defaultRowHeight="15"/>
  <cols>
    <col min="1" max="1" width="23.2812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2.00390625" style="2" customWidth="1"/>
    <col min="12" max="13" width="9.140625" style="0" customWidth="1"/>
    <col min="14" max="14" width="9.140625" style="2" customWidth="1"/>
  </cols>
  <sheetData>
    <row r="1" ht="14.25">
      <c r="A1" s="1" t="s">
        <v>82</v>
      </c>
    </row>
    <row r="2" spans="1:14" s="3" customFormat="1" ht="12.75">
      <c r="A2" s="203" t="s">
        <v>23</v>
      </c>
      <c r="B2" s="203"/>
      <c r="C2" s="203"/>
      <c r="D2" s="203"/>
      <c r="E2" s="203"/>
      <c r="F2" s="203"/>
      <c r="G2" s="203"/>
      <c r="H2" s="203"/>
      <c r="I2" s="203"/>
      <c r="J2" s="203"/>
      <c r="K2" s="203"/>
      <c r="L2" s="203"/>
      <c r="M2" s="203"/>
      <c r="N2" s="203"/>
    </row>
    <row r="3" spans="1:14" ht="14.25">
      <c r="A3" s="203" t="s">
        <v>84</v>
      </c>
      <c r="B3" s="203"/>
      <c r="C3" s="203"/>
      <c r="D3" s="203"/>
      <c r="E3" s="203"/>
      <c r="F3" s="203"/>
      <c r="G3" s="203"/>
      <c r="H3" s="203"/>
      <c r="I3" s="203"/>
      <c r="J3" s="203"/>
      <c r="K3" s="203"/>
      <c r="L3" s="203"/>
      <c r="M3" s="203"/>
      <c r="N3" s="203"/>
    </row>
    <row r="4" spans="1:11" ht="15" thickBot="1">
      <c r="A4" s="24"/>
      <c r="B4" s="24"/>
      <c r="C4" s="24"/>
      <c r="D4" s="24"/>
      <c r="E4" s="24"/>
      <c r="F4" s="24"/>
      <c r="G4" s="24"/>
      <c r="H4" s="24"/>
      <c r="I4" s="24"/>
      <c r="J4" s="24"/>
      <c r="K4" s="24"/>
    </row>
    <row r="5" spans="1:14" ht="29.25" customHeight="1">
      <c r="A5" s="4"/>
      <c r="B5" s="204" t="s">
        <v>29</v>
      </c>
      <c r="C5" s="205"/>
      <c r="D5" s="205"/>
      <c r="E5" s="204" t="s">
        <v>17</v>
      </c>
      <c r="F5" s="205"/>
      <c r="G5" s="206"/>
      <c r="H5" s="204" t="s">
        <v>18</v>
      </c>
      <c r="I5" s="205"/>
      <c r="J5" s="206"/>
      <c r="K5" s="53"/>
      <c r="L5" s="201" t="s">
        <v>85</v>
      </c>
      <c r="M5" s="202"/>
      <c r="N5" s="202"/>
    </row>
    <row r="6" spans="1:14" ht="14.25">
      <c r="A6" s="5"/>
      <c r="B6" s="6" t="s">
        <v>1</v>
      </c>
      <c r="C6" s="7" t="s">
        <v>2</v>
      </c>
      <c r="D6" s="7" t="s">
        <v>0</v>
      </c>
      <c r="E6" s="6" t="s">
        <v>1</v>
      </c>
      <c r="F6" s="7" t="s">
        <v>2</v>
      </c>
      <c r="G6" s="7" t="s">
        <v>0</v>
      </c>
      <c r="H6" s="6" t="s">
        <v>1</v>
      </c>
      <c r="I6" s="7" t="s">
        <v>2</v>
      </c>
      <c r="J6" s="44" t="s">
        <v>0</v>
      </c>
      <c r="K6" s="7"/>
      <c r="L6" s="6" t="s">
        <v>1</v>
      </c>
      <c r="M6" s="7" t="s">
        <v>2</v>
      </c>
      <c r="N6" s="7" t="s">
        <v>0</v>
      </c>
    </row>
    <row r="7" spans="1:13" s="2" customFormat="1" ht="14.25">
      <c r="A7" s="8" t="s">
        <v>3</v>
      </c>
      <c r="B7" s="9"/>
      <c r="C7" s="10"/>
      <c r="E7" s="9"/>
      <c r="F7" s="10"/>
      <c r="H7" s="11"/>
      <c r="I7" s="12"/>
      <c r="J7" s="25"/>
      <c r="L7" s="11"/>
      <c r="M7" s="12"/>
    </row>
    <row r="8" spans="1:14" ht="14.25">
      <c r="A8" s="2" t="s">
        <v>4</v>
      </c>
      <c r="B8" s="31">
        <v>1422</v>
      </c>
      <c r="C8" s="32">
        <v>1382</v>
      </c>
      <c r="D8" s="32">
        <v>2804</v>
      </c>
      <c r="E8" s="31">
        <v>2479</v>
      </c>
      <c r="F8" s="32">
        <v>2535</v>
      </c>
      <c r="G8" s="32">
        <v>5014</v>
      </c>
      <c r="H8" s="31">
        <v>2414</v>
      </c>
      <c r="I8" s="32">
        <v>2395</v>
      </c>
      <c r="J8" s="57">
        <v>4809</v>
      </c>
      <c r="K8" s="32"/>
      <c r="L8" s="31">
        <v>7137</v>
      </c>
      <c r="M8" s="32">
        <v>6905</v>
      </c>
      <c r="N8" s="32">
        <v>14042</v>
      </c>
    </row>
    <row r="9" spans="1:14" ht="14.25">
      <c r="A9" s="2" t="s">
        <v>5</v>
      </c>
      <c r="B9" s="31">
        <v>4684</v>
      </c>
      <c r="C9" s="33">
        <v>4813</v>
      </c>
      <c r="D9" s="32">
        <v>9497</v>
      </c>
      <c r="E9" s="31">
        <v>6514</v>
      </c>
      <c r="F9" s="33">
        <v>6872</v>
      </c>
      <c r="G9" s="32">
        <v>13386</v>
      </c>
      <c r="H9" s="31">
        <v>7249</v>
      </c>
      <c r="I9" s="32">
        <v>7586</v>
      </c>
      <c r="J9" s="57">
        <v>14835</v>
      </c>
      <c r="K9" s="32"/>
      <c r="L9" s="31">
        <v>32039</v>
      </c>
      <c r="M9" s="33">
        <v>32322</v>
      </c>
      <c r="N9" s="32">
        <v>64361</v>
      </c>
    </row>
    <row r="10" spans="1:14" ht="14.25">
      <c r="A10" s="2" t="s">
        <v>6</v>
      </c>
      <c r="B10" s="31">
        <v>0</v>
      </c>
      <c r="C10" s="34">
        <v>0</v>
      </c>
      <c r="D10" s="35">
        <v>0</v>
      </c>
      <c r="E10" s="36">
        <v>0</v>
      </c>
      <c r="F10" s="34">
        <v>0</v>
      </c>
      <c r="G10" s="35">
        <v>0</v>
      </c>
      <c r="H10" s="36">
        <v>0</v>
      </c>
      <c r="I10" s="35">
        <v>0</v>
      </c>
      <c r="J10" s="58">
        <v>0</v>
      </c>
      <c r="K10" s="35"/>
      <c r="L10" s="36">
        <v>0</v>
      </c>
      <c r="M10" s="34">
        <v>0</v>
      </c>
      <c r="N10" s="35">
        <v>0</v>
      </c>
    </row>
    <row r="11" spans="1:14" ht="14.25">
      <c r="A11" s="2" t="s">
        <v>7</v>
      </c>
      <c r="B11" s="31">
        <v>2524</v>
      </c>
      <c r="C11" s="34">
        <v>2547</v>
      </c>
      <c r="D11" s="35">
        <v>5071</v>
      </c>
      <c r="E11" s="36">
        <v>4205</v>
      </c>
      <c r="F11" s="34">
        <v>4200</v>
      </c>
      <c r="G11" s="35">
        <v>8405</v>
      </c>
      <c r="H11" s="36">
        <v>4179</v>
      </c>
      <c r="I11" s="35">
        <v>4001</v>
      </c>
      <c r="J11" s="58">
        <v>8180</v>
      </c>
      <c r="K11" s="35"/>
      <c r="L11" s="36">
        <v>15158</v>
      </c>
      <c r="M11" s="34">
        <v>14284</v>
      </c>
      <c r="N11" s="35">
        <v>29442</v>
      </c>
    </row>
    <row r="12" spans="1:14" s="14" customFormat="1" ht="12.75">
      <c r="A12" s="14" t="s">
        <v>0</v>
      </c>
      <c r="B12" s="15">
        <v>8630</v>
      </c>
      <c r="C12" s="16">
        <v>8742</v>
      </c>
      <c r="D12" s="16">
        <v>17372</v>
      </c>
      <c r="E12" s="17">
        <v>13198</v>
      </c>
      <c r="F12" s="16">
        <v>13607</v>
      </c>
      <c r="G12" s="16">
        <v>26805</v>
      </c>
      <c r="H12" s="17">
        <v>13842</v>
      </c>
      <c r="I12" s="16">
        <v>13982</v>
      </c>
      <c r="J12" s="59">
        <v>27824</v>
      </c>
      <c r="K12" s="16"/>
      <c r="L12" s="17">
        <v>54334</v>
      </c>
      <c r="M12" s="16">
        <v>53511</v>
      </c>
      <c r="N12" s="16">
        <v>107845</v>
      </c>
    </row>
    <row r="13" spans="1:14" s="2" customFormat="1" ht="14.25">
      <c r="A13" s="1" t="s">
        <v>8</v>
      </c>
      <c r="B13" s="31"/>
      <c r="C13" s="35"/>
      <c r="D13" s="35"/>
      <c r="E13" s="36"/>
      <c r="F13" s="35"/>
      <c r="G13" s="35"/>
      <c r="H13" s="36"/>
      <c r="I13" s="35"/>
      <c r="J13" s="58"/>
      <c r="K13" s="35"/>
      <c r="L13" s="36"/>
      <c r="M13" s="35"/>
      <c r="N13" s="35"/>
    </row>
    <row r="14" spans="1:14" ht="14.25">
      <c r="A14" s="2" t="s">
        <v>4</v>
      </c>
      <c r="B14" s="31">
        <v>1193</v>
      </c>
      <c r="C14" s="35">
        <v>1225</v>
      </c>
      <c r="D14" s="35">
        <v>2418</v>
      </c>
      <c r="E14" s="36">
        <v>1005</v>
      </c>
      <c r="F14" s="35">
        <v>1117</v>
      </c>
      <c r="G14" s="35">
        <v>2122</v>
      </c>
      <c r="H14" s="36">
        <v>1032</v>
      </c>
      <c r="I14" s="35">
        <v>1132</v>
      </c>
      <c r="J14" s="58">
        <v>2164</v>
      </c>
      <c r="K14" s="35"/>
      <c r="L14" s="36">
        <v>4366</v>
      </c>
      <c r="M14" s="35">
        <v>4566</v>
      </c>
      <c r="N14" s="35">
        <v>8932</v>
      </c>
    </row>
    <row r="15" spans="1:14" ht="14.25">
      <c r="A15" s="2" t="s">
        <v>5</v>
      </c>
      <c r="B15" s="31">
        <v>2592</v>
      </c>
      <c r="C15" s="34">
        <v>2575</v>
      </c>
      <c r="D15" s="35">
        <v>5167</v>
      </c>
      <c r="E15" s="36">
        <v>1775</v>
      </c>
      <c r="F15" s="34">
        <v>1833</v>
      </c>
      <c r="G15" s="35">
        <v>3608</v>
      </c>
      <c r="H15" s="36">
        <v>1982</v>
      </c>
      <c r="I15" s="35">
        <v>2173</v>
      </c>
      <c r="J15" s="58">
        <v>4155</v>
      </c>
      <c r="K15" s="35"/>
      <c r="L15" s="36">
        <v>16514</v>
      </c>
      <c r="M15" s="34">
        <v>16446</v>
      </c>
      <c r="N15" s="35">
        <v>32960</v>
      </c>
    </row>
    <row r="16" spans="1:14" ht="14.25">
      <c r="A16" s="2" t="s">
        <v>6</v>
      </c>
      <c r="B16" s="31">
        <v>0</v>
      </c>
      <c r="C16" s="34">
        <v>0</v>
      </c>
      <c r="D16" s="35">
        <v>0</v>
      </c>
      <c r="E16" s="36">
        <v>0</v>
      </c>
      <c r="F16" s="34">
        <v>0</v>
      </c>
      <c r="G16" s="35">
        <v>0</v>
      </c>
      <c r="H16" s="36">
        <v>0</v>
      </c>
      <c r="I16" s="35">
        <v>0</v>
      </c>
      <c r="J16" s="58">
        <v>0</v>
      </c>
      <c r="K16" s="35"/>
      <c r="L16" s="36">
        <v>0</v>
      </c>
      <c r="M16" s="34">
        <v>0</v>
      </c>
      <c r="N16" s="35">
        <v>0</v>
      </c>
    </row>
    <row r="17" spans="1:14" ht="14.25">
      <c r="A17" s="2" t="s">
        <v>7</v>
      </c>
      <c r="B17" s="31">
        <v>1918</v>
      </c>
      <c r="C17" s="34">
        <v>2101</v>
      </c>
      <c r="D17" s="35">
        <v>4019</v>
      </c>
      <c r="E17" s="36">
        <v>1338</v>
      </c>
      <c r="F17" s="34">
        <v>1433</v>
      </c>
      <c r="G17" s="35">
        <v>2771</v>
      </c>
      <c r="H17" s="36">
        <v>1292</v>
      </c>
      <c r="I17" s="35">
        <v>1450</v>
      </c>
      <c r="J17" s="58">
        <v>2742</v>
      </c>
      <c r="K17" s="35"/>
      <c r="L17" s="36">
        <v>10003</v>
      </c>
      <c r="M17" s="34">
        <v>9956</v>
      </c>
      <c r="N17" s="35">
        <v>19959</v>
      </c>
    </row>
    <row r="18" spans="1:14" s="14" customFormat="1" ht="12.75">
      <c r="A18" s="14" t="s">
        <v>0</v>
      </c>
      <c r="B18" s="15">
        <v>5703</v>
      </c>
      <c r="C18" s="16">
        <v>5901</v>
      </c>
      <c r="D18" s="16">
        <v>11604</v>
      </c>
      <c r="E18" s="17">
        <v>4118</v>
      </c>
      <c r="F18" s="16">
        <v>4383</v>
      </c>
      <c r="G18" s="16">
        <v>8501</v>
      </c>
      <c r="H18" s="17">
        <v>4306</v>
      </c>
      <c r="I18" s="16">
        <v>4755</v>
      </c>
      <c r="J18" s="59">
        <v>9061</v>
      </c>
      <c r="K18" s="16"/>
      <c r="L18" s="17">
        <v>30883</v>
      </c>
      <c r="M18" s="16">
        <v>30968</v>
      </c>
      <c r="N18" s="16">
        <v>61851</v>
      </c>
    </row>
    <row r="19" spans="1:14" s="2" customFormat="1" ht="14.25">
      <c r="A19" s="1" t="s">
        <v>9</v>
      </c>
      <c r="B19" s="31"/>
      <c r="C19" s="35"/>
      <c r="D19" s="35"/>
      <c r="E19" s="36"/>
      <c r="F19" s="35"/>
      <c r="G19" s="35"/>
      <c r="H19" s="36"/>
      <c r="I19" s="35"/>
      <c r="J19" s="58"/>
      <c r="K19" s="35"/>
      <c r="L19" s="36"/>
      <c r="M19" s="35"/>
      <c r="N19" s="35"/>
    </row>
    <row r="20" spans="1:14" ht="14.25">
      <c r="A20" s="2" t="s">
        <v>4</v>
      </c>
      <c r="B20" s="31">
        <v>1305</v>
      </c>
      <c r="C20" s="35">
        <v>1358</v>
      </c>
      <c r="D20" s="35">
        <v>2663</v>
      </c>
      <c r="E20" s="36">
        <v>704</v>
      </c>
      <c r="F20" s="35">
        <v>755</v>
      </c>
      <c r="G20" s="35">
        <v>1459</v>
      </c>
      <c r="H20" s="36">
        <v>630</v>
      </c>
      <c r="I20" s="35">
        <v>699</v>
      </c>
      <c r="J20" s="58">
        <v>1329</v>
      </c>
      <c r="K20" s="35"/>
      <c r="L20" s="36">
        <v>1876</v>
      </c>
      <c r="M20" s="35">
        <v>1983</v>
      </c>
      <c r="N20" s="35">
        <v>3859</v>
      </c>
    </row>
    <row r="21" spans="1:14" ht="14.25">
      <c r="A21" s="2" t="s">
        <v>5</v>
      </c>
      <c r="B21" s="31">
        <v>2409</v>
      </c>
      <c r="C21" s="34">
        <v>2377</v>
      </c>
      <c r="D21" s="35">
        <v>4786</v>
      </c>
      <c r="E21" s="36">
        <v>1134</v>
      </c>
      <c r="F21" s="34">
        <v>1138</v>
      </c>
      <c r="G21" s="35">
        <v>2272</v>
      </c>
      <c r="H21" s="36">
        <v>1109</v>
      </c>
      <c r="I21" s="35">
        <v>1105</v>
      </c>
      <c r="J21" s="58">
        <v>2214</v>
      </c>
      <c r="K21" s="35"/>
      <c r="L21" s="36">
        <v>3545</v>
      </c>
      <c r="M21" s="34">
        <v>3616</v>
      </c>
      <c r="N21" s="35">
        <v>7161</v>
      </c>
    </row>
    <row r="22" spans="1:14" ht="14.25">
      <c r="A22" s="2" t="s">
        <v>7</v>
      </c>
      <c r="B22" s="31">
        <v>1457</v>
      </c>
      <c r="C22" s="34">
        <v>1500</v>
      </c>
      <c r="D22" s="35">
        <v>2957</v>
      </c>
      <c r="E22" s="36">
        <v>998</v>
      </c>
      <c r="F22" s="34">
        <v>993</v>
      </c>
      <c r="G22" s="35">
        <v>1991</v>
      </c>
      <c r="H22" s="36">
        <v>882</v>
      </c>
      <c r="I22" s="35">
        <v>919</v>
      </c>
      <c r="J22" s="58">
        <v>1801</v>
      </c>
      <c r="K22" s="35"/>
      <c r="L22" s="36">
        <v>1883</v>
      </c>
      <c r="M22" s="34">
        <v>1945</v>
      </c>
      <c r="N22" s="35">
        <v>3828</v>
      </c>
    </row>
    <row r="23" spans="1:14" ht="14.25">
      <c r="A23" s="2" t="s">
        <v>10</v>
      </c>
      <c r="B23" s="31">
        <v>0</v>
      </c>
      <c r="C23" s="34">
        <v>0</v>
      </c>
      <c r="D23" s="35">
        <v>0</v>
      </c>
      <c r="E23" s="36">
        <v>0</v>
      </c>
      <c r="F23" s="34">
        <v>0</v>
      </c>
      <c r="G23" s="35">
        <v>0</v>
      </c>
      <c r="H23" s="36">
        <v>0</v>
      </c>
      <c r="I23" s="35">
        <v>0</v>
      </c>
      <c r="J23" s="58">
        <v>0</v>
      </c>
      <c r="K23" s="35"/>
      <c r="L23" s="36">
        <v>0</v>
      </c>
      <c r="M23" s="34">
        <v>0</v>
      </c>
      <c r="N23" s="35">
        <v>0</v>
      </c>
    </row>
    <row r="24" spans="1:14" s="14" customFormat="1" ht="12.75">
      <c r="A24" s="14" t="s">
        <v>0</v>
      </c>
      <c r="B24" s="15">
        <v>5171</v>
      </c>
      <c r="C24" s="16">
        <v>5235</v>
      </c>
      <c r="D24" s="16">
        <v>10406</v>
      </c>
      <c r="E24" s="17">
        <v>2836</v>
      </c>
      <c r="F24" s="16">
        <v>2886</v>
      </c>
      <c r="G24" s="16">
        <v>5722</v>
      </c>
      <c r="H24" s="17">
        <v>2621</v>
      </c>
      <c r="I24" s="16">
        <v>2723</v>
      </c>
      <c r="J24" s="59">
        <v>5344</v>
      </c>
      <c r="K24" s="16"/>
      <c r="L24" s="17">
        <v>7304</v>
      </c>
      <c r="M24" s="16">
        <v>7544</v>
      </c>
      <c r="N24" s="16">
        <v>14848</v>
      </c>
    </row>
    <row r="25" spans="1:14" s="2" customFormat="1" ht="14.25">
      <c r="A25" s="1" t="s">
        <v>11</v>
      </c>
      <c r="B25" s="31"/>
      <c r="C25" s="35"/>
      <c r="D25" s="35"/>
      <c r="E25" s="36"/>
      <c r="F25" s="35"/>
      <c r="G25" s="35"/>
      <c r="H25" s="36"/>
      <c r="I25" s="35"/>
      <c r="J25" s="58"/>
      <c r="K25" s="35"/>
      <c r="L25" s="36"/>
      <c r="M25" s="35"/>
      <c r="N25" s="35"/>
    </row>
    <row r="26" spans="1:14" ht="14.25">
      <c r="A26" s="2" t="s">
        <v>4</v>
      </c>
      <c r="B26" s="31">
        <v>607</v>
      </c>
      <c r="C26" s="35">
        <v>583</v>
      </c>
      <c r="D26" s="35">
        <v>1190</v>
      </c>
      <c r="E26" s="36">
        <v>1318</v>
      </c>
      <c r="F26" s="35">
        <v>1393</v>
      </c>
      <c r="G26" s="35">
        <v>2711</v>
      </c>
      <c r="H26" s="36">
        <v>1180</v>
      </c>
      <c r="I26" s="35">
        <v>1281</v>
      </c>
      <c r="J26" s="58">
        <v>2461</v>
      </c>
      <c r="K26" s="35"/>
      <c r="L26" s="36">
        <v>3810</v>
      </c>
      <c r="M26" s="35">
        <v>3874</v>
      </c>
      <c r="N26" s="35">
        <v>7684</v>
      </c>
    </row>
    <row r="27" spans="1:14" ht="14.25">
      <c r="A27" s="2" t="s">
        <v>5</v>
      </c>
      <c r="B27" s="31">
        <v>1550</v>
      </c>
      <c r="C27" s="34">
        <v>1428</v>
      </c>
      <c r="D27" s="35">
        <v>2978</v>
      </c>
      <c r="E27" s="36">
        <v>3480</v>
      </c>
      <c r="F27" s="34">
        <v>3707</v>
      </c>
      <c r="G27" s="35">
        <v>7187</v>
      </c>
      <c r="H27" s="36">
        <v>4382</v>
      </c>
      <c r="I27" s="35">
        <v>4476</v>
      </c>
      <c r="J27" s="58">
        <v>8858</v>
      </c>
      <c r="K27" s="35"/>
      <c r="L27" s="36">
        <v>23960</v>
      </c>
      <c r="M27" s="34">
        <v>23936</v>
      </c>
      <c r="N27" s="35">
        <v>47896</v>
      </c>
    </row>
    <row r="28" spans="1:14" ht="14.25">
      <c r="A28" s="2" t="s">
        <v>6</v>
      </c>
      <c r="B28" s="31">
        <v>0</v>
      </c>
      <c r="C28" s="34">
        <v>0</v>
      </c>
      <c r="D28" s="35">
        <v>0</v>
      </c>
      <c r="E28" s="36">
        <v>0</v>
      </c>
      <c r="F28" s="34">
        <v>0</v>
      </c>
      <c r="G28" s="35">
        <v>0</v>
      </c>
      <c r="H28" s="36">
        <v>0</v>
      </c>
      <c r="I28" s="35">
        <v>0</v>
      </c>
      <c r="J28" s="58">
        <v>0</v>
      </c>
      <c r="K28" s="35"/>
      <c r="L28" s="36">
        <v>0</v>
      </c>
      <c r="M28" s="34">
        <v>0</v>
      </c>
      <c r="N28" s="35">
        <v>0</v>
      </c>
    </row>
    <row r="29" spans="1:14" ht="14.25">
      <c r="A29" s="2" t="s">
        <v>7</v>
      </c>
      <c r="B29" s="31">
        <v>315</v>
      </c>
      <c r="C29" s="34">
        <v>294</v>
      </c>
      <c r="D29" s="35">
        <v>609</v>
      </c>
      <c r="E29" s="36">
        <v>925</v>
      </c>
      <c r="F29" s="34">
        <v>976</v>
      </c>
      <c r="G29" s="35">
        <v>1901</v>
      </c>
      <c r="H29" s="36">
        <v>1036</v>
      </c>
      <c r="I29" s="35">
        <v>1024</v>
      </c>
      <c r="J29" s="58">
        <v>2060</v>
      </c>
      <c r="K29" s="35"/>
      <c r="L29" s="36">
        <v>4980</v>
      </c>
      <c r="M29" s="34">
        <v>4784</v>
      </c>
      <c r="N29" s="35">
        <v>9764</v>
      </c>
    </row>
    <row r="30" spans="1:14" s="14" customFormat="1" ht="12.75">
      <c r="A30" s="14" t="s">
        <v>0</v>
      </c>
      <c r="B30" s="15">
        <v>2472</v>
      </c>
      <c r="C30" s="16">
        <v>2305</v>
      </c>
      <c r="D30" s="16">
        <v>4777</v>
      </c>
      <c r="E30" s="17">
        <v>5723</v>
      </c>
      <c r="F30" s="16">
        <v>6076</v>
      </c>
      <c r="G30" s="16">
        <v>11799</v>
      </c>
      <c r="H30" s="17">
        <v>6598</v>
      </c>
      <c r="I30" s="16">
        <v>6781</v>
      </c>
      <c r="J30" s="59">
        <v>13379</v>
      </c>
      <c r="K30" s="16"/>
      <c r="L30" s="17">
        <v>32750</v>
      </c>
      <c r="M30" s="16">
        <v>32594</v>
      </c>
      <c r="N30" s="16">
        <v>65344</v>
      </c>
    </row>
    <row r="31" spans="1:14" s="2" customFormat="1" ht="14.25">
      <c r="A31" s="1" t="s">
        <v>12</v>
      </c>
      <c r="B31" s="31"/>
      <c r="C31" s="35"/>
      <c r="D31" s="35"/>
      <c r="E31" s="36"/>
      <c r="F31" s="35"/>
      <c r="G31" s="35"/>
      <c r="H31" s="36"/>
      <c r="I31" s="35"/>
      <c r="J31" s="58"/>
      <c r="K31" s="35"/>
      <c r="L31" s="36"/>
      <c r="M31" s="35"/>
      <c r="N31" s="35"/>
    </row>
    <row r="32" spans="1:14" ht="14.25">
      <c r="A32" s="2" t="s">
        <v>4</v>
      </c>
      <c r="B32" s="31">
        <v>983</v>
      </c>
      <c r="C32" s="35">
        <v>992</v>
      </c>
      <c r="D32" s="35">
        <v>1975</v>
      </c>
      <c r="E32" s="36">
        <v>1916</v>
      </c>
      <c r="F32" s="35">
        <v>1963</v>
      </c>
      <c r="G32" s="35">
        <v>3879</v>
      </c>
      <c r="H32" s="36">
        <v>1896</v>
      </c>
      <c r="I32" s="35">
        <v>1950</v>
      </c>
      <c r="J32" s="58">
        <v>3846</v>
      </c>
      <c r="K32" s="35"/>
      <c r="L32" s="36">
        <v>6127</v>
      </c>
      <c r="M32" s="35">
        <v>6100</v>
      </c>
      <c r="N32" s="35">
        <v>12227</v>
      </c>
    </row>
    <row r="33" spans="1:14" ht="14.25">
      <c r="A33" s="2" t="s">
        <v>5</v>
      </c>
      <c r="B33" s="31">
        <v>2886</v>
      </c>
      <c r="C33" s="34">
        <v>3051</v>
      </c>
      <c r="D33" s="35">
        <v>5937</v>
      </c>
      <c r="E33" s="36">
        <v>4941</v>
      </c>
      <c r="F33" s="34">
        <v>5174</v>
      </c>
      <c r="G33" s="35">
        <v>10115</v>
      </c>
      <c r="H33" s="36">
        <v>5553</v>
      </c>
      <c r="I33" s="35">
        <v>5572</v>
      </c>
      <c r="J33" s="58">
        <v>11125</v>
      </c>
      <c r="K33" s="35"/>
      <c r="L33" s="36">
        <v>28478</v>
      </c>
      <c r="M33" s="34">
        <v>28513</v>
      </c>
      <c r="N33" s="35">
        <v>56991</v>
      </c>
    </row>
    <row r="34" spans="1:14" ht="14.25">
      <c r="A34" s="2" t="s">
        <v>6</v>
      </c>
      <c r="B34" s="31">
        <v>0</v>
      </c>
      <c r="C34" s="34">
        <v>0</v>
      </c>
      <c r="D34" s="35">
        <v>0</v>
      </c>
      <c r="E34" s="36">
        <v>0</v>
      </c>
      <c r="F34" s="34">
        <v>0</v>
      </c>
      <c r="G34" s="35">
        <v>0</v>
      </c>
      <c r="H34" s="36">
        <v>0</v>
      </c>
      <c r="I34" s="35">
        <v>0</v>
      </c>
      <c r="J34" s="58">
        <v>0</v>
      </c>
      <c r="K34" s="35"/>
      <c r="L34" s="36">
        <v>0</v>
      </c>
      <c r="M34" s="34">
        <v>0</v>
      </c>
      <c r="N34" s="35">
        <v>0</v>
      </c>
    </row>
    <row r="35" spans="1:14" ht="14.25">
      <c r="A35" s="2" t="s">
        <v>7</v>
      </c>
      <c r="B35" s="31">
        <v>1094</v>
      </c>
      <c r="C35" s="34">
        <v>1133</v>
      </c>
      <c r="D35" s="35">
        <v>2227</v>
      </c>
      <c r="E35" s="36">
        <v>1957</v>
      </c>
      <c r="F35" s="34">
        <v>2091</v>
      </c>
      <c r="G35" s="35">
        <v>4048</v>
      </c>
      <c r="H35" s="36">
        <v>2015</v>
      </c>
      <c r="I35" s="35">
        <v>2055</v>
      </c>
      <c r="J35" s="58">
        <v>4070</v>
      </c>
      <c r="K35" s="35"/>
      <c r="L35" s="36">
        <v>9411</v>
      </c>
      <c r="M35" s="34">
        <v>9109</v>
      </c>
      <c r="N35" s="35">
        <v>18520</v>
      </c>
    </row>
    <row r="36" spans="1:14" s="14" customFormat="1" ht="12.75">
      <c r="A36" s="14" t="s">
        <v>0</v>
      </c>
      <c r="B36" s="15">
        <v>4963</v>
      </c>
      <c r="C36" s="16">
        <v>5176</v>
      </c>
      <c r="D36" s="16">
        <v>10139</v>
      </c>
      <c r="E36" s="17">
        <v>8814</v>
      </c>
      <c r="F36" s="16">
        <v>9228</v>
      </c>
      <c r="G36" s="16">
        <v>18042</v>
      </c>
      <c r="H36" s="17">
        <v>9464</v>
      </c>
      <c r="I36" s="16">
        <v>9577</v>
      </c>
      <c r="J36" s="59">
        <v>19041</v>
      </c>
      <c r="K36" s="16"/>
      <c r="L36" s="17">
        <v>44016</v>
      </c>
      <c r="M36" s="16">
        <v>43722</v>
      </c>
      <c r="N36" s="16">
        <v>87738</v>
      </c>
    </row>
    <row r="37" spans="1:14" s="2" customFormat="1" ht="14.25">
      <c r="A37" s="1" t="s">
        <v>13</v>
      </c>
      <c r="B37" s="31"/>
      <c r="C37" s="35"/>
      <c r="D37" s="35"/>
      <c r="E37" s="36"/>
      <c r="F37" s="35"/>
      <c r="G37" s="35"/>
      <c r="H37" s="36"/>
      <c r="I37" s="35"/>
      <c r="J37" s="58"/>
      <c r="K37" s="35"/>
      <c r="L37" s="36"/>
      <c r="M37" s="35"/>
      <c r="N37" s="35"/>
    </row>
    <row r="38" spans="1:14" ht="14.25">
      <c r="A38" s="2" t="s">
        <v>4</v>
      </c>
      <c r="B38" s="31">
        <v>14</v>
      </c>
      <c r="C38" s="35">
        <v>12</v>
      </c>
      <c r="D38" s="35">
        <v>26</v>
      </c>
      <c r="E38" s="36">
        <v>10</v>
      </c>
      <c r="F38" s="35">
        <v>5</v>
      </c>
      <c r="G38" s="35">
        <v>15</v>
      </c>
      <c r="H38" s="36">
        <v>2</v>
      </c>
      <c r="I38" s="35">
        <v>3</v>
      </c>
      <c r="J38" s="58">
        <v>5</v>
      </c>
      <c r="K38" s="35"/>
      <c r="L38" s="36">
        <v>23</v>
      </c>
      <c r="M38" s="35">
        <v>17</v>
      </c>
      <c r="N38" s="35">
        <v>40</v>
      </c>
    </row>
    <row r="39" spans="1:14" s="14" customFormat="1" ht="12.75">
      <c r="A39" s="14" t="s">
        <v>0</v>
      </c>
      <c r="B39" s="15">
        <v>14</v>
      </c>
      <c r="C39" s="16">
        <v>12</v>
      </c>
      <c r="D39" s="16">
        <v>26</v>
      </c>
      <c r="E39" s="17">
        <v>10</v>
      </c>
      <c r="F39" s="16">
        <v>5</v>
      </c>
      <c r="G39" s="16">
        <v>15</v>
      </c>
      <c r="H39" s="17">
        <v>2</v>
      </c>
      <c r="I39" s="16">
        <v>3</v>
      </c>
      <c r="J39" s="59">
        <v>5</v>
      </c>
      <c r="K39" s="16"/>
      <c r="L39" s="17">
        <v>23</v>
      </c>
      <c r="M39" s="16">
        <v>17</v>
      </c>
      <c r="N39" s="16">
        <v>40</v>
      </c>
    </row>
    <row r="40" spans="1:14" s="2" customFormat="1" ht="14.25">
      <c r="A40" s="1" t="s">
        <v>14</v>
      </c>
      <c r="B40" s="31"/>
      <c r="C40" s="35"/>
      <c r="D40" s="35"/>
      <c r="E40" s="36"/>
      <c r="F40" s="35"/>
      <c r="G40" s="35"/>
      <c r="H40" s="36"/>
      <c r="I40" s="35"/>
      <c r="J40" s="58"/>
      <c r="K40" s="35"/>
      <c r="L40" s="36"/>
      <c r="M40" s="35"/>
      <c r="N40" s="35"/>
    </row>
    <row r="41" spans="1:14" ht="14.25">
      <c r="A41" s="2" t="s">
        <v>4</v>
      </c>
      <c r="B41" s="31">
        <v>1111</v>
      </c>
      <c r="C41" s="35">
        <v>1082</v>
      </c>
      <c r="D41" s="35">
        <v>2193</v>
      </c>
      <c r="E41" s="36">
        <v>1681</v>
      </c>
      <c r="F41" s="35">
        <v>1638</v>
      </c>
      <c r="G41" s="35">
        <v>3319</v>
      </c>
      <c r="H41" s="36">
        <v>1621</v>
      </c>
      <c r="I41" s="35">
        <v>1564</v>
      </c>
      <c r="J41" s="58">
        <v>3185</v>
      </c>
      <c r="K41" s="35"/>
      <c r="L41" s="36">
        <v>4163</v>
      </c>
      <c r="M41" s="35">
        <v>3995</v>
      </c>
      <c r="N41" s="35">
        <v>8158</v>
      </c>
    </row>
    <row r="42" spans="1:14" ht="14.25">
      <c r="A42" s="2" t="s">
        <v>5</v>
      </c>
      <c r="B42" s="31">
        <v>1455</v>
      </c>
      <c r="C42" s="34">
        <v>1501</v>
      </c>
      <c r="D42" s="35">
        <v>2956</v>
      </c>
      <c r="E42" s="36">
        <v>3190</v>
      </c>
      <c r="F42" s="34">
        <v>3238</v>
      </c>
      <c r="G42" s="35">
        <v>6428</v>
      </c>
      <c r="H42" s="36">
        <v>3802</v>
      </c>
      <c r="I42" s="35">
        <v>3882</v>
      </c>
      <c r="J42" s="58">
        <v>7684</v>
      </c>
      <c r="K42" s="35"/>
      <c r="L42" s="36">
        <v>16918</v>
      </c>
      <c r="M42" s="34">
        <v>16523</v>
      </c>
      <c r="N42" s="35">
        <v>33441</v>
      </c>
    </row>
    <row r="43" spans="1:14" ht="14.25">
      <c r="A43" s="2" t="s">
        <v>6</v>
      </c>
      <c r="B43" s="31">
        <v>31</v>
      </c>
      <c r="C43" s="34">
        <v>34</v>
      </c>
      <c r="D43" s="35">
        <v>65</v>
      </c>
      <c r="E43" s="36">
        <v>12</v>
      </c>
      <c r="F43" s="34">
        <v>20</v>
      </c>
      <c r="G43" s="35">
        <v>32</v>
      </c>
      <c r="H43" s="36">
        <v>18</v>
      </c>
      <c r="I43" s="35">
        <v>15</v>
      </c>
      <c r="J43" s="58">
        <v>33</v>
      </c>
      <c r="K43" s="35"/>
      <c r="L43" s="36">
        <v>111</v>
      </c>
      <c r="M43" s="34">
        <v>118</v>
      </c>
      <c r="N43" s="35">
        <v>229</v>
      </c>
    </row>
    <row r="44" spans="1:14" ht="14.25">
      <c r="A44" s="2" t="s">
        <v>7</v>
      </c>
      <c r="B44" s="31">
        <v>328</v>
      </c>
      <c r="C44" s="34">
        <v>355</v>
      </c>
      <c r="D44" s="35">
        <v>683</v>
      </c>
      <c r="E44" s="36">
        <v>679</v>
      </c>
      <c r="F44" s="34">
        <v>694</v>
      </c>
      <c r="G44" s="35">
        <v>1373</v>
      </c>
      <c r="H44" s="36">
        <v>783</v>
      </c>
      <c r="I44" s="35">
        <v>757</v>
      </c>
      <c r="J44" s="58">
        <v>1540</v>
      </c>
      <c r="K44" s="35"/>
      <c r="L44" s="36">
        <v>3693</v>
      </c>
      <c r="M44" s="34">
        <v>3509</v>
      </c>
      <c r="N44" s="35">
        <v>7202</v>
      </c>
    </row>
    <row r="45" spans="1:14" s="14" customFormat="1" ht="12.75">
      <c r="A45" s="14" t="s">
        <v>0</v>
      </c>
      <c r="B45" s="15">
        <v>2925</v>
      </c>
      <c r="C45" s="16">
        <v>2972</v>
      </c>
      <c r="D45" s="16">
        <v>5897</v>
      </c>
      <c r="E45" s="17">
        <v>5562</v>
      </c>
      <c r="F45" s="16">
        <v>5590</v>
      </c>
      <c r="G45" s="16">
        <v>11152</v>
      </c>
      <c r="H45" s="17">
        <v>6224</v>
      </c>
      <c r="I45" s="16">
        <v>6218</v>
      </c>
      <c r="J45" s="59">
        <v>12442</v>
      </c>
      <c r="K45" s="16"/>
      <c r="L45" s="17">
        <v>24885</v>
      </c>
      <c r="M45" s="16">
        <v>24145</v>
      </c>
      <c r="N45" s="16">
        <v>49030</v>
      </c>
    </row>
    <row r="46" spans="1:14" s="2" customFormat="1" ht="14.25">
      <c r="A46" s="18" t="s">
        <v>15</v>
      </c>
      <c r="B46" s="37"/>
      <c r="C46" s="38"/>
      <c r="D46" s="38"/>
      <c r="E46" s="39"/>
      <c r="F46" s="38"/>
      <c r="G46" s="38"/>
      <c r="H46" s="39"/>
      <c r="I46" s="38"/>
      <c r="J46" s="60"/>
      <c r="K46" s="38"/>
      <c r="L46" s="39"/>
      <c r="M46" s="38"/>
      <c r="N46" s="38"/>
    </row>
    <row r="47" spans="1:14" ht="14.25">
      <c r="A47" s="2" t="s">
        <v>4</v>
      </c>
      <c r="B47" s="31">
        <f>SUM(B41,B38,B32,B26,B20,B14,B8)</f>
        <v>6635</v>
      </c>
      <c r="C47" s="35">
        <f aca="true" t="shared" si="0" ref="C47:J47">SUM(C41,C38,C32,C26,C20,C14,C8)</f>
        <v>6634</v>
      </c>
      <c r="D47" s="35">
        <f t="shared" si="0"/>
        <v>13269</v>
      </c>
      <c r="E47" s="36">
        <f t="shared" si="0"/>
        <v>9113</v>
      </c>
      <c r="F47" s="35">
        <f t="shared" si="0"/>
        <v>9406</v>
      </c>
      <c r="G47" s="35">
        <f t="shared" si="0"/>
        <v>18519</v>
      </c>
      <c r="H47" s="36">
        <f t="shared" si="0"/>
        <v>8775</v>
      </c>
      <c r="I47" s="35">
        <f t="shared" si="0"/>
        <v>9024</v>
      </c>
      <c r="J47" s="58">
        <f t="shared" si="0"/>
        <v>17799</v>
      </c>
      <c r="K47" s="35"/>
      <c r="L47" s="36">
        <f>SUM(L41,L38,L32,L26,L20,L14,L8)</f>
        <v>27502</v>
      </c>
      <c r="M47" s="35">
        <f>SUM(M41,M38,M32,M26,M20,M14,M8)</f>
        <v>27440</v>
      </c>
      <c r="N47" s="35">
        <f>SUM(N41,N38,N32,N26,N20,N14,N8)</f>
        <v>54942</v>
      </c>
    </row>
    <row r="48" spans="1:14" ht="14.25">
      <c r="A48" s="2" t="s">
        <v>5</v>
      </c>
      <c r="B48" s="31">
        <f>SUM(B9,B15,B21,B27,B33,B42)</f>
        <v>15576</v>
      </c>
      <c r="C48" s="34">
        <f aca="true" t="shared" si="1" ref="C48:J48">SUM(C9,C15,C21,C27,C33,C42)</f>
        <v>15745</v>
      </c>
      <c r="D48" s="35">
        <f t="shared" si="1"/>
        <v>31321</v>
      </c>
      <c r="E48" s="36">
        <f t="shared" si="1"/>
        <v>21034</v>
      </c>
      <c r="F48" s="34">
        <f t="shared" si="1"/>
        <v>21962</v>
      </c>
      <c r="G48" s="35">
        <f t="shared" si="1"/>
        <v>42996</v>
      </c>
      <c r="H48" s="36">
        <f t="shared" si="1"/>
        <v>24077</v>
      </c>
      <c r="I48" s="35">
        <f t="shared" si="1"/>
        <v>24794</v>
      </c>
      <c r="J48" s="58">
        <f t="shared" si="1"/>
        <v>48871</v>
      </c>
      <c r="K48" s="35"/>
      <c r="L48" s="36">
        <f>SUM(L9,L15,L21,L27,L33,L42)</f>
        <v>121454</v>
      </c>
      <c r="M48" s="34">
        <f>SUM(M9,M15,M21,M27,M33,M42)</f>
        <v>121356</v>
      </c>
      <c r="N48" s="35">
        <f>SUM(N9,N15,N21,N27,N33,N42)</f>
        <v>242810</v>
      </c>
    </row>
    <row r="49" spans="1:14" ht="14.25">
      <c r="A49" s="2" t="s">
        <v>6</v>
      </c>
      <c r="B49" s="31">
        <f>SUM(B10,B16,B28,B34,B43)</f>
        <v>31</v>
      </c>
      <c r="C49" s="34">
        <f aca="true" t="shared" si="2" ref="C49:J49">SUM(C10,C16,C28,C34,C43)</f>
        <v>34</v>
      </c>
      <c r="D49" s="35">
        <f t="shared" si="2"/>
        <v>65</v>
      </c>
      <c r="E49" s="36">
        <f t="shared" si="2"/>
        <v>12</v>
      </c>
      <c r="F49" s="34">
        <f t="shared" si="2"/>
        <v>20</v>
      </c>
      <c r="G49" s="35">
        <f t="shared" si="2"/>
        <v>32</v>
      </c>
      <c r="H49" s="36">
        <f t="shared" si="2"/>
        <v>18</v>
      </c>
      <c r="I49" s="35">
        <f t="shared" si="2"/>
        <v>15</v>
      </c>
      <c r="J49" s="58">
        <f t="shared" si="2"/>
        <v>33</v>
      </c>
      <c r="K49" s="35"/>
      <c r="L49" s="36">
        <f>SUM(L10,L16,L28,L34,L43)</f>
        <v>111</v>
      </c>
      <c r="M49" s="34">
        <f>SUM(M10,M16,M28,M34,M43)</f>
        <v>118</v>
      </c>
      <c r="N49" s="35">
        <f>SUM(N10,N16,N28,N34,N43)</f>
        <v>229</v>
      </c>
    </row>
    <row r="50" spans="1:14" ht="14.25">
      <c r="A50" s="2" t="s">
        <v>7</v>
      </c>
      <c r="B50" s="31">
        <f>SUM(B11,B17,B22,B29,B35,B44)</f>
        <v>7636</v>
      </c>
      <c r="C50" s="34">
        <f aca="true" t="shared" si="3" ref="C50:J50">SUM(C11,C17,C22,C29,C35,C44)</f>
        <v>7930</v>
      </c>
      <c r="D50" s="35">
        <f t="shared" si="3"/>
        <v>15566</v>
      </c>
      <c r="E50" s="36">
        <f t="shared" si="3"/>
        <v>10102</v>
      </c>
      <c r="F50" s="34">
        <f t="shared" si="3"/>
        <v>10387</v>
      </c>
      <c r="G50" s="35">
        <f t="shared" si="3"/>
        <v>20489</v>
      </c>
      <c r="H50" s="36">
        <f t="shared" si="3"/>
        <v>10187</v>
      </c>
      <c r="I50" s="35">
        <f t="shared" si="3"/>
        <v>10206</v>
      </c>
      <c r="J50" s="58">
        <f t="shared" si="3"/>
        <v>20393</v>
      </c>
      <c r="K50" s="35"/>
      <c r="L50" s="36">
        <f>SUM(L11,L17,L22,L29,L35,L44)</f>
        <v>45128</v>
      </c>
      <c r="M50" s="34">
        <f>SUM(M11,M17,M22,M29,M35,M44)</f>
        <v>43587</v>
      </c>
      <c r="N50" s="35">
        <f>SUM(N11,N17,N22,N29,N35,N44)</f>
        <v>88715</v>
      </c>
    </row>
    <row r="51" spans="1:14" ht="14.25">
      <c r="A51" s="2" t="s">
        <v>10</v>
      </c>
      <c r="B51" s="31">
        <f>SUM(B23)</f>
        <v>0</v>
      </c>
      <c r="C51" s="34">
        <f aca="true" t="shared" si="4" ref="C51:J51">SUM(C23)</f>
        <v>0</v>
      </c>
      <c r="D51" s="35">
        <f t="shared" si="4"/>
        <v>0</v>
      </c>
      <c r="E51" s="36">
        <f t="shared" si="4"/>
        <v>0</v>
      </c>
      <c r="F51" s="34">
        <f t="shared" si="4"/>
        <v>0</v>
      </c>
      <c r="G51" s="35">
        <f t="shared" si="4"/>
        <v>0</v>
      </c>
      <c r="H51" s="36">
        <f t="shared" si="4"/>
        <v>0</v>
      </c>
      <c r="I51" s="35">
        <f t="shared" si="4"/>
        <v>0</v>
      </c>
      <c r="J51" s="58">
        <f t="shared" si="4"/>
        <v>0</v>
      </c>
      <c r="K51" s="35"/>
      <c r="L51" s="36">
        <f>SUM(L23)</f>
        <v>0</v>
      </c>
      <c r="M51" s="34">
        <f>SUM(M23)</f>
        <v>0</v>
      </c>
      <c r="N51" s="35">
        <f>SUM(N23)</f>
        <v>0</v>
      </c>
    </row>
    <row r="52" spans="1:14" s="14" customFormat="1" ht="12.75">
      <c r="A52" s="14" t="s">
        <v>16</v>
      </c>
      <c r="B52" s="15">
        <f>SUM(B47:B51)</f>
        <v>29878</v>
      </c>
      <c r="C52" s="16">
        <f aca="true" t="shared" si="5" ref="C52:J52">SUM(C47:C51)</f>
        <v>30343</v>
      </c>
      <c r="D52" s="16">
        <f t="shared" si="5"/>
        <v>60221</v>
      </c>
      <c r="E52" s="17">
        <f t="shared" si="5"/>
        <v>40261</v>
      </c>
      <c r="F52" s="16">
        <f t="shared" si="5"/>
        <v>41775</v>
      </c>
      <c r="G52" s="16">
        <f t="shared" si="5"/>
        <v>82036</v>
      </c>
      <c r="H52" s="17">
        <f t="shared" si="5"/>
        <v>43057</v>
      </c>
      <c r="I52" s="16">
        <f t="shared" si="5"/>
        <v>44039</v>
      </c>
      <c r="J52" s="59">
        <f t="shared" si="5"/>
        <v>87096</v>
      </c>
      <c r="K52" s="16"/>
      <c r="L52" s="17">
        <f>SUM(L47:L51)</f>
        <v>194195</v>
      </c>
      <c r="M52" s="16">
        <f>SUM(M47:M51)</f>
        <v>192501</v>
      </c>
      <c r="N52" s="16">
        <f>SUM(N47:N51)</f>
        <v>386696</v>
      </c>
    </row>
    <row r="53" ht="14.25">
      <c r="A53" s="2"/>
    </row>
    <row r="54" ht="14.25">
      <c r="A54" s="20"/>
    </row>
    <row r="55" spans="1:13" ht="14.25">
      <c r="A55" s="21"/>
      <c r="B55" s="22"/>
      <c r="C55" s="22"/>
      <c r="D55" s="23"/>
      <c r="E55" s="22"/>
      <c r="F55" s="22"/>
      <c r="G55" s="23"/>
      <c r="H55" s="22"/>
      <c r="I55" s="22"/>
      <c r="L55" s="22"/>
      <c r="M55" s="22"/>
    </row>
    <row r="56" spans="1:13" ht="14.25">
      <c r="A56" s="21"/>
      <c r="B56" s="22"/>
      <c r="C56" s="22"/>
      <c r="D56" s="23"/>
      <c r="E56" s="22"/>
      <c r="F56" s="22"/>
      <c r="G56" s="23"/>
      <c r="H56" s="22"/>
      <c r="I56" s="22"/>
      <c r="L56" s="22"/>
      <c r="M56" s="22"/>
    </row>
    <row r="57" spans="1:13" ht="14.25">
      <c r="A57" s="21"/>
      <c r="B57" s="22"/>
      <c r="C57" s="22"/>
      <c r="D57" s="23"/>
      <c r="E57" s="22"/>
      <c r="F57" s="22"/>
      <c r="G57" s="23"/>
      <c r="H57" s="22"/>
      <c r="I57" s="22"/>
      <c r="L57" s="22"/>
      <c r="M57" s="22"/>
    </row>
    <row r="58" ht="14.25">
      <c r="A58" s="21"/>
    </row>
  </sheetData>
  <sheetProtection/>
  <mergeCells count="6">
    <mergeCell ref="L5:N5"/>
    <mergeCell ref="A3:N3"/>
    <mergeCell ref="A2:N2"/>
    <mergeCell ref="B5:D5"/>
    <mergeCell ref="E5:G5"/>
    <mergeCell ref="H5:J5"/>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6"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6"/>
  <sheetViews>
    <sheetView zoomScalePageLayoutView="0" workbookViewId="0" topLeftCell="A1">
      <selection activeCell="N31" sqref="N31"/>
    </sheetView>
  </sheetViews>
  <sheetFormatPr defaultColWidth="9.140625" defaultRowHeight="15"/>
  <cols>
    <col min="1" max="1" width="25.28125" style="0" customWidth="1"/>
    <col min="2" max="10" width="8.8515625" style="0" customWidth="1"/>
    <col min="11" max="11" width="1.8515625" style="0" customWidth="1"/>
  </cols>
  <sheetData>
    <row r="1" spans="1:11" ht="14.25">
      <c r="A1" s="1" t="s">
        <v>82</v>
      </c>
      <c r="D1" s="2"/>
      <c r="G1" s="2"/>
      <c r="J1" s="2"/>
      <c r="K1" s="2"/>
    </row>
    <row r="2" spans="1:14" s="3" customFormat="1" ht="12.75">
      <c r="A2" s="203" t="s">
        <v>60</v>
      </c>
      <c r="B2" s="203"/>
      <c r="C2" s="203"/>
      <c r="D2" s="203"/>
      <c r="E2" s="203"/>
      <c r="F2" s="203"/>
      <c r="G2" s="203"/>
      <c r="H2" s="203"/>
      <c r="I2" s="203"/>
      <c r="J2" s="203"/>
      <c r="K2" s="203"/>
      <c r="L2" s="203"/>
      <c r="M2" s="203"/>
      <c r="N2" s="203"/>
    </row>
    <row r="3" spans="1:11" ht="15" thickBot="1">
      <c r="A3" s="1"/>
      <c r="D3" s="2"/>
      <c r="G3" s="2"/>
      <c r="J3" s="2"/>
      <c r="K3" s="2"/>
    </row>
    <row r="4" spans="1:14" ht="30" customHeight="1">
      <c r="A4" s="4"/>
      <c r="B4" s="204" t="s">
        <v>29</v>
      </c>
      <c r="C4" s="205"/>
      <c r="D4" s="205"/>
      <c r="E4" s="204" t="s">
        <v>17</v>
      </c>
      <c r="F4" s="205"/>
      <c r="G4" s="206"/>
      <c r="H4" s="204" t="s">
        <v>18</v>
      </c>
      <c r="I4" s="205"/>
      <c r="J4" s="206"/>
      <c r="K4" s="53"/>
      <c r="L4" s="201" t="s">
        <v>79</v>
      </c>
      <c r="M4" s="202"/>
      <c r="N4" s="202"/>
    </row>
    <row r="5" spans="1:14" ht="14.25">
      <c r="A5" s="5"/>
      <c r="B5" s="6" t="s">
        <v>1</v>
      </c>
      <c r="C5" s="7" t="s">
        <v>2</v>
      </c>
      <c r="D5" s="7" t="s">
        <v>0</v>
      </c>
      <c r="E5" s="6" t="s">
        <v>1</v>
      </c>
      <c r="F5" s="7" t="s">
        <v>2</v>
      </c>
      <c r="G5" s="7" t="s">
        <v>0</v>
      </c>
      <c r="H5" s="6" t="s">
        <v>1</v>
      </c>
      <c r="I5" s="7" t="s">
        <v>2</v>
      </c>
      <c r="J5" s="44" t="s">
        <v>0</v>
      </c>
      <c r="K5" s="7"/>
      <c r="L5" s="61" t="s">
        <v>1</v>
      </c>
      <c r="M5" s="7" t="s">
        <v>2</v>
      </c>
      <c r="N5" s="7" t="s">
        <v>0</v>
      </c>
    </row>
    <row r="6" spans="1:13" s="2" customFormat="1" ht="14.25">
      <c r="A6" s="8" t="s">
        <v>24</v>
      </c>
      <c r="B6" s="9"/>
      <c r="C6" s="10"/>
      <c r="E6" s="9"/>
      <c r="F6" s="10"/>
      <c r="H6" s="11"/>
      <c r="I6" s="12"/>
      <c r="J6" s="25"/>
      <c r="L6" s="62"/>
      <c r="M6" s="12"/>
    </row>
    <row r="7" spans="1:14" ht="14.25">
      <c r="A7" s="2" t="s">
        <v>25</v>
      </c>
      <c r="B7" s="198">
        <v>20003</v>
      </c>
      <c r="C7" s="41">
        <v>19551</v>
      </c>
      <c r="D7" s="42">
        <v>39554</v>
      </c>
      <c r="E7" s="198">
        <v>25410</v>
      </c>
      <c r="F7" s="41">
        <v>24808</v>
      </c>
      <c r="G7" s="42">
        <v>50218</v>
      </c>
      <c r="H7" s="198">
        <v>25777</v>
      </c>
      <c r="I7" s="42">
        <v>24801</v>
      </c>
      <c r="J7" s="45">
        <v>50578</v>
      </c>
      <c r="K7" s="40"/>
      <c r="L7" s="43">
        <v>124528</v>
      </c>
      <c r="M7" s="40">
        <v>118954</v>
      </c>
      <c r="N7" s="40">
        <v>243482</v>
      </c>
    </row>
    <row r="8" spans="1:14" ht="14.25">
      <c r="A8" s="2" t="s">
        <v>26</v>
      </c>
      <c r="B8" s="198">
        <v>21814</v>
      </c>
      <c r="C8" s="41">
        <v>21214</v>
      </c>
      <c r="D8" s="42">
        <v>43028</v>
      </c>
      <c r="E8" s="198">
        <v>25943</v>
      </c>
      <c r="F8" s="41">
        <v>25417</v>
      </c>
      <c r="G8" s="42">
        <v>51360</v>
      </c>
      <c r="H8" s="198">
        <v>26000</v>
      </c>
      <c r="I8" s="42">
        <v>25339</v>
      </c>
      <c r="J8" s="45">
        <v>51339</v>
      </c>
      <c r="K8" s="42"/>
      <c r="L8" s="63">
        <v>128110</v>
      </c>
      <c r="M8" s="42">
        <v>122281</v>
      </c>
      <c r="N8" s="42">
        <v>250391</v>
      </c>
    </row>
    <row r="9" spans="1:14" ht="14.25">
      <c r="A9" s="2" t="s">
        <v>27</v>
      </c>
      <c r="B9" s="198">
        <v>22965</v>
      </c>
      <c r="C9" s="41">
        <v>22557</v>
      </c>
      <c r="D9" s="42">
        <v>45522</v>
      </c>
      <c r="E9" s="198">
        <v>26211</v>
      </c>
      <c r="F9" s="41">
        <v>25944</v>
      </c>
      <c r="G9" s="42">
        <v>52155</v>
      </c>
      <c r="H9" s="198">
        <v>25263</v>
      </c>
      <c r="I9" s="42">
        <v>24730</v>
      </c>
      <c r="J9" s="45">
        <v>49993</v>
      </c>
      <c r="K9" s="42"/>
      <c r="L9" s="63">
        <v>131375</v>
      </c>
      <c r="M9" s="42">
        <v>126049</v>
      </c>
      <c r="N9" s="42">
        <v>257424</v>
      </c>
    </row>
    <row r="10" spans="1:14" ht="14.25">
      <c r="A10" s="25" t="s">
        <v>81</v>
      </c>
      <c r="B10" s="42">
        <v>24344</v>
      </c>
      <c r="C10" s="41">
        <v>23608</v>
      </c>
      <c r="D10" s="42">
        <v>47952</v>
      </c>
      <c r="E10" s="63">
        <v>26738</v>
      </c>
      <c r="F10" s="42">
        <v>25916</v>
      </c>
      <c r="G10" s="45">
        <v>52654</v>
      </c>
      <c r="H10" s="42">
        <v>24705</v>
      </c>
      <c r="I10" s="42">
        <v>24138</v>
      </c>
      <c r="J10" s="45">
        <v>48843</v>
      </c>
      <c r="K10" s="42"/>
      <c r="L10" s="63">
        <v>134027</v>
      </c>
      <c r="M10" s="42">
        <v>128576</v>
      </c>
      <c r="N10" s="42">
        <v>262603</v>
      </c>
    </row>
    <row r="11" spans="2:14" ht="14.25">
      <c r="B11" s="63"/>
      <c r="C11" s="42"/>
      <c r="D11" s="45"/>
      <c r="E11" s="63"/>
      <c r="F11" s="42"/>
      <c r="G11" s="45"/>
      <c r="H11" s="42"/>
      <c r="I11" s="42"/>
      <c r="J11" s="45"/>
      <c r="K11" s="40"/>
      <c r="L11" s="43"/>
      <c r="M11" s="40"/>
      <c r="N11" s="40"/>
    </row>
    <row r="12" spans="1:14" s="2" customFormat="1" ht="14.25">
      <c r="A12" s="1" t="s">
        <v>28</v>
      </c>
      <c r="B12" s="199"/>
      <c r="C12" s="200"/>
      <c r="D12" s="42"/>
      <c r="E12" s="199"/>
      <c r="F12" s="200"/>
      <c r="G12" s="42"/>
      <c r="H12" s="198"/>
      <c r="I12" s="42"/>
      <c r="J12" s="45"/>
      <c r="K12" s="40"/>
      <c r="L12" s="43"/>
      <c r="M12" s="40"/>
      <c r="N12" s="40"/>
    </row>
    <row r="13" spans="1:14" ht="14.25">
      <c r="A13" s="2" t="s">
        <v>25</v>
      </c>
      <c r="B13" s="198">
        <v>23827</v>
      </c>
      <c r="C13" s="41">
        <v>24161</v>
      </c>
      <c r="D13" s="42">
        <v>47988</v>
      </c>
      <c r="E13" s="198">
        <v>41146</v>
      </c>
      <c r="F13" s="41">
        <v>42656</v>
      </c>
      <c r="G13" s="42">
        <v>83802</v>
      </c>
      <c r="H13" s="198">
        <v>45648</v>
      </c>
      <c r="I13" s="42">
        <v>46860</v>
      </c>
      <c r="J13" s="45">
        <v>92508</v>
      </c>
      <c r="K13" s="40"/>
      <c r="L13" s="43">
        <v>191372</v>
      </c>
      <c r="M13" s="40">
        <v>190510</v>
      </c>
      <c r="N13" s="40">
        <v>381882</v>
      </c>
    </row>
    <row r="14" spans="1:14" ht="14.25">
      <c r="A14" s="2" t="s">
        <v>26</v>
      </c>
      <c r="B14" s="198">
        <v>25590</v>
      </c>
      <c r="C14" s="41">
        <v>26023</v>
      </c>
      <c r="D14" s="42">
        <v>51613</v>
      </c>
      <c r="E14" s="198">
        <v>40489</v>
      </c>
      <c r="F14" s="41">
        <v>41903</v>
      </c>
      <c r="G14" s="42">
        <v>82392</v>
      </c>
      <c r="H14" s="198">
        <v>45167</v>
      </c>
      <c r="I14" s="42">
        <v>45943</v>
      </c>
      <c r="J14" s="45">
        <v>91110</v>
      </c>
      <c r="K14" s="42"/>
      <c r="L14" s="63">
        <v>190705</v>
      </c>
      <c r="M14" s="42">
        <v>189492</v>
      </c>
      <c r="N14" s="42">
        <v>380197</v>
      </c>
    </row>
    <row r="15" spans="1:14" ht="14.25">
      <c r="A15" s="2" t="s">
        <v>27</v>
      </c>
      <c r="B15" s="198">
        <v>27618</v>
      </c>
      <c r="C15" s="41">
        <v>28030</v>
      </c>
      <c r="D15" s="42">
        <v>55648</v>
      </c>
      <c r="E15" s="198">
        <v>40287</v>
      </c>
      <c r="F15" s="41">
        <v>41633</v>
      </c>
      <c r="G15" s="42">
        <v>81920</v>
      </c>
      <c r="H15" s="198">
        <v>44069</v>
      </c>
      <c r="I15" s="42">
        <v>45111</v>
      </c>
      <c r="J15" s="45">
        <v>89180</v>
      </c>
      <c r="K15" s="42"/>
      <c r="L15" s="63">
        <v>191468</v>
      </c>
      <c r="M15" s="42">
        <v>190515</v>
      </c>
      <c r="N15" s="42">
        <v>381983</v>
      </c>
    </row>
    <row r="16" spans="1:14" ht="14.25">
      <c r="A16" s="25" t="s">
        <v>81</v>
      </c>
      <c r="B16" s="40">
        <v>29878</v>
      </c>
      <c r="C16" s="41">
        <v>30343</v>
      </c>
      <c r="D16" s="42">
        <v>60221</v>
      </c>
      <c r="E16" s="63">
        <v>40261</v>
      </c>
      <c r="F16" s="42">
        <v>41775</v>
      </c>
      <c r="G16" s="45">
        <v>82036</v>
      </c>
      <c r="H16" s="42">
        <v>43057</v>
      </c>
      <c r="I16" s="42">
        <v>44039</v>
      </c>
      <c r="J16" s="45">
        <v>87096</v>
      </c>
      <c r="K16" s="42"/>
      <c r="L16" s="63">
        <v>194195</v>
      </c>
      <c r="M16" s="42">
        <v>192501</v>
      </c>
      <c r="N16" s="42">
        <v>386696</v>
      </c>
    </row>
  </sheetData>
  <sheetProtection/>
  <mergeCells count="5">
    <mergeCell ref="B4:D4"/>
    <mergeCell ref="E4:G4"/>
    <mergeCell ref="H4:J4"/>
    <mergeCell ref="L4:N4"/>
    <mergeCell ref="A2:N2"/>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U59"/>
  <sheetViews>
    <sheetView zoomScalePageLayoutView="0" workbookViewId="0" topLeftCell="A1">
      <selection activeCell="N25" sqref="N25"/>
    </sheetView>
  </sheetViews>
  <sheetFormatPr defaultColWidth="9.140625" defaultRowHeight="15"/>
  <cols>
    <col min="1" max="1" width="24.8515625" style="29" customWidth="1"/>
    <col min="2" max="2" width="11.421875" style="22" customWidth="1"/>
    <col min="3" max="3" width="11.140625" style="22" customWidth="1"/>
    <col min="4" max="4" width="8.7109375" style="56" customWidth="1"/>
    <col min="5" max="5" width="11.421875" style="22" customWidth="1"/>
    <col min="6" max="7" width="11.57421875" style="22" customWidth="1"/>
    <col min="8" max="8" width="10.8515625" style="22" customWidth="1"/>
    <col min="9" max="9" width="10.28125" style="56" customWidth="1"/>
    <col min="10" max="10" width="9.7109375" style="30" customWidth="1"/>
    <col min="11" max="11" width="26.421875" style="22" customWidth="1"/>
    <col min="12" max="14" width="9.7109375" style="22" customWidth="1"/>
    <col min="15" max="15" width="9.7109375" style="56" customWidth="1"/>
    <col min="16" max="18" width="9.7109375" style="22" customWidth="1"/>
    <col min="19" max="19" width="10.7109375" style="22" customWidth="1"/>
    <col min="20" max="20" width="10.28125" style="56" customWidth="1"/>
    <col min="21" max="16384" width="8.8515625" style="22" customWidth="1"/>
  </cols>
  <sheetData>
    <row r="1" spans="1:21" ht="14.25">
      <c r="A1" s="29" t="s">
        <v>82</v>
      </c>
      <c r="K1" s="29" t="s">
        <v>82</v>
      </c>
      <c r="L1" s="207"/>
      <c r="M1" s="207"/>
      <c r="N1" s="207"/>
      <c r="O1" s="207"/>
      <c r="P1" s="207"/>
      <c r="Q1" s="207"/>
      <c r="R1" s="207"/>
      <c r="S1" s="207"/>
      <c r="T1" s="207"/>
      <c r="U1" s="207"/>
    </row>
    <row r="2" spans="1:20" ht="14.25">
      <c r="A2" s="207" t="s">
        <v>87</v>
      </c>
      <c r="B2" s="207"/>
      <c r="C2" s="207"/>
      <c r="D2" s="207"/>
      <c r="E2" s="207"/>
      <c r="F2" s="207"/>
      <c r="G2" s="207"/>
      <c r="H2" s="207"/>
      <c r="I2" s="207"/>
      <c r="J2" s="173"/>
      <c r="K2" s="207" t="s">
        <v>87</v>
      </c>
      <c r="L2" s="207"/>
      <c r="M2" s="207"/>
      <c r="N2" s="207"/>
      <c r="O2" s="207"/>
      <c r="P2" s="207"/>
      <c r="Q2" s="207"/>
      <c r="R2" s="207"/>
      <c r="S2" s="207"/>
      <c r="T2" s="207"/>
    </row>
    <row r="3" spans="1:20" ht="14.25">
      <c r="A3" s="177"/>
      <c r="B3" s="177"/>
      <c r="C3" s="177"/>
      <c r="D3" s="177"/>
      <c r="E3" s="177"/>
      <c r="F3" s="177"/>
      <c r="G3" s="177"/>
      <c r="H3" s="177"/>
      <c r="I3" s="177"/>
      <c r="J3" s="173"/>
      <c r="K3" s="173"/>
      <c r="L3" s="173"/>
      <c r="M3" s="173"/>
      <c r="N3" s="173"/>
      <c r="O3" s="173"/>
      <c r="P3" s="173"/>
      <c r="Q3" s="173"/>
      <c r="R3" s="173"/>
      <c r="S3" s="173"/>
      <c r="T3" s="173"/>
    </row>
    <row r="4" spans="1:20" ht="14.25">
      <c r="A4" s="207" t="s">
        <v>29</v>
      </c>
      <c r="B4" s="207"/>
      <c r="C4" s="207"/>
      <c r="D4" s="207"/>
      <c r="E4" s="207"/>
      <c r="F4" s="207"/>
      <c r="G4" s="207"/>
      <c r="H4" s="207"/>
      <c r="I4" s="207"/>
      <c r="J4" s="173"/>
      <c r="K4" s="207" t="s">
        <v>17</v>
      </c>
      <c r="L4" s="207"/>
      <c r="M4" s="207"/>
      <c r="N4" s="207"/>
      <c r="O4" s="207"/>
      <c r="P4" s="207"/>
      <c r="Q4" s="207"/>
      <c r="R4" s="207"/>
      <c r="S4" s="207"/>
      <c r="T4" s="207"/>
    </row>
    <row r="5" spans="1:20" ht="15" thickBot="1">
      <c r="A5" s="177"/>
      <c r="B5" s="177"/>
      <c r="C5" s="177"/>
      <c r="D5" s="177"/>
      <c r="E5" s="177"/>
      <c r="F5" s="177"/>
      <c r="G5" s="177"/>
      <c r="H5" s="177"/>
      <c r="I5" s="177"/>
      <c r="J5" s="177"/>
      <c r="K5" s="177"/>
      <c r="L5" s="177"/>
      <c r="M5" s="177"/>
      <c r="N5" s="177"/>
      <c r="O5" s="177"/>
      <c r="P5" s="177"/>
      <c r="Q5" s="177"/>
      <c r="R5" s="177"/>
      <c r="S5" s="177"/>
      <c r="T5" s="177"/>
    </row>
    <row r="6" spans="1:20" ht="14.25">
      <c r="A6" s="176"/>
      <c r="B6" s="208" t="s">
        <v>35</v>
      </c>
      <c r="C6" s="208"/>
      <c r="D6" s="208"/>
      <c r="E6" s="209" t="s">
        <v>36</v>
      </c>
      <c r="F6" s="210"/>
      <c r="G6" s="211"/>
      <c r="H6" s="178"/>
      <c r="I6" s="176"/>
      <c r="J6" s="173"/>
      <c r="K6" s="179"/>
      <c r="L6" s="208" t="s">
        <v>35</v>
      </c>
      <c r="M6" s="208"/>
      <c r="N6" s="208"/>
      <c r="O6" s="208"/>
      <c r="P6" s="209" t="s">
        <v>36</v>
      </c>
      <c r="Q6" s="210"/>
      <c r="R6" s="211"/>
      <c r="S6" s="178"/>
      <c r="T6" s="176"/>
    </row>
    <row r="7" spans="2:20" ht="69" customHeight="1">
      <c r="B7" s="70" t="s">
        <v>50</v>
      </c>
      <c r="C7" s="70" t="s">
        <v>61</v>
      </c>
      <c r="D7" s="71" t="s">
        <v>38</v>
      </c>
      <c r="E7" s="70" t="s">
        <v>51</v>
      </c>
      <c r="F7" s="70" t="s">
        <v>62</v>
      </c>
      <c r="G7" s="71" t="s">
        <v>39</v>
      </c>
      <c r="H7" s="70" t="s">
        <v>34</v>
      </c>
      <c r="I7" s="72" t="s">
        <v>16</v>
      </c>
      <c r="J7" s="68"/>
      <c r="K7" s="73"/>
      <c r="L7" s="69" t="s">
        <v>30</v>
      </c>
      <c r="M7" s="70" t="s">
        <v>31</v>
      </c>
      <c r="N7" s="70" t="s">
        <v>32</v>
      </c>
      <c r="O7" s="71" t="s">
        <v>38</v>
      </c>
      <c r="P7" s="70" t="s">
        <v>37</v>
      </c>
      <c r="Q7" s="70" t="s">
        <v>33</v>
      </c>
      <c r="R7" s="71" t="s">
        <v>39</v>
      </c>
      <c r="S7" s="70" t="s">
        <v>34</v>
      </c>
      <c r="T7" s="72" t="s">
        <v>16</v>
      </c>
    </row>
    <row r="8" spans="1:20" ht="14.25">
      <c r="A8" s="180" t="s">
        <v>3</v>
      </c>
      <c r="B8" s="181"/>
      <c r="C8" s="181"/>
      <c r="D8" s="182"/>
      <c r="E8" s="183"/>
      <c r="F8" s="183"/>
      <c r="G8" s="182"/>
      <c r="H8" s="183"/>
      <c r="I8" s="184"/>
      <c r="K8" s="185" t="s">
        <v>3</v>
      </c>
      <c r="L8" s="186"/>
      <c r="M8" s="181"/>
      <c r="N8" s="183"/>
      <c r="O8" s="187"/>
      <c r="P8" s="183"/>
      <c r="Q8" s="183"/>
      <c r="R8" s="182"/>
      <c r="S8" s="183"/>
      <c r="T8" s="184"/>
    </row>
    <row r="9" spans="1:20" ht="14.25">
      <c r="A9" s="23" t="s">
        <v>4</v>
      </c>
      <c r="B9" s="13">
        <v>1678</v>
      </c>
      <c r="C9" s="13">
        <v>548</v>
      </c>
      <c r="D9" s="54">
        <f>SUM(B9:C9)</f>
        <v>2226</v>
      </c>
      <c r="E9" s="13">
        <v>6345</v>
      </c>
      <c r="F9" s="13">
        <v>1239</v>
      </c>
      <c r="G9" s="54">
        <f>SUM(E9:F9)</f>
        <v>7584</v>
      </c>
      <c r="H9" s="13">
        <v>268</v>
      </c>
      <c r="I9" s="54">
        <f>SUM(H9,G9,D9)</f>
        <v>10078</v>
      </c>
      <c r="J9" s="66"/>
      <c r="K9" s="188" t="s">
        <v>4</v>
      </c>
      <c r="L9" s="189">
        <v>796</v>
      </c>
      <c r="M9" s="13">
        <v>793</v>
      </c>
      <c r="N9" s="13">
        <v>1693</v>
      </c>
      <c r="O9" s="54">
        <f>SUM(L9:N9)</f>
        <v>3282</v>
      </c>
      <c r="P9" s="13">
        <v>3174</v>
      </c>
      <c r="Q9" s="13">
        <v>3285</v>
      </c>
      <c r="R9" s="54">
        <f>SUM(P9:Q9)</f>
        <v>6459</v>
      </c>
      <c r="S9" s="13">
        <v>337</v>
      </c>
      <c r="T9" s="54">
        <f>SUM(R9,O9,S9)</f>
        <v>10078</v>
      </c>
    </row>
    <row r="10" spans="1:20" ht="14.25">
      <c r="A10" s="23" t="s">
        <v>5</v>
      </c>
      <c r="B10" s="13">
        <v>5236</v>
      </c>
      <c r="C10" s="13">
        <v>1487</v>
      </c>
      <c r="D10" s="54">
        <f>SUM(B10:C10)</f>
        <v>6723</v>
      </c>
      <c r="E10" s="13">
        <v>29768</v>
      </c>
      <c r="F10" s="13">
        <v>3953</v>
      </c>
      <c r="G10" s="54">
        <f>SUM(E10:F10)</f>
        <v>33721</v>
      </c>
      <c r="H10" s="13">
        <v>1469</v>
      </c>
      <c r="I10" s="54">
        <f>SUM(H10,G10,D10)</f>
        <v>41913</v>
      </c>
      <c r="J10" s="66"/>
      <c r="K10" s="188" t="s">
        <v>5</v>
      </c>
      <c r="L10" s="189">
        <v>1615</v>
      </c>
      <c r="M10" s="13">
        <v>2034</v>
      </c>
      <c r="N10" s="13">
        <v>4288</v>
      </c>
      <c r="O10" s="54">
        <f>SUM(L10:N10)</f>
        <v>7937</v>
      </c>
      <c r="P10" s="13">
        <v>13247</v>
      </c>
      <c r="Q10" s="13">
        <v>18975</v>
      </c>
      <c r="R10" s="54">
        <f>SUM(P10:Q10)</f>
        <v>32222</v>
      </c>
      <c r="S10" s="13">
        <v>1754</v>
      </c>
      <c r="T10" s="54">
        <f>SUM(R10,O10,S10)</f>
        <v>41913</v>
      </c>
    </row>
    <row r="11" spans="1:20" ht="14.25">
      <c r="A11" s="23" t="s">
        <v>6</v>
      </c>
      <c r="B11" s="13">
        <v>0</v>
      </c>
      <c r="C11" s="13">
        <v>0</v>
      </c>
      <c r="D11" s="54">
        <f>SUM(B11:C11)</f>
        <v>0</v>
      </c>
      <c r="E11" s="13">
        <v>0</v>
      </c>
      <c r="F11" s="13">
        <v>0</v>
      </c>
      <c r="G11" s="54">
        <f>SUM(E11:F11)</f>
        <v>0</v>
      </c>
      <c r="H11" s="13">
        <v>0</v>
      </c>
      <c r="I11" s="54">
        <f>SUM(H11,G11,D11)</f>
        <v>0</v>
      </c>
      <c r="J11" s="66"/>
      <c r="K11" s="188" t="s">
        <v>6</v>
      </c>
      <c r="L11" s="189">
        <v>0</v>
      </c>
      <c r="M11" s="13">
        <v>0</v>
      </c>
      <c r="N11" s="13">
        <v>0</v>
      </c>
      <c r="O11" s="54">
        <f>SUM(L11:N11)</f>
        <v>0</v>
      </c>
      <c r="P11" s="13">
        <v>0</v>
      </c>
      <c r="Q11" s="13">
        <v>0</v>
      </c>
      <c r="R11" s="54">
        <f>SUM(P11:Q11)</f>
        <v>0</v>
      </c>
      <c r="S11" s="13">
        <v>0</v>
      </c>
      <c r="T11" s="54">
        <f>SUM(R11,O11,S11)</f>
        <v>0</v>
      </c>
    </row>
    <row r="12" spans="1:20" ht="14.25">
      <c r="A12" s="23" t="s">
        <v>7</v>
      </c>
      <c r="B12" s="13">
        <v>4678</v>
      </c>
      <c r="C12" s="13">
        <v>986</v>
      </c>
      <c r="D12" s="54">
        <f>SUM(B12:C12)</f>
        <v>5664</v>
      </c>
      <c r="E12" s="13">
        <v>13515</v>
      </c>
      <c r="F12" s="13">
        <v>2222</v>
      </c>
      <c r="G12" s="54">
        <f>SUM(E12:F12)</f>
        <v>15737</v>
      </c>
      <c r="H12" s="13">
        <v>232</v>
      </c>
      <c r="I12" s="54">
        <f>SUM(H12,G12,D12)</f>
        <v>21633</v>
      </c>
      <c r="J12" s="66"/>
      <c r="K12" s="188" t="s">
        <v>7</v>
      </c>
      <c r="L12" s="189">
        <v>2324</v>
      </c>
      <c r="M12" s="13">
        <v>1666</v>
      </c>
      <c r="N12" s="13">
        <v>3010</v>
      </c>
      <c r="O12" s="54">
        <f>SUM(L12:N12)</f>
        <v>7000</v>
      </c>
      <c r="P12" s="13">
        <v>6780</v>
      </c>
      <c r="Q12" s="13">
        <v>7536</v>
      </c>
      <c r="R12" s="54">
        <f>SUM(P12:Q12)</f>
        <v>14316</v>
      </c>
      <c r="S12" s="13">
        <v>317</v>
      </c>
      <c r="T12" s="54">
        <f>SUM(R12,O12,S12)</f>
        <v>21633</v>
      </c>
    </row>
    <row r="13" spans="1:20" ht="14.25">
      <c r="A13" s="190" t="s">
        <v>0</v>
      </c>
      <c r="B13" s="17">
        <v>11592</v>
      </c>
      <c r="C13" s="17">
        <v>3021</v>
      </c>
      <c r="D13" s="17">
        <f>SUM(B13:C13)</f>
        <v>14613</v>
      </c>
      <c r="E13" s="17">
        <v>49628</v>
      </c>
      <c r="F13" s="17">
        <v>7414</v>
      </c>
      <c r="G13" s="17">
        <f>SUM(E13:F13)</f>
        <v>57042</v>
      </c>
      <c r="H13" s="17">
        <v>1969</v>
      </c>
      <c r="I13" s="17">
        <f>SUM(H13,G13,D13)</f>
        <v>73624</v>
      </c>
      <c r="J13" s="67"/>
      <c r="K13" s="191" t="s">
        <v>0</v>
      </c>
      <c r="L13" s="16">
        <v>4735</v>
      </c>
      <c r="M13" s="17">
        <v>4493</v>
      </c>
      <c r="N13" s="17">
        <v>8991</v>
      </c>
      <c r="O13" s="17">
        <f>SUM(L13:N13)</f>
        <v>18219</v>
      </c>
      <c r="P13" s="17">
        <v>23201</v>
      </c>
      <c r="Q13" s="17">
        <v>29796</v>
      </c>
      <c r="R13" s="17">
        <f>SUM(P13:Q13)</f>
        <v>52997</v>
      </c>
      <c r="S13" s="17">
        <v>2408</v>
      </c>
      <c r="T13" s="17">
        <f>SUM(R13,O13,S13)</f>
        <v>73624</v>
      </c>
    </row>
    <row r="14" spans="1:20" ht="14.25">
      <c r="A14" s="29" t="s">
        <v>8</v>
      </c>
      <c r="B14" s="13"/>
      <c r="C14" s="13"/>
      <c r="D14" s="54"/>
      <c r="E14" s="13"/>
      <c r="F14" s="13"/>
      <c r="G14" s="54"/>
      <c r="H14" s="13"/>
      <c r="I14" s="54"/>
      <c r="J14" s="66"/>
      <c r="K14" s="192" t="s">
        <v>8</v>
      </c>
      <c r="L14" s="189"/>
      <c r="M14" s="13"/>
      <c r="N14" s="13"/>
      <c r="O14" s="54"/>
      <c r="P14" s="13"/>
      <c r="Q14" s="13"/>
      <c r="R14" s="54"/>
      <c r="S14" s="13"/>
      <c r="T14" s="54"/>
    </row>
    <row r="15" spans="1:20" ht="14.25">
      <c r="A15" s="23" t="s">
        <v>4</v>
      </c>
      <c r="B15" s="13">
        <v>1363</v>
      </c>
      <c r="C15" s="13">
        <v>385</v>
      </c>
      <c r="D15" s="54">
        <f>SUM(B15:C15)</f>
        <v>1748</v>
      </c>
      <c r="E15" s="13">
        <v>3094</v>
      </c>
      <c r="F15" s="13">
        <v>927</v>
      </c>
      <c r="G15" s="54">
        <f>SUM(E15:F15)</f>
        <v>4021</v>
      </c>
      <c r="H15" s="13">
        <v>248</v>
      </c>
      <c r="I15" s="54">
        <f>SUM(H15,G15,D15)</f>
        <v>6017</v>
      </c>
      <c r="J15" s="66"/>
      <c r="K15" s="188" t="s">
        <v>4</v>
      </c>
      <c r="L15" s="189">
        <v>193</v>
      </c>
      <c r="M15" s="13">
        <v>322</v>
      </c>
      <c r="N15" s="13">
        <v>802</v>
      </c>
      <c r="O15" s="54">
        <f>SUM(L15:N15)</f>
        <v>1317</v>
      </c>
      <c r="P15" s="13">
        <v>1749</v>
      </c>
      <c r="Q15" s="13">
        <v>2641</v>
      </c>
      <c r="R15" s="54">
        <f>SUM(P15:Q15)</f>
        <v>4390</v>
      </c>
      <c r="S15" s="13">
        <v>310</v>
      </c>
      <c r="T15" s="54">
        <f>SUM(R15,O15,S15)</f>
        <v>6017</v>
      </c>
    </row>
    <row r="16" spans="1:20" ht="14.25">
      <c r="A16" s="23" t="s">
        <v>5</v>
      </c>
      <c r="B16" s="13">
        <v>3323</v>
      </c>
      <c r="C16" s="13">
        <v>916</v>
      </c>
      <c r="D16" s="54">
        <f>SUM(B16:C16)</f>
        <v>4239</v>
      </c>
      <c r="E16" s="13">
        <v>15045</v>
      </c>
      <c r="F16" s="13">
        <v>2762</v>
      </c>
      <c r="G16" s="54">
        <f>SUM(E16:F16)</f>
        <v>17807</v>
      </c>
      <c r="H16" s="13">
        <v>409</v>
      </c>
      <c r="I16" s="54">
        <f>SUM(H16,G16,D16)</f>
        <v>22455</v>
      </c>
      <c r="J16" s="66"/>
      <c r="K16" s="188" t="s">
        <v>5</v>
      </c>
      <c r="L16" s="189">
        <v>303</v>
      </c>
      <c r="M16" s="13">
        <v>527</v>
      </c>
      <c r="N16" s="13">
        <v>1601</v>
      </c>
      <c r="O16" s="54">
        <f>SUM(L16:N16)</f>
        <v>2431</v>
      </c>
      <c r="P16" s="13">
        <v>5874</v>
      </c>
      <c r="Q16" s="13">
        <v>13555</v>
      </c>
      <c r="R16" s="54">
        <f>SUM(P16:Q16)</f>
        <v>19429</v>
      </c>
      <c r="S16" s="13">
        <v>595</v>
      </c>
      <c r="T16" s="54">
        <f>SUM(R16,O16,S16)</f>
        <v>22455</v>
      </c>
    </row>
    <row r="17" spans="1:20" ht="14.25">
      <c r="A17" s="23" t="s">
        <v>6</v>
      </c>
      <c r="B17" s="13">
        <v>0</v>
      </c>
      <c r="C17" s="13">
        <v>0</v>
      </c>
      <c r="D17" s="54">
        <f>SUM(B17:C17)</f>
        <v>0</v>
      </c>
      <c r="E17" s="13">
        <v>0</v>
      </c>
      <c r="F17" s="13">
        <v>0</v>
      </c>
      <c r="G17" s="54">
        <f>SUM(E17:F17)</f>
        <v>0</v>
      </c>
      <c r="H17" s="13">
        <v>0</v>
      </c>
      <c r="I17" s="54">
        <f>SUM(H17,G17,D17)</f>
        <v>0</v>
      </c>
      <c r="J17" s="66"/>
      <c r="K17" s="188" t="s">
        <v>6</v>
      </c>
      <c r="L17" s="189">
        <v>0</v>
      </c>
      <c r="M17" s="13">
        <v>0</v>
      </c>
      <c r="N17" s="13">
        <v>0</v>
      </c>
      <c r="O17" s="54">
        <f>SUM(L17:N17)</f>
        <v>0</v>
      </c>
      <c r="P17" s="13">
        <v>0</v>
      </c>
      <c r="Q17" s="13">
        <v>0</v>
      </c>
      <c r="R17" s="54">
        <f>SUM(P17:Q17)</f>
        <v>0</v>
      </c>
      <c r="S17" s="13">
        <v>0</v>
      </c>
      <c r="T17" s="54">
        <f>SUM(R17,O17,S17)</f>
        <v>0</v>
      </c>
    </row>
    <row r="18" spans="1:20" ht="14.25">
      <c r="A18" s="23" t="s">
        <v>7</v>
      </c>
      <c r="B18" s="13">
        <v>2372</v>
      </c>
      <c r="C18" s="13">
        <v>664</v>
      </c>
      <c r="D18" s="54">
        <f>SUM(B18:C18)</f>
        <v>3036</v>
      </c>
      <c r="E18" s="13">
        <v>7651</v>
      </c>
      <c r="F18" s="13">
        <v>1593</v>
      </c>
      <c r="G18" s="54">
        <f>SUM(E18:F18)</f>
        <v>9244</v>
      </c>
      <c r="H18" s="13">
        <v>554</v>
      </c>
      <c r="I18" s="54">
        <f>SUM(H18,G18,D18)</f>
        <v>12834</v>
      </c>
      <c r="J18" s="66"/>
      <c r="K18" s="188" t="s">
        <v>7</v>
      </c>
      <c r="L18" s="189">
        <v>201</v>
      </c>
      <c r="M18" s="13">
        <v>358</v>
      </c>
      <c r="N18" s="13">
        <v>1021</v>
      </c>
      <c r="O18" s="54">
        <f>SUM(L18:N18)</f>
        <v>1580</v>
      </c>
      <c r="P18" s="13">
        <v>3877</v>
      </c>
      <c r="Q18" s="13">
        <v>6723</v>
      </c>
      <c r="R18" s="54">
        <f>SUM(P18:Q18)</f>
        <v>10600</v>
      </c>
      <c r="S18" s="13">
        <v>654</v>
      </c>
      <c r="T18" s="54">
        <f>SUM(R18,O18,S18)</f>
        <v>12834</v>
      </c>
    </row>
    <row r="19" spans="1:20" ht="14.25">
      <c r="A19" s="190" t="s">
        <v>0</v>
      </c>
      <c r="B19" s="17">
        <v>7058</v>
      </c>
      <c r="C19" s="17">
        <v>1965</v>
      </c>
      <c r="D19" s="17">
        <f>SUM(B19:C19)</f>
        <v>9023</v>
      </c>
      <c r="E19" s="17">
        <v>25790</v>
      </c>
      <c r="F19" s="17">
        <v>5282</v>
      </c>
      <c r="G19" s="17">
        <f>SUM(E19:F19)</f>
        <v>31072</v>
      </c>
      <c r="H19" s="17">
        <v>1211</v>
      </c>
      <c r="I19" s="17">
        <f>SUM(H19,G19,D19)</f>
        <v>41306</v>
      </c>
      <c r="J19" s="67"/>
      <c r="K19" s="191" t="s">
        <v>0</v>
      </c>
      <c r="L19" s="16">
        <v>697</v>
      </c>
      <c r="M19" s="17">
        <v>1207</v>
      </c>
      <c r="N19" s="17">
        <v>3424</v>
      </c>
      <c r="O19" s="17">
        <f>SUM(L19:N19)</f>
        <v>5328</v>
      </c>
      <c r="P19" s="17">
        <v>11500</v>
      </c>
      <c r="Q19" s="17">
        <v>22919</v>
      </c>
      <c r="R19" s="17">
        <f>SUM(P19:Q19)</f>
        <v>34419</v>
      </c>
      <c r="S19" s="17">
        <v>1559</v>
      </c>
      <c r="T19" s="17">
        <f>SUM(R19,O19,S19)</f>
        <v>41306</v>
      </c>
    </row>
    <row r="20" spans="1:20" ht="14.25">
      <c r="A20" s="29" t="s">
        <v>9</v>
      </c>
      <c r="B20" s="13"/>
      <c r="C20" s="13"/>
      <c r="D20" s="54"/>
      <c r="E20" s="13"/>
      <c r="F20" s="13"/>
      <c r="G20" s="54"/>
      <c r="H20" s="13"/>
      <c r="I20" s="54"/>
      <c r="J20" s="66"/>
      <c r="K20" s="192" t="s">
        <v>9</v>
      </c>
      <c r="L20" s="189"/>
      <c r="M20" s="13"/>
      <c r="N20" s="13"/>
      <c r="O20" s="54"/>
      <c r="P20" s="13"/>
      <c r="Q20" s="13"/>
      <c r="R20" s="54"/>
      <c r="S20" s="13"/>
      <c r="T20" s="54"/>
    </row>
    <row r="21" spans="1:20" ht="14.25">
      <c r="A21" s="23" t="s">
        <v>4</v>
      </c>
      <c r="B21" s="13">
        <v>1675</v>
      </c>
      <c r="C21" s="13">
        <v>472</v>
      </c>
      <c r="D21" s="54">
        <f>SUM(B21:C21)</f>
        <v>2147</v>
      </c>
      <c r="E21" s="13">
        <v>263</v>
      </c>
      <c r="F21" s="13">
        <v>887</v>
      </c>
      <c r="G21" s="54">
        <f>SUM(E21:F21)</f>
        <v>1150</v>
      </c>
      <c r="H21" s="13">
        <v>112</v>
      </c>
      <c r="I21" s="54">
        <f>SUM(H21,G21,D21)</f>
        <v>3409</v>
      </c>
      <c r="J21" s="66"/>
      <c r="K21" s="188" t="s">
        <v>4</v>
      </c>
      <c r="L21" s="189">
        <v>166</v>
      </c>
      <c r="M21" s="13">
        <v>222</v>
      </c>
      <c r="N21" s="13">
        <v>619</v>
      </c>
      <c r="O21" s="54">
        <f>SUM(L21:N21)</f>
        <v>1007</v>
      </c>
      <c r="P21" s="13">
        <v>1034</v>
      </c>
      <c r="Q21" s="13">
        <v>1226</v>
      </c>
      <c r="R21" s="54">
        <f>SUM(P21:Q21)</f>
        <v>2260</v>
      </c>
      <c r="S21" s="13">
        <v>142</v>
      </c>
      <c r="T21" s="54">
        <f>SUM(R21,O21,S21)</f>
        <v>3409</v>
      </c>
    </row>
    <row r="22" spans="1:20" ht="14.25">
      <c r="A22" s="23" t="s">
        <v>5</v>
      </c>
      <c r="B22" s="13">
        <v>2709</v>
      </c>
      <c r="C22" s="13">
        <v>639</v>
      </c>
      <c r="D22" s="54">
        <f>SUM(B22:C22)</f>
        <v>3348</v>
      </c>
      <c r="E22" s="13">
        <v>508</v>
      </c>
      <c r="F22" s="13">
        <v>1208</v>
      </c>
      <c r="G22" s="54">
        <f>SUM(E22:F22)</f>
        <v>1716</v>
      </c>
      <c r="H22" s="13">
        <v>58</v>
      </c>
      <c r="I22" s="54">
        <f>SUM(H22,G22,D22)</f>
        <v>5122</v>
      </c>
      <c r="J22" s="66"/>
      <c r="K22" s="188" t="s">
        <v>5</v>
      </c>
      <c r="L22" s="189">
        <v>295</v>
      </c>
      <c r="M22" s="13">
        <v>346</v>
      </c>
      <c r="N22" s="13">
        <v>831</v>
      </c>
      <c r="O22" s="54">
        <f>SUM(L22:N22)</f>
        <v>1472</v>
      </c>
      <c r="P22" s="13">
        <v>1405</v>
      </c>
      <c r="Q22" s="13">
        <v>2140</v>
      </c>
      <c r="R22" s="54">
        <f>SUM(P22:Q22)</f>
        <v>3545</v>
      </c>
      <c r="S22" s="13">
        <v>105</v>
      </c>
      <c r="T22" s="54">
        <f>SUM(R22,O22,S22)</f>
        <v>5122</v>
      </c>
    </row>
    <row r="23" spans="1:20" ht="14.25">
      <c r="A23" s="23" t="s">
        <v>7</v>
      </c>
      <c r="B23" s="13">
        <v>2042</v>
      </c>
      <c r="C23" s="13">
        <v>381</v>
      </c>
      <c r="D23" s="54">
        <f>SUM(B23:C23)</f>
        <v>2423</v>
      </c>
      <c r="E23" s="13">
        <v>185</v>
      </c>
      <c r="F23" s="13">
        <v>574</v>
      </c>
      <c r="G23" s="54">
        <f>SUM(E23:F23)</f>
        <v>759</v>
      </c>
      <c r="H23" s="13">
        <v>55</v>
      </c>
      <c r="I23" s="54">
        <f>SUM(H23,G23,D23)</f>
        <v>3237</v>
      </c>
      <c r="J23" s="66"/>
      <c r="K23" s="188" t="s">
        <v>7</v>
      </c>
      <c r="L23" s="189">
        <v>317</v>
      </c>
      <c r="M23" s="13">
        <v>341</v>
      </c>
      <c r="N23" s="13">
        <v>715</v>
      </c>
      <c r="O23" s="54">
        <f>SUM(L23:N23)</f>
        <v>1373</v>
      </c>
      <c r="P23" s="13">
        <v>1048</v>
      </c>
      <c r="Q23" s="13">
        <v>718</v>
      </c>
      <c r="R23" s="54">
        <f>SUM(P23:Q23)</f>
        <v>1766</v>
      </c>
      <c r="S23" s="13">
        <v>98</v>
      </c>
      <c r="T23" s="54">
        <f>SUM(R23,O23,S23)</f>
        <v>3237</v>
      </c>
    </row>
    <row r="24" spans="1:20" ht="14.25">
      <c r="A24" s="23" t="s">
        <v>10</v>
      </c>
      <c r="B24" s="13">
        <v>0</v>
      </c>
      <c r="C24" s="13">
        <v>0</v>
      </c>
      <c r="D24" s="54">
        <f>SUM(B24:C24)</f>
        <v>0</v>
      </c>
      <c r="E24" s="13">
        <v>0</v>
      </c>
      <c r="F24" s="13">
        <v>0</v>
      </c>
      <c r="G24" s="54">
        <f>SUM(E24:F24)</f>
        <v>0</v>
      </c>
      <c r="H24" s="13">
        <v>0</v>
      </c>
      <c r="I24" s="54">
        <f>SUM(H24,G24,D24)</f>
        <v>0</v>
      </c>
      <c r="J24" s="66"/>
      <c r="K24" s="188" t="s">
        <v>10</v>
      </c>
      <c r="L24" s="189">
        <v>0</v>
      </c>
      <c r="M24" s="13">
        <v>0</v>
      </c>
      <c r="N24" s="13">
        <v>0</v>
      </c>
      <c r="O24" s="54">
        <f>SUM(L24:N24)</f>
        <v>0</v>
      </c>
      <c r="P24" s="13">
        <v>0</v>
      </c>
      <c r="Q24" s="13">
        <v>0</v>
      </c>
      <c r="R24" s="54">
        <f>SUM(P24:Q24)</f>
        <v>0</v>
      </c>
      <c r="S24" s="13">
        <v>0</v>
      </c>
      <c r="T24" s="54">
        <f>SUM(R24,O24,S24)</f>
        <v>0</v>
      </c>
    </row>
    <row r="25" spans="1:20" ht="14.25">
      <c r="A25" s="190" t="s">
        <v>0</v>
      </c>
      <c r="B25" s="17">
        <v>6426</v>
      </c>
      <c r="C25" s="17">
        <v>1492</v>
      </c>
      <c r="D25" s="17">
        <f>SUM(B25:C25)</f>
        <v>7918</v>
      </c>
      <c r="E25" s="17">
        <v>956</v>
      </c>
      <c r="F25" s="17">
        <v>2669</v>
      </c>
      <c r="G25" s="17">
        <f>SUM(E25:F25)</f>
        <v>3625</v>
      </c>
      <c r="H25" s="17">
        <v>225</v>
      </c>
      <c r="I25" s="17">
        <f>SUM(H25,G25,D25)</f>
        <v>11768</v>
      </c>
      <c r="J25" s="67"/>
      <c r="K25" s="191" t="s">
        <v>0</v>
      </c>
      <c r="L25" s="16">
        <v>778</v>
      </c>
      <c r="M25" s="17">
        <v>909</v>
      </c>
      <c r="N25" s="17">
        <v>2165</v>
      </c>
      <c r="O25" s="17">
        <f>SUM(L25:N25)</f>
        <v>3852</v>
      </c>
      <c r="P25" s="17">
        <v>3487</v>
      </c>
      <c r="Q25" s="17">
        <v>4084</v>
      </c>
      <c r="R25" s="17">
        <f>SUM(P25:Q25)</f>
        <v>7571</v>
      </c>
      <c r="S25" s="17">
        <v>345</v>
      </c>
      <c r="T25" s="17">
        <f>SUM(R25,O25,S25)</f>
        <v>11768</v>
      </c>
    </row>
    <row r="26" spans="1:20" ht="14.25">
      <c r="A26" s="29" t="s">
        <v>11</v>
      </c>
      <c r="B26" s="13"/>
      <c r="C26" s="13"/>
      <c r="D26" s="54"/>
      <c r="E26" s="13"/>
      <c r="F26" s="13"/>
      <c r="G26" s="54"/>
      <c r="H26" s="13"/>
      <c r="I26" s="54"/>
      <c r="J26" s="66"/>
      <c r="K26" s="192" t="s">
        <v>11</v>
      </c>
      <c r="L26" s="189"/>
      <c r="M26" s="13"/>
      <c r="N26" s="13"/>
      <c r="O26" s="54"/>
      <c r="P26" s="13"/>
      <c r="Q26" s="13"/>
      <c r="R26" s="54"/>
      <c r="S26" s="13"/>
      <c r="T26" s="54"/>
    </row>
    <row r="27" spans="1:20" ht="14.25">
      <c r="A27" s="23" t="s">
        <v>4</v>
      </c>
      <c r="B27" s="13">
        <v>668</v>
      </c>
      <c r="C27" s="13">
        <v>173</v>
      </c>
      <c r="D27" s="54">
        <f>SUM(B27:C27)</f>
        <v>841</v>
      </c>
      <c r="E27" s="13">
        <v>3765</v>
      </c>
      <c r="F27" s="13">
        <v>479</v>
      </c>
      <c r="G27" s="54">
        <f>SUM(E27:F27)</f>
        <v>4244</v>
      </c>
      <c r="H27" s="13">
        <v>89</v>
      </c>
      <c r="I27" s="54">
        <f>SUM(H27,G27,D27)</f>
        <v>5174</v>
      </c>
      <c r="J27" s="66"/>
      <c r="K27" s="188" t="s">
        <v>4</v>
      </c>
      <c r="L27" s="189">
        <v>228</v>
      </c>
      <c r="M27" s="13">
        <v>372</v>
      </c>
      <c r="N27" s="13">
        <v>1061</v>
      </c>
      <c r="O27" s="54">
        <f>SUM(L27:N27)</f>
        <v>1661</v>
      </c>
      <c r="P27" s="13">
        <v>1825</v>
      </c>
      <c r="Q27" s="13">
        <v>1530</v>
      </c>
      <c r="R27" s="54">
        <f>SUM(P27:Q27)</f>
        <v>3355</v>
      </c>
      <c r="S27" s="13">
        <v>158</v>
      </c>
      <c r="T27" s="54">
        <f>SUM(R27,O27,S27)</f>
        <v>5174</v>
      </c>
    </row>
    <row r="28" spans="1:20" ht="14.25">
      <c r="A28" s="23" t="s">
        <v>5</v>
      </c>
      <c r="B28" s="13">
        <v>1834</v>
      </c>
      <c r="C28" s="13">
        <v>493</v>
      </c>
      <c r="D28" s="54">
        <f>SUM(B28:C28)</f>
        <v>2327</v>
      </c>
      <c r="E28" s="13">
        <v>27514</v>
      </c>
      <c r="F28" s="13">
        <v>1750</v>
      </c>
      <c r="G28" s="54">
        <f>SUM(E28:F28)</f>
        <v>29264</v>
      </c>
      <c r="H28" s="13">
        <v>555</v>
      </c>
      <c r="I28" s="54">
        <f>SUM(H28,G28,D28)</f>
        <v>32146</v>
      </c>
      <c r="J28" s="66"/>
      <c r="K28" s="188" t="s">
        <v>5</v>
      </c>
      <c r="L28" s="189">
        <v>481</v>
      </c>
      <c r="M28" s="13">
        <v>903</v>
      </c>
      <c r="N28" s="13">
        <v>3149</v>
      </c>
      <c r="O28" s="54">
        <f>SUM(L28:N28)</f>
        <v>4533</v>
      </c>
      <c r="P28" s="13">
        <v>11920</v>
      </c>
      <c r="Q28" s="13">
        <v>14986</v>
      </c>
      <c r="R28" s="54">
        <f>SUM(P28:Q28)</f>
        <v>26906</v>
      </c>
      <c r="S28" s="13">
        <v>707</v>
      </c>
      <c r="T28" s="54">
        <f>SUM(R28,O28,S28)</f>
        <v>32146</v>
      </c>
    </row>
    <row r="29" spans="1:20" ht="14.25">
      <c r="A29" s="23" t="s">
        <v>6</v>
      </c>
      <c r="B29" s="13">
        <v>0</v>
      </c>
      <c r="C29" s="13">
        <v>0</v>
      </c>
      <c r="D29" s="54">
        <f>SUM(B29:C29)</f>
        <v>0</v>
      </c>
      <c r="E29" s="13">
        <v>0</v>
      </c>
      <c r="F29" s="13">
        <v>0</v>
      </c>
      <c r="G29" s="54">
        <f>SUM(E29:F29)</f>
        <v>0</v>
      </c>
      <c r="H29" s="13">
        <v>0</v>
      </c>
      <c r="I29" s="54">
        <f>SUM(H29,G29,D29)</f>
        <v>0</v>
      </c>
      <c r="J29" s="66"/>
      <c r="K29" s="188" t="s">
        <v>6</v>
      </c>
      <c r="L29" s="189">
        <v>0</v>
      </c>
      <c r="M29" s="13">
        <v>0</v>
      </c>
      <c r="N29" s="13">
        <v>0</v>
      </c>
      <c r="O29" s="54">
        <f>SUM(L29:N29)</f>
        <v>0</v>
      </c>
      <c r="P29" s="13">
        <v>0</v>
      </c>
      <c r="Q29" s="13">
        <v>0</v>
      </c>
      <c r="R29" s="54">
        <f>SUM(P29:Q29)</f>
        <v>0</v>
      </c>
      <c r="S29" s="13">
        <v>0</v>
      </c>
      <c r="T29" s="54">
        <f>SUM(R29,O29,S29)</f>
        <v>0</v>
      </c>
    </row>
    <row r="30" spans="1:20" ht="14.25">
      <c r="A30" s="23" t="s">
        <v>7</v>
      </c>
      <c r="B30" s="13">
        <v>388</v>
      </c>
      <c r="C30" s="13">
        <v>103</v>
      </c>
      <c r="D30" s="54">
        <f>SUM(B30:C30)</f>
        <v>491</v>
      </c>
      <c r="E30" s="13">
        <v>4975</v>
      </c>
      <c r="F30" s="13">
        <v>402</v>
      </c>
      <c r="G30" s="54">
        <f>SUM(E30:F30)</f>
        <v>5377</v>
      </c>
      <c r="H30" s="13">
        <v>97</v>
      </c>
      <c r="I30" s="54">
        <f>SUM(H30,G30,D30)</f>
        <v>5965</v>
      </c>
      <c r="J30" s="66"/>
      <c r="K30" s="188" t="s">
        <v>7</v>
      </c>
      <c r="L30" s="189">
        <v>107</v>
      </c>
      <c r="M30" s="13">
        <v>246</v>
      </c>
      <c r="N30" s="13">
        <v>732</v>
      </c>
      <c r="O30" s="54">
        <f>SUM(L30:N30)</f>
        <v>1085</v>
      </c>
      <c r="P30" s="13">
        <v>2355</v>
      </c>
      <c r="Q30" s="13">
        <v>2408</v>
      </c>
      <c r="R30" s="54">
        <f>SUM(P30:Q30)</f>
        <v>4763</v>
      </c>
      <c r="S30" s="13">
        <v>117</v>
      </c>
      <c r="T30" s="54">
        <f>SUM(R30,O30,S30)</f>
        <v>5965</v>
      </c>
    </row>
    <row r="31" spans="1:20" ht="14.25">
      <c r="A31" s="190" t="s">
        <v>0</v>
      </c>
      <c r="B31" s="17">
        <v>2890</v>
      </c>
      <c r="C31" s="17">
        <v>769</v>
      </c>
      <c r="D31" s="17">
        <f>SUM(B31:C31)</f>
        <v>3659</v>
      </c>
      <c r="E31" s="17">
        <v>36254</v>
      </c>
      <c r="F31" s="17">
        <v>2631</v>
      </c>
      <c r="G31" s="17">
        <f>SUM(E31:F31)</f>
        <v>38885</v>
      </c>
      <c r="H31" s="17">
        <v>741</v>
      </c>
      <c r="I31" s="17">
        <f>SUM(H31,G31,D31)</f>
        <v>43285</v>
      </c>
      <c r="J31" s="67"/>
      <c r="K31" s="191" t="s">
        <v>0</v>
      </c>
      <c r="L31" s="16">
        <v>816</v>
      </c>
      <c r="M31" s="17">
        <v>1521</v>
      </c>
      <c r="N31" s="17">
        <v>4942</v>
      </c>
      <c r="O31" s="17">
        <f>SUM(L31:N31)</f>
        <v>7279</v>
      </c>
      <c r="P31" s="17">
        <v>16100</v>
      </c>
      <c r="Q31" s="17">
        <v>18924</v>
      </c>
      <c r="R31" s="17">
        <f>SUM(P31:Q31)</f>
        <v>35024</v>
      </c>
      <c r="S31" s="17">
        <v>982</v>
      </c>
      <c r="T31" s="17">
        <f>SUM(R31,O31,S31)</f>
        <v>43285</v>
      </c>
    </row>
    <row r="32" spans="1:20" ht="14.25">
      <c r="A32" s="29" t="s">
        <v>12</v>
      </c>
      <c r="B32" s="13"/>
      <c r="C32" s="13"/>
      <c r="D32" s="54"/>
      <c r="E32" s="13"/>
      <c r="F32" s="13"/>
      <c r="G32" s="54"/>
      <c r="H32" s="13"/>
      <c r="I32" s="54"/>
      <c r="J32" s="66"/>
      <c r="K32" s="192" t="s">
        <v>12</v>
      </c>
      <c r="L32" s="189"/>
      <c r="M32" s="13"/>
      <c r="N32" s="13"/>
      <c r="O32" s="54"/>
      <c r="P32" s="13"/>
      <c r="Q32" s="13"/>
      <c r="R32" s="54"/>
      <c r="S32" s="13"/>
      <c r="T32" s="54"/>
    </row>
    <row r="33" spans="1:20" ht="14.25">
      <c r="A33" s="23" t="s">
        <v>4</v>
      </c>
      <c r="B33" s="13">
        <v>1163</v>
      </c>
      <c r="C33" s="13">
        <v>341</v>
      </c>
      <c r="D33" s="54">
        <f>SUM(B33:C33)</f>
        <v>1504</v>
      </c>
      <c r="E33" s="13">
        <v>5513</v>
      </c>
      <c r="F33" s="13">
        <v>859</v>
      </c>
      <c r="G33" s="54">
        <f>SUM(E33:F33)</f>
        <v>6372</v>
      </c>
      <c r="H33" s="13">
        <v>301</v>
      </c>
      <c r="I33" s="54">
        <f>SUM(H33,G33,D33)</f>
        <v>8177</v>
      </c>
      <c r="J33" s="66"/>
      <c r="K33" s="188" t="s">
        <v>4</v>
      </c>
      <c r="L33" s="189">
        <v>432</v>
      </c>
      <c r="M33" s="13">
        <v>596</v>
      </c>
      <c r="N33" s="13">
        <v>1349</v>
      </c>
      <c r="O33" s="54">
        <f>SUM(L33:N33)</f>
        <v>2377</v>
      </c>
      <c r="P33" s="13">
        <v>2646</v>
      </c>
      <c r="Q33" s="13">
        <v>2777</v>
      </c>
      <c r="R33" s="54">
        <f>SUM(P33:Q33)</f>
        <v>5423</v>
      </c>
      <c r="S33" s="13">
        <v>377</v>
      </c>
      <c r="T33" s="54">
        <f>SUM(R33,O33,S33)</f>
        <v>8177</v>
      </c>
    </row>
    <row r="34" spans="1:20" ht="14.25">
      <c r="A34" s="23" t="s">
        <v>5</v>
      </c>
      <c r="B34" s="13">
        <v>3594</v>
      </c>
      <c r="C34" s="13">
        <v>1050</v>
      </c>
      <c r="D34" s="54">
        <f>SUM(B34:C34)</f>
        <v>4644</v>
      </c>
      <c r="E34" s="13">
        <v>30266</v>
      </c>
      <c r="F34" s="13">
        <v>3209</v>
      </c>
      <c r="G34" s="54">
        <f>SUM(E34:F34)</f>
        <v>33475</v>
      </c>
      <c r="H34" s="13">
        <v>621</v>
      </c>
      <c r="I34" s="54">
        <f>SUM(H34,G34,D34)</f>
        <v>38740</v>
      </c>
      <c r="J34" s="66"/>
      <c r="K34" s="188" t="s">
        <v>5</v>
      </c>
      <c r="L34" s="189">
        <v>905</v>
      </c>
      <c r="M34" s="13">
        <v>1646</v>
      </c>
      <c r="N34" s="13">
        <v>3931</v>
      </c>
      <c r="O34" s="54">
        <f>SUM(L34:N34)</f>
        <v>6482</v>
      </c>
      <c r="P34" s="13">
        <v>12244</v>
      </c>
      <c r="Q34" s="13">
        <v>19165</v>
      </c>
      <c r="R34" s="54">
        <f>SUM(P34:Q34)</f>
        <v>31409</v>
      </c>
      <c r="S34" s="13">
        <v>849</v>
      </c>
      <c r="T34" s="54">
        <f>SUM(R34,O34,S34)</f>
        <v>38740</v>
      </c>
    </row>
    <row r="35" spans="1:20" ht="14.25">
      <c r="A35" s="23" t="s">
        <v>6</v>
      </c>
      <c r="B35" s="13">
        <v>0</v>
      </c>
      <c r="C35" s="13">
        <v>0</v>
      </c>
      <c r="D35" s="54">
        <f>SUM(B35:C35)</f>
        <v>0</v>
      </c>
      <c r="E35" s="13">
        <v>0</v>
      </c>
      <c r="F35" s="13">
        <v>0</v>
      </c>
      <c r="G35" s="54">
        <f>SUM(E35:F35)</f>
        <v>0</v>
      </c>
      <c r="H35" s="13">
        <v>0</v>
      </c>
      <c r="I35" s="54">
        <f>SUM(H35,G35,D35)</f>
        <v>0</v>
      </c>
      <c r="J35" s="66"/>
      <c r="K35" s="188" t="s">
        <v>6</v>
      </c>
      <c r="L35" s="189">
        <v>0</v>
      </c>
      <c r="M35" s="13">
        <v>0</v>
      </c>
      <c r="N35" s="13">
        <v>0</v>
      </c>
      <c r="O35" s="54">
        <f>SUM(L35:N35)</f>
        <v>0</v>
      </c>
      <c r="P35" s="13">
        <v>0</v>
      </c>
      <c r="Q35" s="13">
        <v>0</v>
      </c>
      <c r="R35" s="54">
        <f>SUM(P35:Q35)</f>
        <v>0</v>
      </c>
      <c r="S35" s="13">
        <v>0</v>
      </c>
      <c r="T35" s="54">
        <f>SUM(R35,O35,S35)</f>
        <v>0</v>
      </c>
    </row>
    <row r="36" spans="1:20" ht="14.25">
      <c r="A36" s="23" t="s">
        <v>7</v>
      </c>
      <c r="B36" s="13">
        <v>1624</v>
      </c>
      <c r="C36" s="13">
        <v>367</v>
      </c>
      <c r="D36" s="54">
        <f>SUM(B36:C36)</f>
        <v>1991</v>
      </c>
      <c r="E36" s="13">
        <v>9669</v>
      </c>
      <c r="F36" s="13">
        <v>1029</v>
      </c>
      <c r="G36" s="54">
        <f>SUM(E36:F36)</f>
        <v>10698</v>
      </c>
      <c r="H36" s="13">
        <v>382</v>
      </c>
      <c r="I36" s="54">
        <f>SUM(H36,G36,D36)</f>
        <v>13071</v>
      </c>
      <c r="J36" s="66"/>
      <c r="K36" s="188" t="s">
        <v>7</v>
      </c>
      <c r="L36" s="189">
        <v>399</v>
      </c>
      <c r="M36" s="13">
        <v>764</v>
      </c>
      <c r="N36" s="13">
        <v>1494</v>
      </c>
      <c r="O36" s="54">
        <f>SUM(L36:N36)</f>
        <v>2657</v>
      </c>
      <c r="P36" s="13">
        <v>4085</v>
      </c>
      <c r="Q36" s="13">
        <v>5888</v>
      </c>
      <c r="R36" s="54">
        <f>SUM(P36:Q36)</f>
        <v>9973</v>
      </c>
      <c r="S36" s="13">
        <v>441</v>
      </c>
      <c r="T36" s="54">
        <f>SUM(R36,O36,S36)</f>
        <v>13071</v>
      </c>
    </row>
    <row r="37" spans="1:20" ht="14.25">
      <c r="A37" s="190" t="s">
        <v>0</v>
      </c>
      <c r="B37" s="17">
        <v>6381</v>
      </c>
      <c r="C37" s="17">
        <v>1758</v>
      </c>
      <c r="D37" s="17">
        <f>SUM(B37:C37)</f>
        <v>8139</v>
      </c>
      <c r="E37" s="17">
        <v>45448</v>
      </c>
      <c r="F37" s="17">
        <v>5097</v>
      </c>
      <c r="G37" s="17">
        <f>SUM(E37:F37)</f>
        <v>50545</v>
      </c>
      <c r="H37" s="17">
        <v>1304</v>
      </c>
      <c r="I37" s="17">
        <f>SUM(H37,G37,D37)</f>
        <v>59988</v>
      </c>
      <c r="J37" s="67"/>
      <c r="K37" s="191" t="s">
        <v>0</v>
      </c>
      <c r="L37" s="16">
        <v>1736</v>
      </c>
      <c r="M37" s="17">
        <v>3006</v>
      </c>
      <c r="N37" s="17">
        <v>6774</v>
      </c>
      <c r="O37" s="17">
        <f>SUM(L37:N37)</f>
        <v>11516</v>
      </c>
      <c r="P37" s="17">
        <v>18975</v>
      </c>
      <c r="Q37" s="17">
        <v>27830</v>
      </c>
      <c r="R37" s="17">
        <f>SUM(P37:Q37)</f>
        <v>46805</v>
      </c>
      <c r="S37" s="17">
        <v>1667</v>
      </c>
      <c r="T37" s="17">
        <f>SUM(R37,O37,S37)</f>
        <v>59988</v>
      </c>
    </row>
    <row r="38" spans="1:20" ht="14.25">
      <c r="A38" s="29" t="s">
        <v>13</v>
      </c>
      <c r="B38" s="13"/>
      <c r="C38" s="13"/>
      <c r="D38" s="54"/>
      <c r="E38" s="13"/>
      <c r="F38" s="13"/>
      <c r="G38" s="54"/>
      <c r="H38" s="13"/>
      <c r="I38" s="54"/>
      <c r="J38" s="66"/>
      <c r="K38" s="192" t="s">
        <v>13</v>
      </c>
      <c r="L38" s="189"/>
      <c r="M38" s="13"/>
      <c r="N38" s="13"/>
      <c r="O38" s="54"/>
      <c r="P38" s="13"/>
      <c r="Q38" s="13"/>
      <c r="R38" s="54"/>
      <c r="S38" s="13"/>
      <c r="T38" s="54"/>
    </row>
    <row r="39" spans="1:20" ht="14.25">
      <c r="A39" s="23" t="s">
        <v>4</v>
      </c>
      <c r="B39" s="13">
        <v>24</v>
      </c>
      <c r="C39" s="13">
        <v>6</v>
      </c>
      <c r="D39" s="54">
        <f>SUM(B39:C39)</f>
        <v>30</v>
      </c>
      <c r="E39" s="13">
        <v>2</v>
      </c>
      <c r="F39" s="13">
        <v>6</v>
      </c>
      <c r="G39" s="54">
        <f>SUM(E39:F39)</f>
        <v>8</v>
      </c>
      <c r="H39" s="13">
        <v>1</v>
      </c>
      <c r="I39" s="54">
        <f>SUM(H39,G39,D39)</f>
        <v>39</v>
      </c>
      <c r="J39" s="66"/>
      <c r="K39" s="188" t="s">
        <v>4</v>
      </c>
      <c r="L39" s="189">
        <v>0</v>
      </c>
      <c r="M39" s="13">
        <v>0</v>
      </c>
      <c r="N39" s="13">
        <v>8</v>
      </c>
      <c r="O39" s="54">
        <f>SUM(L39:N39)</f>
        <v>8</v>
      </c>
      <c r="P39" s="13">
        <v>20</v>
      </c>
      <c r="Q39" s="13">
        <v>8</v>
      </c>
      <c r="R39" s="54">
        <f>SUM(P39:Q39)</f>
        <v>28</v>
      </c>
      <c r="S39" s="13">
        <v>3</v>
      </c>
      <c r="T39" s="54">
        <f>SUM(R39,O39,S39)</f>
        <v>39</v>
      </c>
    </row>
    <row r="40" spans="1:20" ht="14.25">
      <c r="A40" s="190" t="s">
        <v>0</v>
      </c>
      <c r="B40" s="17">
        <v>24</v>
      </c>
      <c r="C40" s="17">
        <v>6</v>
      </c>
      <c r="D40" s="17">
        <f>SUM(B40:C40)</f>
        <v>30</v>
      </c>
      <c r="E40" s="17">
        <v>2</v>
      </c>
      <c r="F40" s="17">
        <v>6</v>
      </c>
      <c r="G40" s="17">
        <f>SUM(E40:F40)</f>
        <v>8</v>
      </c>
      <c r="H40" s="17">
        <v>1</v>
      </c>
      <c r="I40" s="17">
        <f>SUM(H40,G40,D40)</f>
        <v>39</v>
      </c>
      <c r="J40" s="67"/>
      <c r="K40" s="191" t="s">
        <v>0</v>
      </c>
      <c r="L40" s="16">
        <v>0</v>
      </c>
      <c r="M40" s="17">
        <v>0</v>
      </c>
      <c r="N40" s="17">
        <v>8</v>
      </c>
      <c r="O40" s="17">
        <f>SUM(L40:N40)</f>
        <v>8</v>
      </c>
      <c r="P40" s="17">
        <v>20</v>
      </c>
      <c r="Q40" s="17">
        <v>8</v>
      </c>
      <c r="R40" s="17">
        <f>SUM(P40:Q40)</f>
        <v>28</v>
      </c>
      <c r="S40" s="17">
        <v>3</v>
      </c>
      <c r="T40" s="17">
        <f>SUM(R40,O40,S40)</f>
        <v>39</v>
      </c>
    </row>
    <row r="41" spans="1:20" ht="14.25">
      <c r="A41" s="29" t="s">
        <v>14</v>
      </c>
      <c r="B41" s="13"/>
      <c r="C41" s="13"/>
      <c r="D41" s="54"/>
      <c r="E41" s="13"/>
      <c r="F41" s="13"/>
      <c r="G41" s="54"/>
      <c r="H41" s="13"/>
      <c r="I41" s="54"/>
      <c r="J41" s="66"/>
      <c r="K41" s="192" t="s">
        <v>14</v>
      </c>
      <c r="L41" s="189"/>
      <c r="M41" s="13"/>
      <c r="N41" s="13"/>
      <c r="O41" s="54"/>
      <c r="P41" s="13"/>
      <c r="Q41" s="13"/>
      <c r="R41" s="54"/>
      <c r="S41" s="13"/>
      <c r="T41" s="54"/>
    </row>
    <row r="42" spans="1:20" ht="14.25">
      <c r="A42" s="23" t="s">
        <v>4</v>
      </c>
      <c r="B42" s="13">
        <v>1227</v>
      </c>
      <c r="C42" s="13">
        <v>237</v>
      </c>
      <c r="D42" s="54">
        <f>SUM(B42:C42)</f>
        <v>1464</v>
      </c>
      <c r="E42" s="13">
        <v>2992</v>
      </c>
      <c r="F42" s="13">
        <v>734</v>
      </c>
      <c r="G42" s="54">
        <f>SUM(E42:F42)</f>
        <v>3726</v>
      </c>
      <c r="H42" s="13">
        <v>22</v>
      </c>
      <c r="I42" s="54">
        <f>SUM(H42,G42,D42)</f>
        <v>5212</v>
      </c>
      <c r="J42" s="66"/>
      <c r="K42" s="188" t="s">
        <v>4</v>
      </c>
      <c r="L42" s="189">
        <v>336</v>
      </c>
      <c r="M42" s="13">
        <v>473</v>
      </c>
      <c r="N42" s="13">
        <v>1024</v>
      </c>
      <c r="O42" s="54">
        <f>SUM(L42:N42)</f>
        <v>1833</v>
      </c>
      <c r="P42" s="13">
        <v>1958</v>
      </c>
      <c r="Q42" s="13">
        <v>1379</v>
      </c>
      <c r="R42" s="54">
        <f>SUM(P42:Q42)</f>
        <v>3337</v>
      </c>
      <c r="S42" s="13">
        <v>42</v>
      </c>
      <c r="T42" s="54">
        <f>SUM(R42,O42,S42)</f>
        <v>5212</v>
      </c>
    </row>
    <row r="43" spans="1:20" ht="14.25">
      <c r="A43" s="23" t="s">
        <v>5</v>
      </c>
      <c r="B43" s="13">
        <v>2077</v>
      </c>
      <c r="C43" s="13">
        <v>526</v>
      </c>
      <c r="D43" s="54">
        <f>SUM(B43:C43)</f>
        <v>2603</v>
      </c>
      <c r="E43" s="13">
        <v>17828</v>
      </c>
      <c r="F43" s="13">
        <v>2167</v>
      </c>
      <c r="G43" s="54">
        <f>SUM(E43:F43)</f>
        <v>19995</v>
      </c>
      <c r="H43" s="13">
        <v>104</v>
      </c>
      <c r="I43" s="54">
        <f>SUM(H43,G43,D43)</f>
        <v>22702</v>
      </c>
      <c r="J43" s="66"/>
      <c r="K43" s="188" t="s">
        <v>5</v>
      </c>
      <c r="L43" s="189">
        <v>390</v>
      </c>
      <c r="M43" s="13">
        <v>789</v>
      </c>
      <c r="N43" s="13">
        <v>2712</v>
      </c>
      <c r="O43" s="54">
        <f>SUM(L43:N43)</f>
        <v>3891</v>
      </c>
      <c r="P43" s="13">
        <v>8688</v>
      </c>
      <c r="Q43" s="13">
        <v>9955</v>
      </c>
      <c r="R43" s="54">
        <f>SUM(P43:Q43)</f>
        <v>18643</v>
      </c>
      <c r="S43" s="13">
        <v>168</v>
      </c>
      <c r="T43" s="54">
        <f>SUM(R43,O43,S43)</f>
        <v>22702</v>
      </c>
    </row>
    <row r="44" spans="1:20" ht="14.25">
      <c r="A44" s="23" t="s">
        <v>6</v>
      </c>
      <c r="B44" s="13">
        <v>39</v>
      </c>
      <c r="C44" s="13">
        <v>2</v>
      </c>
      <c r="D44" s="54">
        <f>SUM(B44:C44)</f>
        <v>41</v>
      </c>
      <c r="E44" s="13">
        <v>88</v>
      </c>
      <c r="F44" s="13">
        <v>14</v>
      </c>
      <c r="G44" s="54">
        <f>SUM(E44:F44)</f>
        <v>102</v>
      </c>
      <c r="H44" s="13">
        <v>0</v>
      </c>
      <c r="I44" s="54">
        <f>SUM(H44,G44,D44)</f>
        <v>143</v>
      </c>
      <c r="J44" s="66"/>
      <c r="K44" s="188" t="s">
        <v>6</v>
      </c>
      <c r="L44" s="189">
        <v>4</v>
      </c>
      <c r="M44" s="13">
        <v>2</v>
      </c>
      <c r="N44" s="13">
        <v>16</v>
      </c>
      <c r="O44" s="54">
        <f>SUM(L44:N44)</f>
        <v>22</v>
      </c>
      <c r="P44" s="13">
        <v>45</v>
      </c>
      <c r="Q44" s="13">
        <v>76</v>
      </c>
      <c r="R44" s="54">
        <f>SUM(P44:Q44)</f>
        <v>121</v>
      </c>
      <c r="S44" s="13">
        <v>0</v>
      </c>
      <c r="T44" s="54">
        <f>SUM(R44,O44,S44)</f>
        <v>143</v>
      </c>
    </row>
    <row r="45" spans="1:20" ht="14.25">
      <c r="A45" s="23" t="s">
        <v>7</v>
      </c>
      <c r="B45" s="13">
        <v>366</v>
      </c>
      <c r="C45" s="13">
        <v>96</v>
      </c>
      <c r="D45" s="54">
        <f>SUM(B45:C45)</f>
        <v>462</v>
      </c>
      <c r="E45" s="13">
        <v>3618</v>
      </c>
      <c r="F45" s="13">
        <v>419</v>
      </c>
      <c r="G45" s="54">
        <f>SUM(E45:F45)</f>
        <v>4037</v>
      </c>
      <c r="H45" s="13">
        <v>37</v>
      </c>
      <c r="I45" s="54">
        <f>SUM(H45,G45,D45)</f>
        <v>4536</v>
      </c>
      <c r="J45" s="66"/>
      <c r="K45" s="188" t="s">
        <v>7</v>
      </c>
      <c r="L45" s="189">
        <v>42</v>
      </c>
      <c r="M45" s="13">
        <v>154</v>
      </c>
      <c r="N45" s="13">
        <v>510</v>
      </c>
      <c r="O45" s="54">
        <f>SUM(L45:N45)</f>
        <v>706</v>
      </c>
      <c r="P45" s="13">
        <v>1712</v>
      </c>
      <c r="Q45" s="13">
        <v>2069</v>
      </c>
      <c r="R45" s="54">
        <f>SUM(P45:Q45)</f>
        <v>3781</v>
      </c>
      <c r="S45" s="13">
        <v>49</v>
      </c>
      <c r="T45" s="54">
        <f>SUM(R45,O45,S45)</f>
        <v>4536</v>
      </c>
    </row>
    <row r="46" spans="1:20" ht="14.25">
      <c r="A46" s="190" t="s">
        <v>0</v>
      </c>
      <c r="B46" s="17">
        <v>3709</v>
      </c>
      <c r="C46" s="17">
        <v>861</v>
      </c>
      <c r="D46" s="17">
        <f>SUM(B46:C46)</f>
        <v>4570</v>
      </c>
      <c r="E46" s="17">
        <v>24526</v>
      </c>
      <c r="F46" s="17">
        <v>3334</v>
      </c>
      <c r="G46" s="17">
        <f>SUM(E46:F46)</f>
        <v>27860</v>
      </c>
      <c r="H46" s="17">
        <v>163</v>
      </c>
      <c r="I46" s="17">
        <f>SUM(H46,G46,D46)</f>
        <v>32593</v>
      </c>
      <c r="J46" s="67"/>
      <c r="K46" s="191" t="s">
        <v>0</v>
      </c>
      <c r="L46" s="16">
        <v>772</v>
      </c>
      <c r="M46" s="17">
        <v>1418</v>
      </c>
      <c r="N46" s="17">
        <v>4262</v>
      </c>
      <c r="O46" s="17">
        <f>SUM(L46:N46)</f>
        <v>6452</v>
      </c>
      <c r="P46" s="17">
        <v>12403</v>
      </c>
      <c r="Q46" s="17">
        <v>13479</v>
      </c>
      <c r="R46" s="17">
        <f>SUM(P46:Q46)</f>
        <v>25882</v>
      </c>
      <c r="S46" s="17">
        <v>259</v>
      </c>
      <c r="T46" s="17">
        <f>SUM(R46,O46,S46)</f>
        <v>32593</v>
      </c>
    </row>
    <row r="47" spans="1:20" ht="14.25">
      <c r="A47" s="193" t="s">
        <v>15</v>
      </c>
      <c r="B47" s="19"/>
      <c r="C47" s="19"/>
      <c r="D47" s="55"/>
      <c r="E47" s="19"/>
      <c r="F47" s="19"/>
      <c r="G47" s="55"/>
      <c r="H47" s="19"/>
      <c r="I47" s="55"/>
      <c r="J47" s="66"/>
      <c r="K47" s="185" t="s">
        <v>15</v>
      </c>
      <c r="L47" s="194"/>
      <c r="M47" s="19"/>
      <c r="N47" s="19"/>
      <c r="O47" s="55"/>
      <c r="P47" s="19"/>
      <c r="Q47" s="19"/>
      <c r="R47" s="55"/>
      <c r="S47" s="19"/>
      <c r="T47" s="55"/>
    </row>
    <row r="48" spans="1:20" ht="14.25">
      <c r="A48" s="23" t="s">
        <v>4</v>
      </c>
      <c r="B48" s="13">
        <f>SUM(B9,B15,B21,B27,B33,B39,B42)</f>
        <v>7798</v>
      </c>
      <c r="C48" s="13">
        <f aca="true" t="shared" si="0" ref="C48:Q48">SUM(C9,C15,C21,C27,C33,C39,C42)</f>
        <v>2162</v>
      </c>
      <c r="D48" s="54">
        <f t="shared" si="0"/>
        <v>9960</v>
      </c>
      <c r="E48" s="13">
        <f t="shared" si="0"/>
        <v>21974</v>
      </c>
      <c r="F48" s="13">
        <f>SUM(F9,F15,F21,F27,F33,F39,F42)</f>
        <v>5131</v>
      </c>
      <c r="G48" s="54">
        <f>SUM(G9,G15,G21,G27,G33,G39,G42)</f>
        <v>27105</v>
      </c>
      <c r="H48" s="13">
        <f>SUM(H9,H15,H21,H27,H33,H39,H42)</f>
        <v>1041</v>
      </c>
      <c r="I48" s="54">
        <f>SUM(I9,I15,I21,I27,I33,I39,I42)</f>
        <v>38106</v>
      </c>
      <c r="J48" s="66"/>
      <c r="K48" s="188" t="s">
        <v>4</v>
      </c>
      <c r="L48" s="189">
        <f t="shared" si="0"/>
        <v>2151</v>
      </c>
      <c r="M48" s="13">
        <f t="shared" si="0"/>
        <v>2778</v>
      </c>
      <c r="N48" s="13">
        <f t="shared" si="0"/>
        <v>6556</v>
      </c>
      <c r="O48" s="54">
        <f t="shared" si="0"/>
        <v>11485</v>
      </c>
      <c r="P48" s="13">
        <f t="shared" si="0"/>
        <v>12406</v>
      </c>
      <c r="Q48" s="13">
        <f t="shared" si="0"/>
        <v>12846</v>
      </c>
      <c r="R48" s="54">
        <f>SUM(R9,R15,R21,R27,R33,R39,R42)</f>
        <v>25252</v>
      </c>
      <c r="S48" s="13">
        <f>SUM(S9,S15,S21,S27,S33,S39,S42)</f>
        <v>1369</v>
      </c>
      <c r="T48" s="54">
        <f>SUM(T9,T15,T21,T27,T33,T39,T42)</f>
        <v>38106</v>
      </c>
    </row>
    <row r="49" spans="1:20" ht="14.25">
      <c r="A49" s="23" t="s">
        <v>5</v>
      </c>
      <c r="B49" s="13">
        <f>SUM(B10,B16,B22,B28,B34,B43)</f>
        <v>18773</v>
      </c>
      <c r="C49" s="13">
        <f aca="true" t="shared" si="1" ref="C49:Q49">SUM(C10,C16,C22,C28,C34,C43)</f>
        <v>5111</v>
      </c>
      <c r="D49" s="54">
        <f t="shared" si="1"/>
        <v>23884</v>
      </c>
      <c r="E49" s="13">
        <f t="shared" si="1"/>
        <v>120929</v>
      </c>
      <c r="F49" s="13">
        <f>SUM(F10,F16,F22,F28,F34,F43)</f>
        <v>15049</v>
      </c>
      <c r="G49" s="54">
        <f>SUM(G10,G16,G22,G28,G34,G43)</f>
        <v>135978</v>
      </c>
      <c r="H49" s="13">
        <f>SUM(H10,H16,H22,H28,H34,H43)</f>
        <v>3216</v>
      </c>
      <c r="I49" s="54">
        <f>SUM(I10,I16,I22,I28,I34,I43)</f>
        <v>163078</v>
      </c>
      <c r="J49" s="66"/>
      <c r="K49" s="188" t="s">
        <v>5</v>
      </c>
      <c r="L49" s="189">
        <f t="shared" si="1"/>
        <v>3989</v>
      </c>
      <c r="M49" s="13">
        <f t="shared" si="1"/>
        <v>6245</v>
      </c>
      <c r="N49" s="13">
        <f t="shared" si="1"/>
        <v>16512</v>
      </c>
      <c r="O49" s="54">
        <f t="shared" si="1"/>
        <v>26746</v>
      </c>
      <c r="P49" s="13">
        <f t="shared" si="1"/>
        <v>53378</v>
      </c>
      <c r="Q49" s="13">
        <f t="shared" si="1"/>
        <v>78776</v>
      </c>
      <c r="R49" s="54">
        <f>SUM(R10,R16,R22,R28,R34,R43)</f>
        <v>132154</v>
      </c>
      <c r="S49" s="13">
        <f>SUM(S10,S16,S22,S28,S34,S43)</f>
        <v>4178</v>
      </c>
      <c r="T49" s="54">
        <f>SUM(T10,T16,T22,T28,T34,T43)</f>
        <v>163078</v>
      </c>
    </row>
    <row r="50" spans="1:20" ht="14.25">
      <c r="A50" s="23" t="s">
        <v>6</v>
      </c>
      <c r="B50" s="13">
        <f>SUM(B11,B17,B29,B35,B44)</f>
        <v>39</v>
      </c>
      <c r="C50" s="13">
        <f aca="true" t="shared" si="2" ref="C50:Q50">SUM(C11,C17,C29,C35,C44)</f>
        <v>2</v>
      </c>
      <c r="D50" s="54">
        <f t="shared" si="2"/>
        <v>41</v>
      </c>
      <c r="E50" s="13">
        <f t="shared" si="2"/>
        <v>88</v>
      </c>
      <c r="F50" s="13">
        <f>SUM(F11,F17,F29,F35,F44)</f>
        <v>14</v>
      </c>
      <c r="G50" s="54">
        <f>SUM(G11,G17,G29,G35,G44)</f>
        <v>102</v>
      </c>
      <c r="H50" s="13">
        <f>SUM(H11,H17,H29,H35,H44)</f>
        <v>0</v>
      </c>
      <c r="I50" s="54">
        <f>SUM(I11,I17,I29,I35,I44)</f>
        <v>143</v>
      </c>
      <c r="J50" s="66"/>
      <c r="K50" s="188" t="s">
        <v>6</v>
      </c>
      <c r="L50" s="189">
        <f t="shared" si="2"/>
        <v>4</v>
      </c>
      <c r="M50" s="13">
        <f t="shared" si="2"/>
        <v>2</v>
      </c>
      <c r="N50" s="13">
        <f t="shared" si="2"/>
        <v>16</v>
      </c>
      <c r="O50" s="54">
        <f t="shared" si="2"/>
        <v>22</v>
      </c>
      <c r="P50" s="13">
        <f t="shared" si="2"/>
        <v>45</v>
      </c>
      <c r="Q50" s="13">
        <f t="shared" si="2"/>
        <v>76</v>
      </c>
      <c r="R50" s="54">
        <f>SUM(R11,R17,R29,R35,R44)</f>
        <v>121</v>
      </c>
      <c r="S50" s="13">
        <f>SUM(S11,S17,S29,S35,S44)</f>
        <v>0</v>
      </c>
      <c r="T50" s="54">
        <f>SUM(T11,T17,T29,T35,T44)</f>
        <v>143</v>
      </c>
    </row>
    <row r="51" spans="1:20" ht="14.25">
      <c r="A51" s="23" t="s">
        <v>7</v>
      </c>
      <c r="B51" s="13">
        <f>SUM(B12,B18,B23,B30,B36,B45)</f>
        <v>11470</v>
      </c>
      <c r="C51" s="13">
        <f aca="true" t="shared" si="3" ref="C51:Q51">SUM(C12,C18,C23,C30,C36,C45)</f>
        <v>2597</v>
      </c>
      <c r="D51" s="54">
        <f t="shared" si="3"/>
        <v>14067</v>
      </c>
      <c r="E51" s="13">
        <f t="shared" si="3"/>
        <v>39613</v>
      </c>
      <c r="F51" s="13">
        <f>SUM(F12,F18,F23,F30,F36,F45)</f>
        <v>6239</v>
      </c>
      <c r="G51" s="54">
        <f>SUM(G12,G18,G23,G30,G36,G45)</f>
        <v>45852</v>
      </c>
      <c r="H51" s="13">
        <f>SUM(H12,H18,H23,H30,H36,H45)</f>
        <v>1357</v>
      </c>
      <c r="I51" s="54">
        <f>SUM(I12,I18,I23,I30,I36,I45)</f>
        <v>61276</v>
      </c>
      <c r="J51" s="66"/>
      <c r="K51" s="188" t="s">
        <v>7</v>
      </c>
      <c r="L51" s="189">
        <f t="shared" si="3"/>
        <v>3390</v>
      </c>
      <c r="M51" s="13">
        <f t="shared" si="3"/>
        <v>3529</v>
      </c>
      <c r="N51" s="13">
        <f t="shared" si="3"/>
        <v>7482</v>
      </c>
      <c r="O51" s="54">
        <f t="shared" si="3"/>
        <v>14401</v>
      </c>
      <c r="P51" s="13">
        <f t="shared" si="3"/>
        <v>19857</v>
      </c>
      <c r="Q51" s="13">
        <f t="shared" si="3"/>
        <v>25342</v>
      </c>
      <c r="R51" s="54">
        <f>SUM(R12,R18,R23,R30,R36,R45)</f>
        <v>45199</v>
      </c>
      <c r="S51" s="13">
        <f>SUM(S12,S18,S23,S30,S36,S45)</f>
        <v>1676</v>
      </c>
      <c r="T51" s="54">
        <f>SUM(T12,T18,T23,T30,T36,T45)</f>
        <v>61276</v>
      </c>
    </row>
    <row r="52" spans="1:20" ht="14.25">
      <c r="A52" s="23" t="s">
        <v>10</v>
      </c>
      <c r="B52" s="13">
        <f>SUM(B24)</f>
        <v>0</v>
      </c>
      <c r="C52" s="13">
        <f aca="true" t="shared" si="4" ref="C52:Q52">SUM(C24)</f>
        <v>0</v>
      </c>
      <c r="D52" s="54">
        <f t="shared" si="4"/>
        <v>0</v>
      </c>
      <c r="E52" s="13">
        <f t="shared" si="4"/>
        <v>0</v>
      </c>
      <c r="F52" s="13">
        <f>SUM(F24)</f>
        <v>0</v>
      </c>
      <c r="G52" s="54">
        <f>SUM(G24)</f>
        <v>0</v>
      </c>
      <c r="H52" s="13">
        <f>SUM(H24)</f>
        <v>0</v>
      </c>
      <c r="I52" s="54">
        <f>SUM(I24)</f>
        <v>0</v>
      </c>
      <c r="J52" s="66"/>
      <c r="K52" s="188" t="s">
        <v>10</v>
      </c>
      <c r="L52" s="189">
        <f t="shared" si="4"/>
        <v>0</v>
      </c>
      <c r="M52" s="13">
        <f t="shared" si="4"/>
        <v>0</v>
      </c>
      <c r="N52" s="13">
        <f t="shared" si="4"/>
        <v>0</v>
      </c>
      <c r="O52" s="54">
        <f t="shared" si="4"/>
        <v>0</v>
      </c>
      <c r="P52" s="13">
        <f t="shared" si="4"/>
        <v>0</v>
      </c>
      <c r="Q52" s="13">
        <f t="shared" si="4"/>
        <v>0</v>
      </c>
      <c r="R52" s="54">
        <f>SUM(R24)</f>
        <v>0</v>
      </c>
      <c r="S52" s="13">
        <f>SUM(S24)</f>
        <v>0</v>
      </c>
      <c r="T52" s="54">
        <f>SUM(T24)</f>
        <v>0</v>
      </c>
    </row>
    <row r="53" spans="1:20" ht="14.25">
      <c r="A53" s="190" t="s">
        <v>16</v>
      </c>
      <c r="B53" s="17">
        <f>SUM(B48:B52)</f>
        <v>38080</v>
      </c>
      <c r="C53" s="17">
        <f aca="true" t="shared" si="5" ref="C53:Q53">SUM(C48:C52)</f>
        <v>9872</v>
      </c>
      <c r="D53" s="17">
        <f t="shared" si="5"/>
        <v>47952</v>
      </c>
      <c r="E53" s="17">
        <f t="shared" si="5"/>
        <v>182604</v>
      </c>
      <c r="F53" s="17">
        <f>SUM(F48:F52)</f>
        <v>26433</v>
      </c>
      <c r="G53" s="17">
        <f>SUM(G48:G52)</f>
        <v>209037</v>
      </c>
      <c r="H53" s="17">
        <f>SUM(H48:H52)</f>
        <v>5614</v>
      </c>
      <c r="I53" s="17">
        <f>SUM(I48:I52)</f>
        <v>262603</v>
      </c>
      <c r="J53" s="67"/>
      <c r="K53" s="191" t="s">
        <v>16</v>
      </c>
      <c r="L53" s="16">
        <f t="shared" si="5"/>
        <v>9534</v>
      </c>
      <c r="M53" s="17">
        <f t="shared" si="5"/>
        <v>12554</v>
      </c>
      <c r="N53" s="17">
        <f t="shared" si="5"/>
        <v>30566</v>
      </c>
      <c r="O53" s="17">
        <f t="shared" si="5"/>
        <v>52654</v>
      </c>
      <c r="P53" s="17">
        <f t="shared" si="5"/>
        <v>85686</v>
      </c>
      <c r="Q53" s="17">
        <f t="shared" si="5"/>
        <v>117040</v>
      </c>
      <c r="R53" s="17">
        <f>SUM(R48:R52)</f>
        <v>202726</v>
      </c>
      <c r="S53" s="17">
        <f>SUM(S48:S52)</f>
        <v>7223</v>
      </c>
      <c r="T53" s="17">
        <f>SUM(T48:T52)</f>
        <v>262603</v>
      </c>
    </row>
    <row r="54" ht="14.25">
      <c r="A54" s="23"/>
    </row>
    <row r="55" ht="14.25">
      <c r="A55" s="146" t="s">
        <v>63</v>
      </c>
    </row>
    <row r="56" ht="14.25">
      <c r="A56" s="146" t="s">
        <v>64</v>
      </c>
    </row>
    <row r="57" ht="14.25">
      <c r="A57" s="21"/>
    </row>
    <row r="58" ht="14.25">
      <c r="A58" s="21"/>
    </row>
    <row r="59" ht="14.25">
      <c r="A59" s="21"/>
    </row>
  </sheetData>
  <sheetProtection/>
  <mergeCells count="9">
    <mergeCell ref="L1:U1"/>
    <mergeCell ref="B6:D6"/>
    <mergeCell ref="L6:O6"/>
    <mergeCell ref="A2:I2"/>
    <mergeCell ref="A4:I4"/>
    <mergeCell ref="K4:T4"/>
    <mergeCell ref="K2:T2"/>
    <mergeCell ref="E6:G6"/>
    <mergeCell ref="P6:R6"/>
  </mergeCells>
  <printOptions/>
  <pageMargins left="0.11811023622047245" right="0.11811023622047245" top="0.15748031496062992" bottom="0.15748031496062992" header="0.31496062992125984" footer="0.31496062992125984"/>
  <pageSetup horizontalDpi="600" verticalDpi="600" orientation="portrait" paperSize="9" scale="80" r:id="rId2"/>
  <headerFooter>
    <oddFooter>&amp;R&amp;A</oddFooter>
  </headerFooter>
  <drawing r:id="rId1"/>
</worksheet>
</file>

<file path=xl/worksheets/sheet7.xml><?xml version="1.0" encoding="utf-8"?>
<worksheet xmlns="http://schemas.openxmlformats.org/spreadsheetml/2006/main" xmlns:r="http://schemas.openxmlformats.org/officeDocument/2006/relationships">
  <dimension ref="A1:U59"/>
  <sheetViews>
    <sheetView zoomScalePageLayoutView="0" workbookViewId="0" topLeftCell="A1">
      <selection activeCell="P26" sqref="P26"/>
    </sheetView>
  </sheetViews>
  <sheetFormatPr defaultColWidth="9.140625" defaultRowHeight="15"/>
  <cols>
    <col min="1" max="1" width="25.7109375" style="29" customWidth="1"/>
    <col min="2" max="2" width="11.140625" style="22" customWidth="1"/>
    <col min="3" max="3" width="11.7109375" style="22" customWidth="1"/>
    <col min="4" max="4" width="9.57421875" style="56" customWidth="1"/>
    <col min="5" max="5" width="11.140625" style="22" customWidth="1"/>
    <col min="6" max="7" width="11.00390625" style="22" customWidth="1"/>
    <col min="8" max="8" width="10.421875" style="22" customWidth="1"/>
    <col min="9" max="9" width="9.421875" style="56" customWidth="1"/>
    <col min="10" max="10" width="8.00390625" style="30" customWidth="1"/>
    <col min="11" max="11" width="26.421875" style="22" customWidth="1"/>
    <col min="12" max="14" width="9.57421875" style="22" customWidth="1"/>
    <col min="15" max="15" width="9.00390625" style="56" customWidth="1"/>
    <col min="16" max="18" width="9.7109375" style="22" customWidth="1"/>
    <col min="19" max="19" width="10.140625" style="22" customWidth="1"/>
    <col min="20" max="20" width="10.28125" style="56" customWidth="1"/>
    <col min="21" max="21" width="9.7109375" style="22" customWidth="1"/>
    <col min="22" max="16384" width="8.8515625" style="22" customWidth="1"/>
  </cols>
  <sheetData>
    <row r="1" spans="1:21" s="174" customFormat="1" ht="12.75">
      <c r="A1" s="29" t="s">
        <v>82</v>
      </c>
      <c r="D1" s="175"/>
      <c r="I1" s="175"/>
      <c r="J1" s="195"/>
      <c r="K1" s="29" t="s">
        <v>82</v>
      </c>
      <c r="L1" s="207"/>
      <c r="M1" s="207"/>
      <c r="N1" s="207"/>
      <c r="O1" s="207"/>
      <c r="P1" s="207"/>
      <c r="Q1" s="207"/>
      <c r="R1" s="207"/>
      <c r="S1" s="207"/>
      <c r="T1" s="207"/>
      <c r="U1" s="207"/>
    </row>
    <row r="2" spans="1:20" s="174" customFormat="1" ht="12.75">
      <c r="A2" s="207" t="s">
        <v>88</v>
      </c>
      <c r="B2" s="207"/>
      <c r="C2" s="207"/>
      <c r="D2" s="207"/>
      <c r="E2" s="207"/>
      <c r="F2" s="207"/>
      <c r="G2" s="207"/>
      <c r="H2" s="207"/>
      <c r="I2" s="207"/>
      <c r="J2" s="173"/>
      <c r="K2" s="207" t="s">
        <v>88</v>
      </c>
      <c r="L2" s="207"/>
      <c r="M2" s="207"/>
      <c r="N2" s="207"/>
      <c r="O2" s="207"/>
      <c r="P2" s="207"/>
      <c r="Q2" s="207"/>
      <c r="R2" s="207"/>
      <c r="S2" s="207"/>
      <c r="T2" s="207"/>
    </row>
    <row r="3" spans="1:20" s="174" customFormat="1" ht="12.75">
      <c r="A3" s="177"/>
      <c r="B3" s="177"/>
      <c r="C3" s="177"/>
      <c r="D3" s="177"/>
      <c r="E3" s="177"/>
      <c r="F3" s="177"/>
      <c r="G3" s="177"/>
      <c r="H3" s="177"/>
      <c r="I3" s="177"/>
      <c r="J3" s="173"/>
      <c r="K3" s="173"/>
      <c r="L3" s="173"/>
      <c r="M3" s="173"/>
      <c r="N3" s="173"/>
      <c r="O3" s="173"/>
      <c r="P3" s="173"/>
      <c r="Q3" s="173"/>
      <c r="R3" s="173"/>
      <c r="S3" s="173"/>
      <c r="T3" s="173"/>
    </row>
    <row r="4" spans="1:20" s="174" customFormat="1" ht="12.75">
      <c r="A4" s="207" t="s">
        <v>29</v>
      </c>
      <c r="B4" s="207"/>
      <c r="C4" s="207"/>
      <c r="D4" s="207"/>
      <c r="E4" s="207"/>
      <c r="F4" s="207"/>
      <c r="G4" s="207"/>
      <c r="H4" s="207"/>
      <c r="I4" s="207"/>
      <c r="J4" s="177"/>
      <c r="K4" s="212" t="s">
        <v>17</v>
      </c>
      <c r="L4" s="212"/>
      <c r="M4" s="212"/>
      <c r="N4" s="212"/>
      <c r="O4" s="212"/>
      <c r="P4" s="212"/>
      <c r="Q4" s="212"/>
      <c r="R4" s="212"/>
      <c r="S4" s="212"/>
      <c r="T4" s="212"/>
    </row>
    <row r="5" spans="1:20" ht="15" thickBot="1">
      <c r="A5" s="177"/>
      <c r="B5" s="177"/>
      <c r="C5" s="177"/>
      <c r="D5" s="177"/>
      <c r="E5" s="177"/>
      <c r="F5" s="177"/>
      <c r="G5" s="177"/>
      <c r="H5" s="177"/>
      <c r="I5" s="177"/>
      <c r="J5" s="177"/>
      <c r="L5" s="177"/>
      <c r="M5" s="177"/>
      <c r="N5" s="177"/>
      <c r="O5" s="177"/>
      <c r="P5" s="177"/>
      <c r="Q5" s="177"/>
      <c r="R5" s="177"/>
      <c r="S5" s="177"/>
      <c r="T5" s="177"/>
    </row>
    <row r="6" spans="1:20" ht="14.25">
      <c r="A6" s="176"/>
      <c r="B6" s="208" t="s">
        <v>35</v>
      </c>
      <c r="C6" s="208"/>
      <c r="D6" s="208"/>
      <c r="E6" s="209" t="s">
        <v>36</v>
      </c>
      <c r="F6" s="210"/>
      <c r="G6" s="211"/>
      <c r="H6" s="178"/>
      <c r="I6" s="176"/>
      <c r="J6" s="173"/>
      <c r="K6" s="179"/>
      <c r="L6" s="208" t="s">
        <v>35</v>
      </c>
      <c r="M6" s="208"/>
      <c r="N6" s="208"/>
      <c r="O6" s="208"/>
      <c r="P6" s="209" t="s">
        <v>36</v>
      </c>
      <c r="Q6" s="210"/>
      <c r="R6" s="211"/>
      <c r="S6" s="178"/>
      <c r="T6" s="176"/>
    </row>
    <row r="7" spans="1:20" ht="60" customHeight="1">
      <c r="A7" s="73"/>
      <c r="B7" s="70" t="s">
        <v>50</v>
      </c>
      <c r="C7" s="70" t="s">
        <v>61</v>
      </c>
      <c r="D7" s="71" t="s">
        <v>38</v>
      </c>
      <c r="E7" s="70" t="s">
        <v>51</v>
      </c>
      <c r="F7" s="70" t="s">
        <v>62</v>
      </c>
      <c r="G7" s="71" t="s">
        <v>39</v>
      </c>
      <c r="H7" s="70" t="s">
        <v>34</v>
      </c>
      <c r="I7" s="72" t="s">
        <v>16</v>
      </c>
      <c r="J7" s="68"/>
      <c r="K7" s="73"/>
      <c r="L7" s="69" t="s">
        <v>30</v>
      </c>
      <c r="M7" s="70" t="s">
        <v>31</v>
      </c>
      <c r="N7" s="70" t="s">
        <v>32</v>
      </c>
      <c r="O7" s="71" t="s">
        <v>38</v>
      </c>
      <c r="P7" s="70" t="s">
        <v>37</v>
      </c>
      <c r="Q7" s="70" t="s">
        <v>33</v>
      </c>
      <c r="R7" s="71" t="s">
        <v>39</v>
      </c>
      <c r="S7" s="70" t="s">
        <v>34</v>
      </c>
      <c r="T7" s="72" t="s">
        <v>16</v>
      </c>
    </row>
    <row r="8" spans="1:20" ht="14.25">
      <c r="A8" s="180" t="s">
        <v>3</v>
      </c>
      <c r="B8" s="181"/>
      <c r="C8" s="181"/>
      <c r="D8" s="182"/>
      <c r="E8" s="183"/>
      <c r="F8" s="183"/>
      <c r="G8" s="182"/>
      <c r="H8" s="183"/>
      <c r="I8" s="184"/>
      <c r="K8" s="185" t="s">
        <v>3</v>
      </c>
      <c r="L8" s="186"/>
      <c r="M8" s="181"/>
      <c r="N8" s="183"/>
      <c r="O8" s="187"/>
      <c r="P8" s="183"/>
      <c r="Q8" s="183"/>
      <c r="R8" s="182"/>
      <c r="S8" s="183"/>
      <c r="T8" s="184"/>
    </row>
    <row r="9" spans="1:20" ht="14.25">
      <c r="A9" s="23" t="s">
        <v>4</v>
      </c>
      <c r="B9" s="13">
        <v>1826</v>
      </c>
      <c r="C9" s="13">
        <v>978</v>
      </c>
      <c r="D9" s="54">
        <f>SUM(B9:C9)</f>
        <v>2804</v>
      </c>
      <c r="E9" s="13">
        <v>9442</v>
      </c>
      <c r="F9" s="13">
        <v>1682</v>
      </c>
      <c r="G9" s="54">
        <f>SUM(E9:F9)</f>
        <v>11124</v>
      </c>
      <c r="H9" s="13">
        <v>114</v>
      </c>
      <c r="I9" s="54">
        <f>SUM(H9,G9,D9)</f>
        <v>14042</v>
      </c>
      <c r="J9" s="66"/>
      <c r="K9" s="188" t="s">
        <v>4</v>
      </c>
      <c r="L9" s="189">
        <v>1232</v>
      </c>
      <c r="M9" s="13">
        <v>1295</v>
      </c>
      <c r="N9" s="13">
        <v>2487</v>
      </c>
      <c r="O9" s="54">
        <f>SUM(L9:N9)</f>
        <v>5014</v>
      </c>
      <c r="P9" s="13">
        <v>4588</v>
      </c>
      <c r="Q9" s="13">
        <v>4259</v>
      </c>
      <c r="R9" s="54">
        <f>SUM(P9:Q9)</f>
        <v>8847</v>
      </c>
      <c r="S9" s="13">
        <v>181</v>
      </c>
      <c r="T9" s="54">
        <f>SUM(S9,R9,O9)</f>
        <v>14042</v>
      </c>
    </row>
    <row r="10" spans="1:20" ht="14.25">
      <c r="A10" s="23" t="s">
        <v>5</v>
      </c>
      <c r="B10" s="13">
        <v>6347</v>
      </c>
      <c r="C10" s="13">
        <v>3150</v>
      </c>
      <c r="D10" s="54">
        <f>SUM(B10:C10)</f>
        <v>9497</v>
      </c>
      <c r="E10" s="13">
        <v>48495</v>
      </c>
      <c r="F10" s="13">
        <v>5845</v>
      </c>
      <c r="G10" s="54">
        <f>SUM(E10:F10)</f>
        <v>54340</v>
      </c>
      <c r="H10" s="13">
        <v>524</v>
      </c>
      <c r="I10" s="54">
        <f>SUM(H10,G10,D10)</f>
        <v>64361</v>
      </c>
      <c r="J10" s="66"/>
      <c r="K10" s="188" t="s">
        <v>5</v>
      </c>
      <c r="L10" s="189">
        <v>2780</v>
      </c>
      <c r="M10" s="13">
        <v>3358</v>
      </c>
      <c r="N10" s="13">
        <v>7248</v>
      </c>
      <c r="O10" s="54">
        <f>SUM(L10:N10)</f>
        <v>13386</v>
      </c>
      <c r="P10" s="13">
        <v>21678</v>
      </c>
      <c r="Q10" s="13">
        <v>28431</v>
      </c>
      <c r="R10" s="54">
        <f>SUM(P10:Q10)</f>
        <v>50109</v>
      </c>
      <c r="S10" s="13">
        <v>866</v>
      </c>
      <c r="T10" s="54">
        <f>SUM(S10,R10,O10)</f>
        <v>64361</v>
      </c>
    </row>
    <row r="11" spans="1:20" ht="14.25">
      <c r="A11" s="23" t="s">
        <v>6</v>
      </c>
      <c r="B11" s="13">
        <v>0</v>
      </c>
      <c r="C11" s="13">
        <v>0</v>
      </c>
      <c r="D11" s="54">
        <f>SUM(B11:C11)</f>
        <v>0</v>
      </c>
      <c r="E11" s="13">
        <v>0</v>
      </c>
      <c r="F11" s="13">
        <v>0</v>
      </c>
      <c r="G11" s="54">
        <f>SUM(E11:F11)</f>
        <v>0</v>
      </c>
      <c r="H11" s="13">
        <v>0</v>
      </c>
      <c r="I11" s="54">
        <f>SUM(H11,G11,D11)</f>
        <v>0</v>
      </c>
      <c r="J11" s="66"/>
      <c r="K11" s="188" t="s">
        <v>6</v>
      </c>
      <c r="L11" s="189">
        <v>0</v>
      </c>
      <c r="M11" s="13">
        <v>0</v>
      </c>
      <c r="N11" s="13">
        <v>0</v>
      </c>
      <c r="O11" s="54">
        <f>SUM(L11:N11)</f>
        <v>0</v>
      </c>
      <c r="P11" s="13">
        <v>0</v>
      </c>
      <c r="Q11" s="13">
        <v>0</v>
      </c>
      <c r="R11" s="54">
        <f>SUM(P11:Q11)</f>
        <v>0</v>
      </c>
      <c r="S11" s="13">
        <v>0</v>
      </c>
      <c r="T11" s="54">
        <f>SUM(S11,R11,O11)</f>
        <v>0</v>
      </c>
    </row>
    <row r="12" spans="1:20" ht="14.25">
      <c r="A12" s="23" t="s">
        <v>7</v>
      </c>
      <c r="B12" s="13">
        <v>3497</v>
      </c>
      <c r="C12" s="13">
        <v>1574</v>
      </c>
      <c r="D12" s="54">
        <f>SUM(B12:C12)</f>
        <v>5071</v>
      </c>
      <c r="E12" s="13">
        <v>21696</v>
      </c>
      <c r="F12" s="13">
        <v>2496</v>
      </c>
      <c r="G12" s="54">
        <f>SUM(E12:F12)</f>
        <v>24192</v>
      </c>
      <c r="H12" s="13">
        <v>179</v>
      </c>
      <c r="I12" s="54">
        <f>SUM(H12,G12,D12)</f>
        <v>29442</v>
      </c>
      <c r="J12" s="66"/>
      <c r="K12" s="188" t="s">
        <v>7</v>
      </c>
      <c r="L12" s="189">
        <v>2447</v>
      </c>
      <c r="M12" s="13">
        <v>1959</v>
      </c>
      <c r="N12" s="13">
        <v>3999</v>
      </c>
      <c r="O12" s="54">
        <f>SUM(L12:N12)</f>
        <v>8405</v>
      </c>
      <c r="P12" s="13">
        <v>10192</v>
      </c>
      <c r="Q12" s="13">
        <v>10617</v>
      </c>
      <c r="R12" s="54">
        <f>SUM(P12:Q12)</f>
        <v>20809</v>
      </c>
      <c r="S12" s="13">
        <v>228</v>
      </c>
      <c r="T12" s="54">
        <f>SUM(S12,R12,O12)</f>
        <v>29442</v>
      </c>
    </row>
    <row r="13" spans="1:20" ht="14.25">
      <c r="A13" s="190" t="s">
        <v>0</v>
      </c>
      <c r="B13" s="17">
        <v>11670</v>
      </c>
      <c r="C13" s="17">
        <v>5702</v>
      </c>
      <c r="D13" s="17">
        <f>SUM(B13:C13)</f>
        <v>17372</v>
      </c>
      <c r="E13" s="17">
        <v>79633</v>
      </c>
      <c r="F13" s="17">
        <v>10023</v>
      </c>
      <c r="G13" s="17">
        <f>SUM(E13:F13)</f>
        <v>89656</v>
      </c>
      <c r="H13" s="17">
        <v>817</v>
      </c>
      <c r="I13" s="17">
        <f>SUM(H13,G13,D13)</f>
        <v>107845</v>
      </c>
      <c r="J13" s="67"/>
      <c r="K13" s="191" t="s">
        <v>0</v>
      </c>
      <c r="L13" s="16">
        <v>6459</v>
      </c>
      <c r="M13" s="17">
        <v>6612</v>
      </c>
      <c r="N13" s="17">
        <v>13734</v>
      </c>
      <c r="O13" s="17">
        <f>SUM(L13:N13)</f>
        <v>26805</v>
      </c>
      <c r="P13" s="17">
        <v>36458</v>
      </c>
      <c r="Q13" s="17">
        <v>43307</v>
      </c>
      <c r="R13" s="17">
        <f>SUM(P13:Q13)</f>
        <v>79765</v>
      </c>
      <c r="S13" s="17">
        <v>1275</v>
      </c>
      <c r="T13" s="17">
        <f>SUM(S13,R13,O13)</f>
        <v>107845</v>
      </c>
    </row>
    <row r="14" spans="1:20" ht="14.25">
      <c r="A14" s="29" t="s">
        <v>8</v>
      </c>
      <c r="B14" s="13"/>
      <c r="C14" s="13"/>
      <c r="D14" s="54"/>
      <c r="E14" s="13"/>
      <c r="F14" s="13"/>
      <c r="G14" s="54"/>
      <c r="H14" s="13"/>
      <c r="I14" s="54"/>
      <c r="J14" s="66"/>
      <c r="K14" s="192" t="s">
        <v>8</v>
      </c>
      <c r="L14" s="189"/>
      <c r="M14" s="13"/>
      <c r="N14" s="13"/>
      <c r="O14" s="54"/>
      <c r="P14" s="13"/>
      <c r="Q14" s="13"/>
      <c r="R14" s="54"/>
      <c r="S14" s="13"/>
      <c r="T14" s="54"/>
    </row>
    <row r="15" spans="1:20" ht="14.25">
      <c r="A15" s="23" t="s">
        <v>4</v>
      </c>
      <c r="B15" s="13">
        <v>1636</v>
      </c>
      <c r="C15" s="13">
        <v>782</v>
      </c>
      <c r="D15" s="54">
        <f>SUM(B15:C15)</f>
        <v>2418</v>
      </c>
      <c r="E15" s="13">
        <v>5087</v>
      </c>
      <c r="F15" s="13">
        <v>1375</v>
      </c>
      <c r="G15" s="54">
        <f>SUM(E15:F15)</f>
        <v>6462</v>
      </c>
      <c r="H15" s="13">
        <v>52</v>
      </c>
      <c r="I15" s="54">
        <f>SUM(H15,G15,D15)</f>
        <v>8932</v>
      </c>
      <c r="J15" s="66"/>
      <c r="K15" s="188" t="s">
        <v>4</v>
      </c>
      <c r="L15" s="189">
        <v>401</v>
      </c>
      <c r="M15" s="13">
        <v>512</v>
      </c>
      <c r="N15" s="13">
        <v>1209</v>
      </c>
      <c r="O15" s="54">
        <f>SUM(L15:N15)</f>
        <v>2122</v>
      </c>
      <c r="P15" s="13">
        <v>2842</v>
      </c>
      <c r="Q15" s="13">
        <v>3850</v>
      </c>
      <c r="R15" s="54">
        <f>SUM(P15:Q15)</f>
        <v>6692</v>
      </c>
      <c r="S15" s="13">
        <v>118</v>
      </c>
      <c r="T15" s="54">
        <f>SUM(S15,R15,O15)</f>
        <v>8932</v>
      </c>
    </row>
    <row r="16" spans="1:20" ht="14.25">
      <c r="A16" s="23" t="s">
        <v>5</v>
      </c>
      <c r="B16" s="13">
        <v>3549</v>
      </c>
      <c r="C16" s="13">
        <v>1618</v>
      </c>
      <c r="D16" s="54">
        <f>SUM(B16:C16)</f>
        <v>5167</v>
      </c>
      <c r="E16" s="13">
        <v>23873</v>
      </c>
      <c r="F16" s="13">
        <v>3695</v>
      </c>
      <c r="G16" s="54">
        <f>SUM(E16:F16)</f>
        <v>27568</v>
      </c>
      <c r="H16" s="13">
        <v>225</v>
      </c>
      <c r="I16" s="54">
        <f>SUM(H16,G16,D16)</f>
        <v>32960</v>
      </c>
      <c r="J16" s="66"/>
      <c r="K16" s="188" t="s">
        <v>5</v>
      </c>
      <c r="L16" s="189">
        <v>493</v>
      </c>
      <c r="M16" s="13">
        <v>819</v>
      </c>
      <c r="N16" s="13">
        <v>2296</v>
      </c>
      <c r="O16" s="54">
        <f>SUM(L16:N16)</f>
        <v>3608</v>
      </c>
      <c r="P16" s="13">
        <v>9223</v>
      </c>
      <c r="Q16" s="13">
        <v>19726</v>
      </c>
      <c r="R16" s="54">
        <f>SUM(P16:Q16)</f>
        <v>28949</v>
      </c>
      <c r="S16" s="13">
        <v>403</v>
      </c>
      <c r="T16" s="54">
        <f>SUM(S16,R16,O16)</f>
        <v>32960</v>
      </c>
    </row>
    <row r="17" spans="1:20" ht="14.25">
      <c r="A17" s="23" t="s">
        <v>6</v>
      </c>
      <c r="B17" s="13">
        <v>0</v>
      </c>
      <c r="C17" s="13">
        <v>0</v>
      </c>
      <c r="D17" s="54">
        <f>SUM(B17:C17)</f>
        <v>0</v>
      </c>
      <c r="E17" s="13">
        <v>0</v>
      </c>
      <c r="F17" s="13">
        <v>0</v>
      </c>
      <c r="G17" s="54">
        <f>SUM(E17:F17)</f>
        <v>0</v>
      </c>
      <c r="H17" s="13">
        <v>0</v>
      </c>
      <c r="I17" s="54">
        <f>SUM(H17,G17,D17)</f>
        <v>0</v>
      </c>
      <c r="J17" s="66"/>
      <c r="K17" s="188" t="s">
        <v>6</v>
      </c>
      <c r="L17" s="189">
        <v>0</v>
      </c>
      <c r="M17" s="13">
        <v>0</v>
      </c>
      <c r="N17" s="13">
        <v>0</v>
      </c>
      <c r="O17" s="54">
        <f>SUM(L17:N17)</f>
        <v>0</v>
      </c>
      <c r="P17" s="13">
        <v>0</v>
      </c>
      <c r="Q17" s="13">
        <v>0</v>
      </c>
      <c r="R17" s="54">
        <f>SUM(P17:Q17)</f>
        <v>0</v>
      </c>
      <c r="S17" s="13">
        <v>0</v>
      </c>
      <c r="T17" s="54">
        <f>SUM(S17,R17,O17)</f>
        <v>0</v>
      </c>
    </row>
    <row r="18" spans="1:20" ht="14.25">
      <c r="A18" s="23" t="s">
        <v>7</v>
      </c>
      <c r="B18" s="13">
        <v>2661</v>
      </c>
      <c r="C18" s="13">
        <v>1358</v>
      </c>
      <c r="D18" s="54">
        <f>SUM(B18:C18)</f>
        <v>4019</v>
      </c>
      <c r="E18" s="13">
        <v>13376</v>
      </c>
      <c r="F18" s="13">
        <v>2418</v>
      </c>
      <c r="G18" s="54">
        <f>SUM(E18:F18)</f>
        <v>15794</v>
      </c>
      <c r="H18" s="13">
        <v>146</v>
      </c>
      <c r="I18" s="54">
        <f>SUM(H18,G18,D18)</f>
        <v>19959</v>
      </c>
      <c r="J18" s="66"/>
      <c r="K18" s="188" t="s">
        <v>7</v>
      </c>
      <c r="L18" s="189">
        <v>395</v>
      </c>
      <c r="M18" s="13">
        <v>666</v>
      </c>
      <c r="N18" s="13">
        <v>1710</v>
      </c>
      <c r="O18" s="54">
        <f>SUM(L18:N18)</f>
        <v>2771</v>
      </c>
      <c r="P18" s="13">
        <v>6462</v>
      </c>
      <c r="Q18" s="13">
        <v>10459</v>
      </c>
      <c r="R18" s="54">
        <f>SUM(P18:Q18)</f>
        <v>16921</v>
      </c>
      <c r="S18" s="13">
        <v>267</v>
      </c>
      <c r="T18" s="54">
        <f>SUM(S18,R18,O18)</f>
        <v>19959</v>
      </c>
    </row>
    <row r="19" spans="1:20" ht="14.25">
      <c r="A19" s="190" t="s">
        <v>0</v>
      </c>
      <c r="B19" s="17">
        <v>7846</v>
      </c>
      <c r="C19" s="17">
        <v>3758</v>
      </c>
      <c r="D19" s="17">
        <f>SUM(B19:C19)</f>
        <v>11604</v>
      </c>
      <c r="E19" s="17">
        <v>42336</v>
      </c>
      <c r="F19" s="17">
        <v>7488</v>
      </c>
      <c r="G19" s="17">
        <f>SUM(E19:F19)</f>
        <v>49824</v>
      </c>
      <c r="H19" s="17">
        <v>423</v>
      </c>
      <c r="I19" s="17">
        <f>SUM(H19,G19,D19)</f>
        <v>61851</v>
      </c>
      <c r="J19" s="67"/>
      <c r="K19" s="191" t="s">
        <v>0</v>
      </c>
      <c r="L19" s="16">
        <v>1289</v>
      </c>
      <c r="M19" s="17">
        <v>1997</v>
      </c>
      <c r="N19" s="17">
        <v>5215</v>
      </c>
      <c r="O19" s="17">
        <f>SUM(L19:N19)</f>
        <v>8501</v>
      </c>
      <c r="P19" s="17">
        <v>18527</v>
      </c>
      <c r="Q19" s="17">
        <v>34035</v>
      </c>
      <c r="R19" s="17">
        <f>SUM(P19:Q19)</f>
        <v>52562</v>
      </c>
      <c r="S19" s="17">
        <v>788</v>
      </c>
      <c r="T19" s="17">
        <f>SUM(S19,R19,O19)</f>
        <v>61851</v>
      </c>
    </row>
    <row r="20" spans="1:20" ht="14.25">
      <c r="A20" s="29" t="s">
        <v>9</v>
      </c>
      <c r="B20" s="13"/>
      <c r="C20" s="13"/>
      <c r="D20" s="54"/>
      <c r="E20" s="13"/>
      <c r="F20" s="13"/>
      <c r="G20" s="54"/>
      <c r="H20" s="13"/>
      <c r="I20" s="54"/>
      <c r="J20" s="66"/>
      <c r="K20" s="192" t="s">
        <v>9</v>
      </c>
      <c r="L20" s="189"/>
      <c r="M20" s="13"/>
      <c r="N20" s="13"/>
      <c r="O20" s="54"/>
      <c r="P20" s="13"/>
      <c r="Q20" s="13"/>
      <c r="R20" s="54"/>
      <c r="S20" s="13"/>
      <c r="T20" s="54"/>
    </row>
    <row r="21" spans="1:20" ht="14.25">
      <c r="A21" s="23" t="s">
        <v>4</v>
      </c>
      <c r="B21" s="13">
        <v>1886</v>
      </c>
      <c r="C21" s="13">
        <v>777</v>
      </c>
      <c r="D21" s="54">
        <f>SUM(B21:C21)</f>
        <v>2663</v>
      </c>
      <c r="E21" s="13">
        <v>309</v>
      </c>
      <c r="F21" s="13">
        <v>872</v>
      </c>
      <c r="G21" s="54">
        <f>SUM(E21:F21)</f>
        <v>1181</v>
      </c>
      <c r="H21" s="13">
        <v>15</v>
      </c>
      <c r="I21" s="54">
        <f>SUM(H21,G21,D21)</f>
        <v>3859</v>
      </c>
      <c r="J21" s="66"/>
      <c r="K21" s="188" t="s">
        <v>4</v>
      </c>
      <c r="L21" s="189">
        <v>282</v>
      </c>
      <c r="M21" s="13">
        <v>367</v>
      </c>
      <c r="N21" s="13">
        <v>810</v>
      </c>
      <c r="O21" s="54">
        <f>SUM(L21:N21)</f>
        <v>1459</v>
      </c>
      <c r="P21" s="13">
        <v>1148</v>
      </c>
      <c r="Q21" s="13">
        <v>1204</v>
      </c>
      <c r="R21" s="54">
        <f>SUM(P21:Q21)</f>
        <v>2352</v>
      </c>
      <c r="S21" s="13">
        <v>48</v>
      </c>
      <c r="T21" s="54">
        <f>SUM(S21,R21,O21)</f>
        <v>3859</v>
      </c>
    </row>
    <row r="22" spans="1:20" ht="14.25">
      <c r="A22" s="23" t="s">
        <v>5</v>
      </c>
      <c r="B22" s="13">
        <v>3451</v>
      </c>
      <c r="C22" s="13">
        <v>1335</v>
      </c>
      <c r="D22" s="54">
        <f>SUM(B22:C22)</f>
        <v>4786</v>
      </c>
      <c r="E22" s="13">
        <v>780</v>
      </c>
      <c r="F22" s="13">
        <v>1560</v>
      </c>
      <c r="G22" s="54">
        <f>SUM(E22:F22)</f>
        <v>2340</v>
      </c>
      <c r="H22" s="13">
        <v>35</v>
      </c>
      <c r="I22" s="54">
        <f>SUM(H22,G22,D22)</f>
        <v>7161</v>
      </c>
      <c r="J22" s="66"/>
      <c r="K22" s="188" t="s">
        <v>5</v>
      </c>
      <c r="L22" s="189">
        <v>512</v>
      </c>
      <c r="M22" s="13">
        <v>542</v>
      </c>
      <c r="N22" s="13">
        <v>1218</v>
      </c>
      <c r="O22" s="54">
        <f>SUM(L22:N22)</f>
        <v>2272</v>
      </c>
      <c r="P22" s="13">
        <v>1897</v>
      </c>
      <c r="Q22" s="13">
        <v>2930</v>
      </c>
      <c r="R22" s="54">
        <f>SUM(P22:Q22)</f>
        <v>4827</v>
      </c>
      <c r="S22" s="13">
        <v>62</v>
      </c>
      <c r="T22" s="54">
        <f>SUM(S22,R22,O22)</f>
        <v>7161</v>
      </c>
    </row>
    <row r="23" spans="1:20" ht="14.25">
      <c r="A23" s="23" t="s">
        <v>7</v>
      </c>
      <c r="B23" s="13">
        <v>2202</v>
      </c>
      <c r="C23" s="13">
        <v>755</v>
      </c>
      <c r="D23" s="54">
        <f>SUM(B23:C23)</f>
        <v>2957</v>
      </c>
      <c r="E23" s="13">
        <v>238</v>
      </c>
      <c r="F23" s="13">
        <v>617</v>
      </c>
      <c r="G23" s="54">
        <f>SUM(E23:F23)</f>
        <v>855</v>
      </c>
      <c r="H23" s="13">
        <v>16</v>
      </c>
      <c r="I23" s="54">
        <f>SUM(H23,G23,D23)</f>
        <v>3828</v>
      </c>
      <c r="J23" s="66"/>
      <c r="K23" s="188" t="s">
        <v>7</v>
      </c>
      <c r="L23" s="189">
        <v>511</v>
      </c>
      <c r="M23" s="13">
        <v>513</v>
      </c>
      <c r="N23" s="13">
        <v>967</v>
      </c>
      <c r="O23" s="54">
        <f>SUM(L23:N23)</f>
        <v>1991</v>
      </c>
      <c r="P23" s="13">
        <v>1036</v>
      </c>
      <c r="Q23" s="13">
        <v>775</v>
      </c>
      <c r="R23" s="54">
        <f>SUM(P23:Q23)</f>
        <v>1811</v>
      </c>
      <c r="S23" s="13">
        <v>26</v>
      </c>
      <c r="T23" s="54">
        <f>SUM(S23,R23,O23)</f>
        <v>3828</v>
      </c>
    </row>
    <row r="24" spans="1:20" ht="14.25">
      <c r="A24" s="23" t="s">
        <v>10</v>
      </c>
      <c r="B24" s="13">
        <v>0</v>
      </c>
      <c r="C24" s="13">
        <v>0</v>
      </c>
      <c r="D24" s="54">
        <f>SUM(B24:C24)</f>
        <v>0</v>
      </c>
      <c r="E24" s="13">
        <v>0</v>
      </c>
      <c r="F24" s="13">
        <v>0</v>
      </c>
      <c r="G24" s="54">
        <f>SUM(E24:F24)</f>
        <v>0</v>
      </c>
      <c r="H24" s="13">
        <v>0</v>
      </c>
      <c r="I24" s="54">
        <f>SUM(H24,G24,D24)</f>
        <v>0</v>
      </c>
      <c r="J24" s="66"/>
      <c r="K24" s="188" t="s">
        <v>10</v>
      </c>
      <c r="L24" s="189">
        <v>0</v>
      </c>
      <c r="M24" s="13">
        <v>0</v>
      </c>
      <c r="N24" s="13">
        <v>0</v>
      </c>
      <c r="O24" s="54">
        <f>SUM(L24:N24)</f>
        <v>0</v>
      </c>
      <c r="P24" s="13">
        <v>0</v>
      </c>
      <c r="Q24" s="13">
        <v>0</v>
      </c>
      <c r="R24" s="54">
        <f>SUM(P24:Q24)</f>
        <v>0</v>
      </c>
      <c r="S24" s="13">
        <v>0</v>
      </c>
      <c r="T24" s="54">
        <f>SUM(S24,R24,O24)</f>
        <v>0</v>
      </c>
    </row>
    <row r="25" spans="1:20" ht="14.25">
      <c r="A25" s="190" t="s">
        <v>0</v>
      </c>
      <c r="B25" s="17">
        <v>7539</v>
      </c>
      <c r="C25" s="17">
        <v>2867</v>
      </c>
      <c r="D25" s="17">
        <f>SUM(B25:C25)</f>
        <v>10406</v>
      </c>
      <c r="E25" s="17">
        <v>1327</v>
      </c>
      <c r="F25" s="17">
        <v>3049</v>
      </c>
      <c r="G25" s="17">
        <f>SUM(E25:F25)</f>
        <v>4376</v>
      </c>
      <c r="H25" s="17">
        <v>66</v>
      </c>
      <c r="I25" s="17">
        <f>SUM(H25,G25,D25)</f>
        <v>14848</v>
      </c>
      <c r="J25" s="67"/>
      <c r="K25" s="191" t="s">
        <v>0</v>
      </c>
      <c r="L25" s="16">
        <v>1305</v>
      </c>
      <c r="M25" s="17">
        <v>1422</v>
      </c>
      <c r="N25" s="17">
        <v>2995</v>
      </c>
      <c r="O25" s="17">
        <f>SUM(L25:N25)</f>
        <v>5722</v>
      </c>
      <c r="P25" s="17">
        <v>4081</v>
      </c>
      <c r="Q25" s="17">
        <v>4909</v>
      </c>
      <c r="R25" s="17">
        <f>SUM(P25:Q25)</f>
        <v>8990</v>
      </c>
      <c r="S25" s="17">
        <v>136</v>
      </c>
      <c r="T25" s="17">
        <f>SUM(S25,R25,O25)</f>
        <v>14848</v>
      </c>
    </row>
    <row r="26" spans="1:20" ht="14.25">
      <c r="A26" s="29" t="s">
        <v>11</v>
      </c>
      <c r="B26" s="13"/>
      <c r="C26" s="13"/>
      <c r="D26" s="54"/>
      <c r="E26" s="13"/>
      <c r="F26" s="13"/>
      <c r="G26" s="54"/>
      <c r="H26" s="13"/>
      <c r="I26" s="54"/>
      <c r="J26" s="66"/>
      <c r="K26" s="192" t="s">
        <v>11</v>
      </c>
      <c r="L26" s="189"/>
      <c r="M26" s="13"/>
      <c r="N26" s="13"/>
      <c r="O26" s="54"/>
      <c r="P26" s="13"/>
      <c r="Q26" s="13"/>
      <c r="R26" s="54"/>
      <c r="S26" s="13"/>
      <c r="T26" s="54"/>
    </row>
    <row r="27" spans="1:20" ht="14.25">
      <c r="A27" s="23" t="s">
        <v>4</v>
      </c>
      <c r="B27" s="13">
        <v>840</v>
      </c>
      <c r="C27" s="13">
        <v>350</v>
      </c>
      <c r="D27" s="54">
        <f>SUM(B27:C27)</f>
        <v>1190</v>
      </c>
      <c r="E27" s="13">
        <v>5886</v>
      </c>
      <c r="F27" s="13">
        <v>554</v>
      </c>
      <c r="G27" s="54">
        <f>SUM(E27:F27)</f>
        <v>6440</v>
      </c>
      <c r="H27" s="13">
        <v>54</v>
      </c>
      <c r="I27" s="54">
        <f>SUM(H27,G27,D27)</f>
        <v>7684</v>
      </c>
      <c r="J27" s="66"/>
      <c r="K27" s="188" t="s">
        <v>4</v>
      </c>
      <c r="L27" s="189">
        <v>414</v>
      </c>
      <c r="M27" s="13">
        <v>688</v>
      </c>
      <c r="N27" s="13">
        <v>1609</v>
      </c>
      <c r="O27" s="54">
        <f>SUM(L27:N27)</f>
        <v>2711</v>
      </c>
      <c r="P27" s="13">
        <v>2676</v>
      </c>
      <c r="Q27" s="13">
        <v>2169</v>
      </c>
      <c r="R27" s="54">
        <f>SUM(P27:Q27)</f>
        <v>4845</v>
      </c>
      <c r="S27" s="13">
        <v>128</v>
      </c>
      <c r="T27" s="54">
        <f>SUM(S27,R27,O27)</f>
        <v>7684</v>
      </c>
    </row>
    <row r="28" spans="1:20" ht="14.25">
      <c r="A28" s="23" t="s">
        <v>5</v>
      </c>
      <c r="B28" s="13">
        <v>2054</v>
      </c>
      <c r="C28" s="13">
        <v>924</v>
      </c>
      <c r="D28" s="54">
        <f>SUM(B28:C28)</f>
        <v>2978</v>
      </c>
      <c r="E28" s="13">
        <v>42622</v>
      </c>
      <c r="F28" s="13">
        <v>2204</v>
      </c>
      <c r="G28" s="54">
        <f>SUM(E28:F28)</f>
        <v>44826</v>
      </c>
      <c r="H28" s="13">
        <v>92</v>
      </c>
      <c r="I28" s="54">
        <f>SUM(H28,G28,D28)</f>
        <v>47896</v>
      </c>
      <c r="J28" s="66"/>
      <c r="K28" s="188" t="s">
        <v>5</v>
      </c>
      <c r="L28" s="189">
        <v>764</v>
      </c>
      <c r="M28" s="13">
        <v>1507</v>
      </c>
      <c r="N28" s="13">
        <v>4916</v>
      </c>
      <c r="O28" s="54">
        <f>SUM(L28:N28)</f>
        <v>7187</v>
      </c>
      <c r="P28" s="13">
        <v>18794</v>
      </c>
      <c r="Q28" s="13">
        <v>21654</v>
      </c>
      <c r="R28" s="54">
        <f>SUM(P28:Q28)</f>
        <v>40448</v>
      </c>
      <c r="S28" s="13">
        <v>261</v>
      </c>
      <c r="T28" s="54">
        <f>SUM(S28,R28,O28)</f>
        <v>47896</v>
      </c>
    </row>
    <row r="29" spans="1:20" ht="14.25">
      <c r="A29" s="23" t="s">
        <v>6</v>
      </c>
      <c r="B29" s="13">
        <v>0</v>
      </c>
      <c r="C29" s="13">
        <v>0</v>
      </c>
      <c r="D29" s="54">
        <f>SUM(B29:C29)</f>
        <v>0</v>
      </c>
      <c r="E29" s="13">
        <v>0</v>
      </c>
      <c r="F29" s="13">
        <v>0</v>
      </c>
      <c r="G29" s="54">
        <f>SUM(E29:F29)</f>
        <v>0</v>
      </c>
      <c r="H29" s="13">
        <v>0</v>
      </c>
      <c r="I29" s="54">
        <f>SUM(H29,G29,D29)</f>
        <v>0</v>
      </c>
      <c r="J29" s="66"/>
      <c r="K29" s="188" t="s">
        <v>6</v>
      </c>
      <c r="L29" s="189">
        <v>0</v>
      </c>
      <c r="M29" s="13">
        <v>0</v>
      </c>
      <c r="N29" s="13">
        <v>0</v>
      </c>
      <c r="O29" s="54">
        <f>SUM(L29:N29)</f>
        <v>0</v>
      </c>
      <c r="P29" s="13">
        <v>0</v>
      </c>
      <c r="Q29" s="13">
        <v>0</v>
      </c>
      <c r="R29" s="54">
        <f>SUM(P29:Q29)</f>
        <v>0</v>
      </c>
      <c r="S29" s="13">
        <v>0</v>
      </c>
      <c r="T29" s="54">
        <f>SUM(S29,R29,O29)</f>
        <v>0</v>
      </c>
    </row>
    <row r="30" spans="1:20" ht="14.25">
      <c r="A30" s="23" t="s">
        <v>7</v>
      </c>
      <c r="B30" s="13">
        <v>412</v>
      </c>
      <c r="C30" s="13">
        <v>197</v>
      </c>
      <c r="D30" s="54">
        <f>SUM(B30:C30)</f>
        <v>609</v>
      </c>
      <c r="E30" s="13">
        <v>8685</v>
      </c>
      <c r="F30" s="13">
        <v>458</v>
      </c>
      <c r="G30" s="54">
        <f>SUM(E30:F30)</f>
        <v>9143</v>
      </c>
      <c r="H30" s="13">
        <v>12</v>
      </c>
      <c r="I30" s="54">
        <f>SUM(H30,G30,D30)</f>
        <v>9764</v>
      </c>
      <c r="J30" s="66"/>
      <c r="K30" s="188" t="s">
        <v>7</v>
      </c>
      <c r="L30" s="189">
        <v>201</v>
      </c>
      <c r="M30" s="13">
        <v>418</v>
      </c>
      <c r="N30" s="13">
        <v>1282</v>
      </c>
      <c r="O30" s="54">
        <f>SUM(L30:N30)</f>
        <v>1901</v>
      </c>
      <c r="P30" s="13">
        <v>4126</v>
      </c>
      <c r="Q30" s="13">
        <v>3695</v>
      </c>
      <c r="R30" s="54">
        <f>SUM(P30:Q30)</f>
        <v>7821</v>
      </c>
      <c r="S30" s="13">
        <v>42</v>
      </c>
      <c r="T30" s="54">
        <f>SUM(S30,R30,O30)</f>
        <v>9764</v>
      </c>
    </row>
    <row r="31" spans="1:20" ht="14.25">
      <c r="A31" s="190" t="s">
        <v>0</v>
      </c>
      <c r="B31" s="17">
        <v>3306</v>
      </c>
      <c r="C31" s="17">
        <v>1471</v>
      </c>
      <c r="D31" s="17">
        <f>SUM(B31:C31)</f>
        <v>4777</v>
      </c>
      <c r="E31" s="17">
        <v>57193</v>
      </c>
      <c r="F31" s="17">
        <v>3216</v>
      </c>
      <c r="G31" s="17">
        <f>SUM(E31:F31)</f>
        <v>60409</v>
      </c>
      <c r="H31" s="17">
        <v>158</v>
      </c>
      <c r="I31" s="17">
        <f>SUM(H31,G31,D31)</f>
        <v>65344</v>
      </c>
      <c r="J31" s="67"/>
      <c r="K31" s="191" t="s">
        <v>0</v>
      </c>
      <c r="L31" s="16">
        <v>1379</v>
      </c>
      <c r="M31" s="17">
        <v>2613</v>
      </c>
      <c r="N31" s="17">
        <v>7807</v>
      </c>
      <c r="O31" s="17">
        <f>SUM(L31:N31)</f>
        <v>11799</v>
      </c>
      <c r="P31" s="17">
        <v>25596</v>
      </c>
      <c r="Q31" s="17">
        <v>27518</v>
      </c>
      <c r="R31" s="17">
        <f>SUM(P31:Q31)</f>
        <v>53114</v>
      </c>
      <c r="S31" s="17">
        <v>431</v>
      </c>
      <c r="T31" s="17">
        <f>SUM(S31,R31,O31)</f>
        <v>65344</v>
      </c>
    </row>
    <row r="32" spans="1:20" ht="14.25">
      <c r="A32" s="29" t="s">
        <v>12</v>
      </c>
      <c r="B32" s="13"/>
      <c r="C32" s="13"/>
      <c r="D32" s="54"/>
      <c r="E32" s="13"/>
      <c r="F32" s="13"/>
      <c r="G32" s="54"/>
      <c r="H32" s="13"/>
      <c r="I32" s="54"/>
      <c r="J32" s="66"/>
      <c r="K32" s="192" t="s">
        <v>12</v>
      </c>
      <c r="L32" s="189"/>
      <c r="M32" s="13"/>
      <c r="N32" s="13"/>
      <c r="O32" s="54"/>
      <c r="P32" s="13"/>
      <c r="Q32" s="13"/>
      <c r="R32" s="54"/>
      <c r="S32" s="13"/>
      <c r="T32" s="54"/>
    </row>
    <row r="33" spans="1:20" ht="14.25">
      <c r="A33" s="23" t="s">
        <v>4</v>
      </c>
      <c r="B33" s="13">
        <v>1312</v>
      </c>
      <c r="C33" s="13">
        <v>663</v>
      </c>
      <c r="D33" s="54">
        <f>SUM(B33:C33)</f>
        <v>1975</v>
      </c>
      <c r="E33" s="13">
        <v>8923</v>
      </c>
      <c r="F33" s="13">
        <v>1247</v>
      </c>
      <c r="G33" s="54">
        <f>SUM(E33:F33)</f>
        <v>10170</v>
      </c>
      <c r="H33" s="13">
        <v>82</v>
      </c>
      <c r="I33" s="54">
        <f>SUM(H33,G33,D33)</f>
        <v>12227</v>
      </c>
      <c r="J33" s="66"/>
      <c r="K33" s="188" t="s">
        <v>4</v>
      </c>
      <c r="L33" s="189">
        <v>657</v>
      </c>
      <c r="M33" s="13">
        <v>1092</v>
      </c>
      <c r="N33" s="13">
        <v>2130</v>
      </c>
      <c r="O33" s="54">
        <f>SUM(L33:N33)</f>
        <v>3879</v>
      </c>
      <c r="P33" s="13">
        <v>4221</v>
      </c>
      <c r="Q33" s="13">
        <v>3963</v>
      </c>
      <c r="R33" s="54">
        <f>SUM(P33:Q33)</f>
        <v>8184</v>
      </c>
      <c r="S33" s="13">
        <v>164</v>
      </c>
      <c r="T33" s="54">
        <f>SUM(S33,R33,O33)</f>
        <v>12227</v>
      </c>
    </row>
    <row r="34" spans="1:20" ht="14.25">
      <c r="A34" s="23" t="s">
        <v>5</v>
      </c>
      <c r="B34" s="13">
        <v>4093</v>
      </c>
      <c r="C34" s="13">
        <v>1844</v>
      </c>
      <c r="D34" s="54">
        <f>SUM(B34:C34)</f>
        <v>5937</v>
      </c>
      <c r="E34" s="13">
        <v>46830</v>
      </c>
      <c r="F34" s="13">
        <v>4005</v>
      </c>
      <c r="G34" s="54">
        <f>SUM(E34:F34)</f>
        <v>50835</v>
      </c>
      <c r="H34" s="13">
        <v>219</v>
      </c>
      <c r="I34" s="54">
        <f>SUM(H34,G34,D34)</f>
        <v>56991</v>
      </c>
      <c r="J34" s="66"/>
      <c r="K34" s="188" t="s">
        <v>5</v>
      </c>
      <c r="L34" s="189">
        <v>1332</v>
      </c>
      <c r="M34" s="13">
        <v>2687</v>
      </c>
      <c r="N34" s="13">
        <v>6096</v>
      </c>
      <c r="O34" s="54">
        <f>SUM(L34:N34)</f>
        <v>10115</v>
      </c>
      <c r="P34" s="13">
        <v>19251</v>
      </c>
      <c r="Q34" s="13">
        <v>27213</v>
      </c>
      <c r="R34" s="54">
        <f>SUM(P34:Q34)</f>
        <v>46464</v>
      </c>
      <c r="S34" s="13">
        <v>412</v>
      </c>
      <c r="T34" s="54">
        <f>SUM(S34,R34,O34)</f>
        <v>56991</v>
      </c>
    </row>
    <row r="35" spans="1:20" ht="14.25">
      <c r="A35" s="23" t="s">
        <v>6</v>
      </c>
      <c r="B35" s="13">
        <v>0</v>
      </c>
      <c r="C35" s="13">
        <v>0</v>
      </c>
      <c r="D35" s="54">
        <f>SUM(B35:C35)</f>
        <v>0</v>
      </c>
      <c r="E35" s="13">
        <v>0</v>
      </c>
      <c r="F35" s="13">
        <v>0</v>
      </c>
      <c r="G35" s="54">
        <f>SUM(E35:F35)</f>
        <v>0</v>
      </c>
      <c r="H35" s="13">
        <v>0</v>
      </c>
      <c r="I35" s="54">
        <f>SUM(H35,G35,D35)</f>
        <v>0</v>
      </c>
      <c r="J35" s="66"/>
      <c r="K35" s="188" t="s">
        <v>6</v>
      </c>
      <c r="L35" s="189">
        <v>0</v>
      </c>
      <c r="M35" s="13">
        <v>0</v>
      </c>
      <c r="N35" s="13">
        <v>0</v>
      </c>
      <c r="O35" s="54">
        <f>SUM(L35:N35)</f>
        <v>0</v>
      </c>
      <c r="P35" s="13">
        <v>0</v>
      </c>
      <c r="Q35" s="13">
        <v>0</v>
      </c>
      <c r="R35" s="54">
        <f>SUM(P35:Q35)</f>
        <v>0</v>
      </c>
      <c r="S35" s="13">
        <v>0</v>
      </c>
      <c r="T35" s="54">
        <f>SUM(S35,R35,O35)</f>
        <v>0</v>
      </c>
    </row>
    <row r="36" spans="1:20" ht="14.25">
      <c r="A36" s="23" t="s">
        <v>7</v>
      </c>
      <c r="B36" s="13">
        <v>1639</v>
      </c>
      <c r="C36" s="13">
        <v>588</v>
      </c>
      <c r="D36" s="54">
        <f>SUM(B36:C36)</f>
        <v>2227</v>
      </c>
      <c r="E36" s="13">
        <v>14894</v>
      </c>
      <c r="F36" s="13">
        <v>1300</v>
      </c>
      <c r="G36" s="54">
        <f>SUM(E36:F36)</f>
        <v>16194</v>
      </c>
      <c r="H36" s="13">
        <v>99</v>
      </c>
      <c r="I36" s="54">
        <f>SUM(H36,G36,D36)</f>
        <v>18520</v>
      </c>
      <c r="J36" s="66"/>
      <c r="K36" s="188" t="s">
        <v>7</v>
      </c>
      <c r="L36" s="189">
        <v>633</v>
      </c>
      <c r="M36" s="13">
        <v>1102</v>
      </c>
      <c r="N36" s="13">
        <v>2313</v>
      </c>
      <c r="O36" s="54">
        <f>SUM(L36:N36)</f>
        <v>4048</v>
      </c>
      <c r="P36" s="13">
        <v>6303</v>
      </c>
      <c r="Q36" s="13">
        <v>8018</v>
      </c>
      <c r="R36" s="54">
        <f>SUM(P36:Q36)</f>
        <v>14321</v>
      </c>
      <c r="S36" s="13">
        <v>151</v>
      </c>
      <c r="T36" s="54">
        <f>SUM(S36,R36,O36)</f>
        <v>18520</v>
      </c>
    </row>
    <row r="37" spans="1:20" ht="14.25">
      <c r="A37" s="190" t="s">
        <v>0</v>
      </c>
      <c r="B37" s="17">
        <v>7044</v>
      </c>
      <c r="C37" s="17">
        <v>3095</v>
      </c>
      <c r="D37" s="17">
        <f>SUM(B37:C37)</f>
        <v>10139</v>
      </c>
      <c r="E37" s="17">
        <v>70647</v>
      </c>
      <c r="F37" s="17">
        <v>6552</v>
      </c>
      <c r="G37" s="17">
        <f>SUM(E37:F37)</f>
        <v>77199</v>
      </c>
      <c r="H37" s="17">
        <v>400</v>
      </c>
      <c r="I37" s="17">
        <f>SUM(H37,G37,D37)</f>
        <v>87738</v>
      </c>
      <c r="J37" s="67"/>
      <c r="K37" s="191" t="s">
        <v>0</v>
      </c>
      <c r="L37" s="16">
        <v>2622</v>
      </c>
      <c r="M37" s="17">
        <v>4881</v>
      </c>
      <c r="N37" s="17">
        <v>10539</v>
      </c>
      <c r="O37" s="17">
        <f>SUM(L37:N37)</f>
        <v>18042</v>
      </c>
      <c r="P37" s="17">
        <v>29775</v>
      </c>
      <c r="Q37" s="17">
        <v>39194</v>
      </c>
      <c r="R37" s="17">
        <f>SUM(P37:Q37)</f>
        <v>68969</v>
      </c>
      <c r="S37" s="17">
        <v>727</v>
      </c>
      <c r="T37" s="17">
        <f>SUM(S37,R37,O37)</f>
        <v>87738</v>
      </c>
    </row>
    <row r="38" spans="1:20" ht="14.25">
      <c r="A38" s="29" t="s">
        <v>13</v>
      </c>
      <c r="B38" s="13"/>
      <c r="C38" s="13"/>
      <c r="D38" s="54"/>
      <c r="E38" s="13"/>
      <c r="F38" s="13"/>
      <c r="G38" s="54"/>
      <c r="H38" s="13"/>
      <c r="I38" s="54"/>
      <c r="J38" s="66"/>
      <c r="K38" s="192" t="s">
        <v>13</v>
      </c>
      <c r="L38" s="189"/>
      <c r="M38" s="13"/>
      <c r="N38" s="13"/>
      <c r="O38" s="54"/>
      <c r="P38" s="13"/>
      <c r="Q38" s="13"/>
      <c r="R38" s="54"/>
      <c r="S38" s="13"/>
      <c r="T38" s="54"/>
    </row>
    <row r="39" spans="1:20" ht="14.25">
      <c r="A39" s="23" t="s">
        <v>4</v>
      </c>
      <c r="B39" s="13">
        <v>19</v>
      </c>
      <c r="C39" s="13">
        <v>7</v>
      </c>
      <c r="D39" s="54">
        <f>SUM(B39:C39)</f>
        <v>26</v>
      </c>
      <c r="E39" s="13">
        <v>6</v>
      </c>
      <c r="F39" s="13">
        <v>7</v>
      </c>
      <c r="G39" s="54">
        <f>SUM(E39:F39)</f>
        <v>13</v>
      </c>
      <c r="H39" s="13">
        <v>1</v>
      </c>
      <c r="I39" s="54">
        <f>SUM(H39,G39,D39)</f>
        <v>40</v>
      </c>
      <c r="J39" s="66"/>
      <c r="K39" s="188" t="s">
        <v>4</v>
      </c>
      <c r="L39" s="189">
        <v>1</v>
      </c>
      <c r="M39" s="13">
        <v>2</v>
      </c>
      <c r="N39" s="13">
        <v>12</v>
      </c>
      <c r="O39" s="54">
        <f>SUM(L39:N39)</f>
        <v>15</v>
      </c>
      <c r="P39" s="13">
        <v>15</v>
      </c>
      <c r="Q39" s="13">
        <v>8</v>
      </c>
      <c r="R39" s="54">
        <f>SUM(P39:Q39)</f>
        <v>23</v>
      </c>
      <c r="S39" s="13">
        <v>2</v>
      </c>
      <c r="T39" s="54">
        <f>SUM(S39,R39,O39)</f>
        <v>40</v>
      </c>
    </row>
    <row r="40" spans="1:20" ht="14.25">
      <c r="A40" s="190" t="s">
        <v>0</v>
      </c>
      <c r="B40" s="17">
        <v>19</v>
      </c>
      <c r="C40" s="17">
        <v>7</v>
      </c>
      <c r="D40" s="17">
        <f>SUM(B40:C40)</f>
        <v>26</v>
      </c>
      <c r="E40" s="17">
        <v>6</v>
      </c>
      <c r="F40" s="17">
        <v>7</v>
      </c>
      <c r="G40" s="17">
        <f>SUM(E40:F40)</f>
        <v>13</v>
      </c>
      <c r="H40" s="17">
        <v>1</v>
      </c>
      <c r="I40" s="17">
        <f>SUM(H40,G40,D40)</f>
        <v>40</v>
      </c>
      <c r="J40" s="67"/>
      <c r="K40" s="191" t="s">
        <v>0</v>
      </c>
      <c r="L40" s="16">
        <v>1</v>
      </c>
      <c r="M40" s="17">
        <v>2</v>
      </c>
      <c r="N40" s="17">
        <v>12</v>
      </c>
      <c r="O40" s="17">
        <f>SUM(L40:N40)</f>
        <v>15</v>
      </c>
      <c r="P40" s="17">
        <v>15</v>
      </c>
      <c r="Q40" s="17">
        <v>8</v>
      </c>
      <c r="R40" s="17">
        <f>SUM(P40:Q40)</f>
        <v>23</v>
      </c>
      <c r="S40" s="17">
        <v>2</v>
      </c>
      <c r="T40" s="17">
        <f>SUM(S40,R40,O40)</f>
        <v>40</v>
      </c>
    </row>
    <row r="41" spans="1:20" ht="14.25">
      <c r="A41" s="29" t="s">
        <v>14</v>
      </c>
      <c r="B41" s="13"/>
      <c r="C41" s="13"/>
      <c r="D41" s="54"/>
      <c r="E41" s="13"/>
      <c r="F41" s="13"/>
      <c r="G41" s="54"/>
      <c r="H41" s="13"/>
      <c r="I41" s="54"/>
      <c r="J41" s="66"/>
      <c r="K41" s="192" t="s">
        <v>14</v>
      </c>
      <c r="L41" s="189"/>
      <c r="M41" s="13"/>
      <c r="N41" s="13"/>
      <c r="O41" s="54"/>
      <c r="P41" s="13"/>
      <c r="Q41" s="13"/>
      <c r="R41" s="54"/>
      <c r="S41" s="13"/>
      <c r="T41" s="54"/>
    </row>
    <row r="42" spans="1:20" ht="14.25">
      <c r="A42" s="23" t="s">
        <v>4</v>
      </c>
      <c r="B42" s="13">
        <v>1661</v>
      </c>
      <c r="C42" s="13">
        <v>532</v>
      </c>
      <c r="D42" s="54">
        <f>SUM(B42:C42)</f>
        <v>2193</v>
      </c>
      <c r="E42" s="13">
        <v>4915</v>
      </c>
      <c r="F42" s="13">
        <v>1015</v>
      </c>
      <c r="G42" s="54">
        <f>SUM(E42:F42)</f>
        <v>5930</v>
      </c>
      <c r="H42" s="13">
        <v>35</v>
      </c>
      <c r="I42" s="54">
        <f>SUM(H42,G42,D42)</f>
        <v>8158</v>
      </c>
      <c r="J42" s="66"/>
      <c r="K42" s="188" t="s">
        <v>4</v>
      </c>
      <c r="L42" s="189">
        <v>600</v>
      </c>
      <c r="M42" s="13">
        <v>865</v>
      </c>
      <c r="N42" s="13">
        <v>1854</v>
      </c>
      <c r="O42" s="54">
        <f>SUM(L42:N42)</f>
        <v>3319</v>
      </c>
      <c r="P42" s="13">
        <v>2894</v>
      </c>
      <c r="Q42" s="13">
        <v>1861</v>
      </c>
      <c r="R42" s="54">
        <f>SUM(P42:Q42)</f>
        <v>4755</v>
      </c>
      <c r="S42" s="13">
        <v>84</v>
      </c>
      <c r="T42" s="54">
        <f>SUM(S42,R42,O42)</f>
        <v>8158</v>
      </c>
    </row>
    <row r="43" spans="1:20" ht="14.25">
      <c r="A43" s="23" t="s">
        <v>5</v>
      </c>
      <c r="B43" s="13">
        <v>2008</v>
      </c>
      <c r="C43" s="13">
        <v>948</v>
      </c>
      <c r="D43" s="54">
        <f>SUM(B43:C43)</f>
        <v>2956</v>
      </c>
      <c r="E43" s="13">
        <v>27788</v>
      </c>
      <c r="F43" s="13">
        <v>2566</v>
      </c>
      <c r="G43" s="54">
        <f>SUM(E43:F43)</f>
        <v>30354</v>
      </c>
      <c r="H43" s="13">
        <v>131</v>
      </c>
      <c r="I43" s="54">
        <f>SUM(H43,G43,D43)</f>
        <v>33441</v>
      </c>
      <c r="J43" s="66"/>
      <c r="K43" s="188" t="s">
        <v>5</v>
      </c>
      <c r="L43" s="189">
        <v>617</v>
      </c>
      <c r="M43" s="13">
        <v>1355</v>
      </c>
      <c r="N43" s="13">
        <v>4456</v>
      </c>
      <c r="O43" s="54">
        <f>SUM(L43:N43)</f>
        <v>6428</v>
      </c>
      <c r="P43" s="13">
        <v>13208</v>
      </c>
      <c r="Q43" s="13">
        <v>13632</v>
      </c>
      <c r="R43" s="54">
        <f>SUM(P43:Q43)</f>
        <v>26840</v>
      </c>
      <c r="S43" s="13">
        <v>173</v>
      </c>
      <c r="T43" s="54">
        <f>SUM(S43,R43,O43)</f>
        <v>33441</v>
      </c>
    </row>
    <row r="44" spans="1:20" ht="14.25">
      <c r="A44" s="23" t="s">
        <v>6</v>
      </c>
      <c r="B44" s="13">
        <v>54</v>
      </c>
      <c r="C44" s="13">
        <v>11</v>
      </c>
      <c r="D44" s="54">
        <f>SUM(B44:C44)</f>
        <v>65</v>
      </c>
      <c r="E44" s="13">
        <v>151</v>
      </c>
      <c r="F44" s="13">
        <v>11</v>
      </c>
      <c r="G44" s="54">
        <f>SUM(E44:F44)</f>
        <v>162</v>
      </c>
      <c r="H44" s="13">
        <v>2</v>
      </c>
      <c r="I44" s="54">
        <f>SUM(H44,G44,D44)</f>
        <v>229</v>
      </c>
      <c r="J44" s="66"/>
      <c r="K44" s="188" t="s">
        <v>6</v>
      </c>
      <c r="L44" s="189">
        <v>1</v>
      </c>
      <c r="M44" s="13">
        <v>5</v>
      </c>
      <c r="N44" s="13">
        <v>26</v>
      </c>
      <c r="O44" s="54">
        <f>SUM(L44:N44)</f>
        <v>32</v>
      </c>
      <c r="P44" s="13">
        <v>85</v>
      </c>
      <c r="Q44" s="13">
        <v>108</v>
      </c>
      <c r="R44" s="54">
        <f>SUM(P44:Q44)</f>
        <v>193</v>
      </c>
      <c r="S44" s="13">
        <v>4</v>
      </c>
      <c r="T44" s="54">
        <f>SUM(S44,R44,O44)</f>
        <v>229</v>
      </c>
    </row>
    <row r="45" spans="1:20" ht="14.25">
      <c r="A45" s="23" t="s">
        <v>7</v>
      </c>
      <c r="B45" s="13">
        <v>474</v>
      </c>
      <c r="C45" s="13">
        <v>209</v>
      </c>
      <c r="D45" s="54">
        <f>SUM(B45:C45)</f>
        <v>683</v>
      </c>
      <c r="E45" s="13">
        <v>5933</v>
      </c>
      <c r="F45" s="13">
        <v>536</v>
      </c>
      <c r="G45" s="54">
        <f>SUM(E45:F45)</f>
        <v>6469</v>
      </c>
      <c r="H45" s="13">
        <v>50</v>
      </c>
      <c r="I45" s="54">
        <f>SUM(H45,G45,D45)</f>
        <v>7202</v>
      </c>
      <c r="J45" s="66"/>
      <c r="K45" s="188" t="s">
        <v>7</v>
      </c>
      <c r="L45" s="189">
        <v>85</v>
      </c>
      <c r="M45" s="13">
        <v>295</v>
      </c>
      <c r="N45" s="13">
        <v>993</v>
      </c>
      <c r="O45" s="54">
        <f>SUM(L45:N45)</f>
        <v>1373</v>
      </c>
      <c r="P45" s="13">
        <v>2931</v>
      </c>
      <c r="Q45" s="13">
        <v>2818</v>
      </c>
      <c r="R45" s="54">
        <f>SUM(P45:Q45)</f>
        <v>5749</v>
      </c>
      <c r="S45" s="13">
        <v>80</v>
      </c>
      <c r="T45" s="54">
        <f>SUM(S45,R45,O45)</f>
        <v>7202</v>
      </c>
    </row>
    <row r="46" spans="1:20" ht="14.25">
      <c r="A46" s="190" t="s">
        <v>0</v>
      </c>
      <c r="B46" s="17">
        <v>4197</v>
      </c>
      <c r="C46" s="17">
        <v>1700</v>
      </c>
      <c r="D46" s="17">
        <f>SUM(B46:C46)</f>
        <v>5897</v>
      </c>
      <c r="E46" s="17">
        <v>38787</v>
      </c>
      <c r="F46" s="17">
        <v>4128</v>
      </c>
      <c r="G46" s="17">
        <f>SUM(E46:F46)</f>
        <v>42915</v>
      </c>
      <c r="H46" s="17">
        <v>218</v>
      </c>
      <c r="I46" s="17">
        <f>SUM(H46,G46,D46)</f>
        <v>49030</v>
      </c>
      <c r="J46" s="67"/>
      <c r="K46" s="191" t="s">
        <v>0</v>
      </c>
      <c r="L46" s="16">
        <v>1303</v>
      </c>
      <c r="M46" s="17">
        <v>2520</v>
      </c>
      <c r="N46" s="17">
        <v>7329</v>
      </c>
      <c r="O46" s="17">
        <f>SUM(L46:N46)</f>
        <v>11152</v>
      </c>
      <c r="P46" s="17">
        <v>19118</v>
      </c>
      <c r="Q46" s="17">
        <v>18419</v>
      </c>
      <c r="R46" s="17">
        <f>SUM(P46:Q46)</f>
        <v>37537</v>
      </c>
      <c r="S46" s="17">
        <v>341</v>
      </c>
      <c r="T46" s="17">
        <f>SUM(S46,R46,O46)</f>
        <v>49030</v>
      </c>
    </row>
    <row r="47" spans="1:20" ht="14.25">
      <c r="A47" s="193" t="s">
        <v>15</v>
      </c>
      <c r="B47" s="19"/>
      <c r="C47" s="19"/>
      <c r="D47" s="55"/>
      <c r="E47" s="19"/>
      <c r="F47" s="19"/>
      <c r="G47" s="55"/>
      <c r="H47" s="19"/>
      <c r="I47" s="55"/>
      <c r="J47" s="66"/>
      <c r="K47" s="185" t="s">
        <v>15</v>
      </c>
      <c r="L47" s="194"/>
      <c r="M47" s="19"/>
      <c r="N47" s="19"/>
      <c r="O47" s="55"/>
      <c r="P47" s="19"/>
      <c r="Q47" s="19"/>
      <c r="R47" s="55"/>
      <c r="S47" s="19"/>
      <c r="T47" s="55"/>
    </row>
    <row r="48" spans="1:20" ht="14.25">
      <c r="A48" s="23" t="s">
        <v>4</v>
      </c>
      <c r="B48" s="13">
        <f>SUM(B9,B15,B21,B27,B33,B39,B42)</f>
        <v>9180</v>
      </c>
      <c r="C48" s="13">
        <f aca="true" t="shared" si="0" ref="C48:Q48">SUM(C9,C15,C21,C27,C33,C39,C42)</f>
        <v>4089</v>
      </c>
      <c r="D48" s="54">
        <f t="shared" si="0"/>
        <v>13269</v>
      </c>
      <c r="E48" s="13">
        <f t="shared" si="0"/>
        <v>34568</v>
      </c>
      <c r="F48" s="13">
        <f>SUM(F9,F15,F21,F27,F33,F39,F42)</f>
        <v>6752</v>
      </c>
      <c r="G48" s="54">
        <f>SUM(G9,G15,G21,G27,G33,G39,G42)</f>
        <v>41320</v>
      </c>
      <c r="H48" s="13">
        <f>SUM(H9,H15,H21,H27,H33,H39,H42)</f>
        <v>353</v>
      </c>
      <c r="I48" s="54">
        <f>SUM(I9,I15,I21,I27,I33,I39,I42)</f>
        <v>54942</v>
      </c>
      <c r="J48" s="66"/>
      <c r="K48" s="188" t="s">
        <v>4</v>
      </c>
      <c r="L48" s="189">
        <f t="shared" si="0"/>
        <v>3587</v>
      </c>
      <c r="M48" s="13">
        <f t="shared" si="0"/>
        <v>4821</v>
      </c>
      <c r="N48" s="13">
        <f t="shared" si="0"/>
        <v>10111</v>
      </c>
      <c r="O48" s="54">
        <f t="shared" si="0"/>
        <v>18519</v>
      </c>
      <c r="P48" s="13">
        <f t="shared" si="0"/>
        <v>18384</v>
      </c>
      <c r="Q48" s="13">
        <f t="shared" si="0"/>
        <v>17314</v>
      </c>
      <c r="R48" s="54">
        <f>SUM(R9,R15,R21,R27,R33,R39,R42)</f>
        <v>35698</v>
      </c>
      <c r="S48" s="13">
        <f>SUM(S9,S15,S21,S27,S33,S39,S42)</f>
        <v>725</v>
      </c>
      <c r="T48" s="54">
        <f>SUM(T9,T15,T21,T27,T33,T39,T42)</f>
        <v>54942</v>
      </c>
    </row>
    <row r="49" spans="1:20" ht="14.25">
      <c r="A49" s="23" t="s">
        <v>5</v>
      </c>
      <c r="B49" s="13">
        <f>SUM(B10,B16,B22,B28,B34,B43)</f>
        <v>21502</v>
      </c>
      <c r="C49" s="13">
        <f aca="true" t="shared" si="1" ref="C49:Q49">SUM(C10,C16,C22,C28,C34,C43)</f>
        <v>9819</v>
      </c>
      <c r="D49" s="54">
        <f t="shared" si="1"/>
        <v>31321</v>
      </c>
      <c r="E49" s="13">
        <f t="shared" si="1"/>
        <v>190388</v>
      </c>
      <c r="F49" s="13">
        <f>SUM(F10,F16,F22,F28,F34,F43)</f>
        <v>19875</v>
      </c>
      <c r="G49" s="54">
        <f>SUM(G10,G16,G22,G28,G34,G43)</f>
        <v>210263</v>
      </c>
      <c r="H49" s="13">
        <f>SUM(H10,H16,H22,H28,H34,H43)</f>
        <v>1226</v>
      </c>
      <c r="I49" s="54">
        <f>SUM(I10,I16,I22,I28,I34,I43)</f>
        <v>242810</v>
      </c>
      <c r="J49" s="66"/>
      <c r="K49" s="188" t="s">
        <v>5</v>
      </c>
      <c r="L49" s="189">
        <f t="shared" si="1"/>
        <v>6498</v>
      </c>
      <c r="M49" s="13">
        <f t="shared" si="1"/>
        <v>10268</v>
      </c>
      <c r="N49" s="13">
        <f t="shared" si="1"/>
        <v>26230</v>
      </c>
      <c r="O49" s="54">
        <f t="shared" si="1"/>
        <v>42996</v>
      </c>
      <c r="P49" s="13">
        <f t="shared" si="1"/>
        <v>84051</v>
      </c>
      <c r="Q49" s="13">
        <f t="shared" si="1"/>
        <v>113586</v>
      </c>
      <c r="R49" s="54">
        <f>SUM(R10,R16,R22,R28,R34,R43)</f>
        <v>197637</v>
      </c>
      <c r="S49" s="13">
        <f>SUM(S10,S16,S22,S28,S34,S43)</f>
        <v>2177</v>
      </c>
      <c r="T49" s="54">
        <f>SUM(T10,T16,T22,T28,T34,T43)</f>
        <v>242810</v>
      </c>
    </row>
    <row r="50" spans="1:20" ht="14.25">
      <c r="A50" s="23" t="s">
        <v>6</v>
      </c>
      <c r="B50" s="13">
        <f>SUM(B11,B17,B29,B35,B44)</f>
        <v>54</v>
      </c>
      <c r="C50" s="13">
        <f aca="true" t="shared" si="2" ref="C50:Q50">SUM(C11,C17,C29,C35,C44)</f>
        <v>11</v>
      </c>
      <c r="D50" s="54">
        <f t="shared" si="2"/>
        <v>65</v>
      </c>
      <c r="E50" s="13">
        <f t="shared" si="2"/>
        <v>151</v>
      </c>
      <c r="F50" s="13">
        <f>SUM(F11,F17,F29,F35,F44)</f>
        <v>11</v>
      </c>
      <c r="G50" s="54">
        <f>SUM(G11,G17,G29,G35,G44)</f>
        <v>162</v>
      </c>
      <c r="H50" s="13">
        <f>SUM(H11,H17,H29,H35,H44)</f>
        <v>2</v>
      </c>
      <c r="I50" s="54">
        <f>SUM(I11,I17,I29,I35,I44)</f>
        <v>229</v>
      </c>
      <c r="J50" s="66"/>
      <c r="K50" s="188" t="s">
        <v>6</v>
      </c>
      <c r="L50" s="189">
        <f t="shared" si="2"/>
        <v>1</v>
      </c>
      <c r="M50" s="13">
        <f t="shared" si="2"/>
        <v>5</v>
      </c>
      <c r="N50" s="13">
        <f t="shared" si="2"/>
        <v>26</v>
      </c>
      <c r="O50" s="54">
        <f t="shared" si="2"/>
        <v>32</v>
      </c>
      <c r="P50" s="13">
        <f t="shared" si="2"/>
        <v>85</v>
      </c>
      <c r="Q50" s="13">
        <f t="shared" si="2"/>
        <v>108</v>
      </c>
      <c r="R50" s="54">
        <f>SUM(R11,R17,R29,R35,R44)</f>
        <v>193</v>
      </c>
      <c r="S50" s="13">
        <f>SUM(S11,S17,S29,S35,S44)</f>
        <v>4</v>
      </c>
      <c r="T50" s="54">
        <f>SUM(T11,T17,T29,T35,T44)</f>
        <v>229</v>
      </c>
    </row>
    <row r="51" spans="1:20" ht="14.25">
      <c r="A51" s="23" t="s">
        <v>7</v>
      </c>
      <c r="B51" s="13">
        <f>SUM(B12,B18,B23,B30,B36,B45)</f>
        <v>10885</v>
      </c>
      <c r="C51" s="13">
        <f aca="true" t="shared" si="3" ref="C51:Q51">SUM(C12,C18,C23,C30,C36,C45)</f>
        <v>4681</v>
      </c>
      <c r="D51" s="54">
        <f t="shared" si="3"/>
        <v>15566</v>
      </c>
      <c r="E51" s="13">
        <f t="shared" si="3"/>
        <v>64822</v>
      </c>
      <c r="F51" s="13">
        <f>SUM(F12,F18,F23,F30,F36,F45)</f>
        <v>7825</v>
      </c>
      <c r="G51" s="54">
        <f>SUM(G12,G18,G23,G30,G36,G45)</f>
        <v>72647</v>
      </c>
      <c r="H51" s="13">
        <f>SUM(H12,H18,H23,H30,H36,H45)</f>
        <v>502</v>
      </c>
      <c r="I51" s="54">
        <f>SUM(I12,I18,I23,I30,I36,I45)</f>
        <v>88715</v>
      </c>
      <c r="J51" s="66"/>
      <c r="K51" s="188" t="s">
        <v>7</v>
      </c>
      <c r="L51" s="189">
        <f t="shared" si="3"/>
        <v>4272</v>
      </c>
      <c r="M51" s="13">
        <f t="shared" si="3"/>
        <v>4953</v>
      </c>
      <c r="N51" s="13">
        <f t="shared" si="3"/>
        <v>11264</v>
      </c>
      <c r="O51" s="54">
        <f t="shared" si="3"/>
        <v>20489</v>
      </c>
      <c r="P51" s="13">
        <f t="shared" si="3"/>
        <v>31050</v>
      </c>
      <c r="Q51" s="13">
        <f t="shared" si="3"/>
        <v>36382</v>
      </c>
      <c r="R51" s="54">
        <f>SUM(R12,R18,R23,R30,R36,R45)</f>
        <v>67432</v>
      </c>
      <c r="S51" s="13">
        <f>SUM(S12,S18,S23,S30,S36,S45)</f>
        <v>794</v>
      </c>
      <c r="T51" s="54">
        <f>SUM(T12,T18,T23,T30,T36,T45)</f>
        <v>88715</v>
      </c>
    </row>
    <row r="52" spans="1:20" ht="14.25">
      <c r="A52" s="23" t="s">
        <v>10</v>
      </c>
      <c r="B52" s="13">
        <f>SUM(B24)</f>
        <v>0</v>
      </c>
      <c r="C52" s="13">
        <f aca="true" t="shared" si="4" ref="C52:Q52">SUM(C24)</f>
        <v>0</v>
      </c>
      <c r="D52" s="54">
        <f t="shared" si="4"/>
        <v>0</v>
      </c>
      <c r="E52" s="13">
        <f t="shared" si="4"/>
        <v>0</v>
      </c>
      <c r="F52" s="13">
        <f>SUM(F24)</f>
        <v>0</v>
      </c>
      <c r="G52" s="54">
        <f>SUM(G24)</f>
        <v>0</v>
      </c>
      <c r="H52" s="13">
        <f>SUM(H24)</f>
        <v>0</v>
      </c>
      <c r="I52" s="54">
        <f>SUM(I24)</f>
        <v>0</v>
      </c>
      <c r="J52" s="66"/>
      <c r="K52" s="188" t="s">
        <v>10</v>
      </c>
      <c r="L52" s="189">
        <f t="shared" si="4"/>
        <v>0</v>
      </c>
      <c r="M52" s="13">
        <f t="shared" si="4"/>
        <v>0</v>
      </c>
      <c r="N52" s="13">
        <f t="shared" si="4"/>
        <v>0</v>
      </c>
      <c r="O52" s="54">
        <f t="shared" si="4"/>
        <v>0</v>
      </c>
      <c r="P52" s="13">
        <f t="shared" si="4"/>
        <v>0</v>
      </c>
      <c r="Q52" s="13">
        <f t="shared" si="4"/>
        <v>0</v>
      </c>
      <c r="R52" s="54">
        <f>SUM(R24)</f>
        <v>0</v>
      </c>
      <c r="S52" s="13">
        <f>SUM(S24)</f>
        <v>0</v>
      </c>
      <c r="T52" s="54">
        <f>SUM(T24)</f>
        <v>0</v>
      </c>
    </row>
    <row r="53" spans="1:20" ht="14.25">
      <c r="A53" s="190" t="s">
        <v>16</v>
      </c>
      <c r="B53" s="17">
        <f>SUM(B48:B52)</f>
        <v>41621</v>
      </c>
      <c r="C53" s="17">
        <f aca="true" t="shared" si="5" ref="C53:Q53">SUM(C48:C52)</f>
        <v>18600</v>
      </c>
      <c r="D53" s="17">
        <f t="shared" si="5"/>
        <v>60221</v>
      </c>
      <c r="E53" s="17">
        <f t="shared" si="5"/>
        <v>289929</v>
      </c>
      <c r="F53" s="17">
        <f>SUM(F48:F52)</f>
        <v>34463</v>
      </c>
      <c r="G53" s="17">
        <f>SUM(G48:G52)</f>
        <v>324392</v>
      </c>
      <c r="H53" s="17">
        <f>SUM(H48:H52)</f>
        <v>2083</v>
      </c>
      <c r="I53" s="17">
        <f>SUM(I48:I52)</f>
        <v>386696</v>
      </c>
      <c r="J53" s="67"/>
      <c r="K53" s="191" t="s">
        <v>16</v>
      </c>
      <c r="L53" s="16">
        <f t="shared" si="5"/>
        <v>14358</v>
      </c>
      <c r="M53" s="17">
        <f t="shared" si="5"/>
        <v>20047</v>
      </c>
      <c r="N53" s="17">
        <f t="shared" si="5"/>
        <v>47631</v>
      </c>
      <c r="O53" s="17">
        <f t="shared" si="5"/>
        <v>82036</v>
      </c>
      <c r="P53" s="17">
        <f t="shared" si="5"/>
        <v>133570</v>
      </c>
      <c r="Q53" s="17">
        <f t="shared" si="5"/>
        <v>167390</v>
      </c>
      <c r="R53" s="17">
        <f>SUM(R48:R52)</f>
        <v>300960</v>
      </c>
      <c r="S53" s="17">
        <f>SUM(S48:S52)</f>
        <v>3700</v>
      </c>
      <c r="T53" s="17">
        <f>SUM(T48:T52)</f>
        <v>386696</v>
      </c>
    </row>
    <row r="54" ht="14.25">
      <c r="A54" s="23"/>
    </row>
    <row r="55" ht="14.25">
      <c r="A55" s="146" t="s">
        <v>63</v>
      </c>
    </row>
    <row r="56" ht="14.25">
      <c r="A56" s="146" t="s">
        <v>64</v>
      </c>
    </row>
    <row r="57" ht="14.25">
      <c r="A57" s="21"/>
    </row>
    <row r="58" ht="14.25">
      <c r="A58" s="21"/>
    </row>
    <row r="59" ht="14.25">
      <c r="A59" s="21"/>
    </row>
  </sheetData>
  <sheetProtection/>
  <mergeCells count="9">
    <mergeCell ref="L1:U1"/>
    <mergeCell ref="A2:I2"/>
    <mergeCell ref="K4:T4"/>
    <mergeCell ref="K2:T2"/>
    <mergeCell ref="B6:D6"/>
    <mergeCell ref="L6:O6"/>
    <mergeCell ref="A4:I4"/>
    <mergeCell ref="E6:G6"/>
    <mergeCell ref="P6:R6"/>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X47"/>
  <sheetViews>
    <sheetView zoomScalePageLayoutView="0" workbookViewId="0" topLeftCell="A1">
      <selection activeCell="A3" sqref="A3:X3"/>
    </sheetView>
  </sheetViews>
  <sheetFormatPr defaultColWidth="9.140625" defaultRowHeight="15"/>
  <cols>
    <col min="1" max="3" width="16.7109375" style="0" customWidth="1"/>
    <col min="4" max="4" width="10.8515625" style="0" customWidth="1"/>
    <col min="5" max="5" width="10.28125" style="0" customWidth="1"/>
    <col min="6" max="6" width="11.7109375" style="0" customWidth="1"/>
    <col min="8" max="9" width="9.8515625" style="0" customWidth="1"/>
    <col min="10" max="10" width="11.7109375" style="0" customWidth="1"/>
    <col min="12" max="13" width="10.57421875" style="0" customWidth="1"/>
    <col min="14" max="16" width="8.57421875" style="0" customWidth="1"/>
    <col min="17" max="17" width="11.140625" style="0" customWidth="1"/>
    <col min="18" max="18" width="9.421875" style="0" customWidth="1"/>
    <col min="19" max="19" width="10.140625" style="0" customWidth="1"/>
    <col min="20" max="20" width="10.57421875" style="0" customWidth="1"/>
    <col min="21" max="23" width="8.7109375" style="0" customWidth="1"/>
    <col min="24" max="24" width="10.28125" style="0" customWidth="1"/>
  </cols>
  <sheetData>
    <row r="1" spans="1:10" ht="14.25">
      <c r="A1" s="1" t="s">
        <v>82</v>
      </c>
      <c r="J1" s="2"/>
    </row>
    <row r="2" spans="1:24" ht="14.25">
      <c r="A2" s="203" t="s">
        <v>23</v>
      </c>
      <c r="B2" s="203"/>
      <c r="C2" s="203"/>
      <c r="D2" s="203"/>
      <c r="E2" s="203"/>
      <c r="F2" s="203"/>
      <c r="G2" s="203"/>
      <c r="H2" s="203"/>
      <c r="I2" s="203"/>
      <c r="J2" s="203"/>
      <c r="K2" s="203"/>
      <c r="L2" s="203"/>
      <c r="M2" s="203"/>
      <c r="N2" s="203"/>
      <c r="O2" s="203"/>
      <c r="P2" s="203"/>
      <c r="Q2" s="203"/>
      <c r="R2" s="203"/>
      <c r="S2" s="203"/>
      <c r="T2" s="203"/>
      <c r="U2" s="203"/>
      <c r="V2" s="203"/>
      <c r="W2" s="203"/>
      <c r="X2" s="203"/>
    </row>
    <row r="3" spans="1:24" ht="14.25">
      <c r="A3" s="222" t="s">
        <v>90</v>
      </c>
      <c r="B3" s="222"/>
      <c r="C3" s="222"/>
      <c r="D3" s="222"/>
      <c r="E3" s="222"/>
      <c r="F3" s="222"/>
      <c r="G3" s="222"/>
      <c r="H3" s="222"/>
      <c r="I3" s="222"/>
      <c r="J3" s="222"/>
      <c r="K3" s="222"/>
      <c r="L3" s="222"/>
      <c r="M3" s="222"/>
      <c r="N3" s="222"/>
      <c r="O3" s="222"/>
      <c r="P3" s="222"/>
      <c r="Q3" s="222"/>
      <c r="R3" s="222"/>
      <c r="S3" s="222"/>
      <c r="T3" s="222"/>
      <c r="U3" s="222"/>
      <c r="V3" s="222"/>
      <c r="W3" s="222"/>
      <c r="X3" s="222"/>
    </row>
    <row r="4" spans="1:17" ht="15" thickBot="1">
      <c r="A4" s="75"/>
      <c r="B4" s="46"/>
      <c r="C4" s="46"/>
      <c r="D4" s="46"/>
      <c r="E4" s="46"/>
      <c r="F4" s="46"/>
      <c r="G4" s="46"/>
      <c r="H4" s="46"/>
      <c r="I4" s="46"/>
      <c r="J4" s="46"/>
      <c r="K4" s="46"/>
      <c r="L4" s="46"/>
      <c r="M4" s="46"/>
      <c r="N4" s="46"/>
      <c r="O4" s="46"/>
      <c r="P4" s="46"/>
      <c r="Q4" s="46"/>
    </row>
    <row r="5" spans="1:24" ht="15" thickTop="1">
      <c r="A5" s="220" t="s">
        <v>52</v>
      </c>
      <c r="B5" s="220"/>
      <c r="C5" s="221"/>
      <c r="D5" s="217" t="s">
        <v>1</v>
      </c>
      <c r="E5" s="217"/>
      <c r="F5" s="217"/>
      <c r="G5" s="217"/>
      <c r="H5" s="217"/>
      <c r="I5" s="217"/>
      <c r="J5" s="217"/>
      <c r="K5" s="216" t="s">
        <v>2</v>
      </c>
      <c r="L5" s="217"/>
      <c r="M5" s="217"/>
      <c r="N5" s="217"/>
      <c r="O5" s="217"/>
      <c r="P5" s="217"/>
      <c r="Q5" s="219"/>
      <c r="R5" s="217" t="s">
        <v>0</v>
      </c>
      <c r="S5" s="217"/>
      <c r="T5" s="217"/>
      <c r="U5" s="217"/>
      <c r="V5" s="217"/>
      <c r="W5" s="217"/>
      <c r="X5" s="217"/>
    </row>
    <row r="6" spans="1:24" ht="42.75">
      <c r="A6" s="85" t="s">
        <v>43</v>
      </c>
      <c r="B6" s="49" t="s">
        <v>67</v>
      </c>
      <c r="C6" s="82" t="s">
        <v>42</v>
      </c>
      <c r="D6" s="213" t="s">
        <v>49</v>
      </c>
      <c r="E6" s="214"/>
      <c r="F6" s="52" t="s">
        <v>48</v>
      </c>
      <c r="G6" s="215" t="s">
        <v>47</v>
      </c>
      <c r="H6" s="213"/>
      <c r="I6" s="214"/>
      <c r="J6" s="89" t="s">
        <v>0</v>
      </c>
      <c r="K6" s="218" t="s">
        <v>49</v>
      </c>
      <c r="L6" s="214"/>
      <c r="M6" s="77" t="s">
        <v>48</v>
      </c>
      <c r="N6" s="215" t="s">
        <v>47</v>
      </c>
      <c r="O6" s="213"/>
      <c r="P6" s="214"/>
      <c r="Q6" s="91" t="s">
        <v>0</v>
      </c>
      <c r="R6" s="213" t="s">
        <v>49</v>
      </c>
      <c r="S6" s="214"/>
      <c r="T6" s="77" t="s">
        <v>48</v>
      </c>
      <c r="U6" s="215" t="s">
        <v>47</v>
      </c>
      <c r="V6" s="213"/>
      <c r="W6" s="214"/>
      <c r="X6" s="89" t="s">
        <v>0</v>
      </c>
    </row>
    <row r="7" spans="1:24" ht="14.25">
      <c r="A7" s="86"/>
      <c r="B7" s="47"/>
      <c r="C7" s="83" t="s">
        <v>53</v>
      </c>
      <c r="D7" s="79" t="s">
        <v>54</v>
      </c>
      <c r="E7" s="51">
        <v>1</v>
      </c>
      <c r="F7" s="51">
        <v>0</v>
      </c>
      <c r="G7" s="51">
        <v>1</v>
      </c>
      <c r="H7" s="51">
        <v>2</v>
      </c>
      <c r="I7" s="51" t="s">
        <v>19</v>
      </c>
      <c r="J7" s="89"/>
      <c r="K7" s="81" t="s">
        <v>54</v>
      </c>
      <c r="L7" s="51">
        <v>1</v>
      </c>
      <c r="M7" s="51">
        <v>0</v>
      </c>
      <c r="N7" s="51">
        <v>1</v>
      </c>
      <c r="O7" s="51">
        <v>2</v>
      </c>
      <c r="P7" s="51" t="s">
        <v>19</v>
      </c>
      <c r="Q7" s="91"/>
      <c r="R7" s="79" t="s">
        <v>54</v>
      </c>
      <c r="S7" s="51">
        <v>1</v>
      </c>
      <c r="T7" s="51">
        <v>0</v>
      </c>
      <c r="U7" s="51">
        <v>1</v>
      </c>
      <c r="V7" s="51">
        <v>2</v>
      </c>
      <c r="W7" s="51" t="s">
        <v>19</v>
      </c>
      <c r="X7" s="76"/>
    </row>
    <row r="8" spans="1:24" ht="14.25">
      <c r="A8" s="87" t="s">
        <v>65</v>
      </c>
      <c r="B8" s="78" t="s">
        <v>65</v>
      </c>
      <c r="C8" s="84" t="s">
        <v>65</v>
      </c>
      <c r="D8" s="94">
        <v>0</v>
      </c>
      <c r="E8" s="95">
        <v>16</v>
      </c>
      <c r="F8" s="95">
        <v>4906</v>
      </c>
      <c r="G8" s="95">
        <v>3103</v>
      </c>
      <c r="H8" s="95">
        <v>787</v>
      </c>
      <c r="I8" s="95">
        <v>74</v>
      </c>
      <c r="J8" s="96">
        <v>8886</v>
      </c>
      <c r="K8" s="97">
        <v>0</v>
      </c>
      <c r="L8" s="95">
        <v>20</v>
      </c>
      <c r="M8" s="95">
        <v>5422</v>
      </c>
      <c r="N8" s="95">
        <v>3043</v>
      </c>
      <c r="O8" s="95">
        <v>687</v>
      </c>
      <c r="P8" s="95">
        <v>60</v>
      </c>
      <c r="Q8" s="98">
        <v>9232</v>
      </c>
      <c r="R8" s="94">
        <f>SUM(K8,D8)</f>
        <v>0</v>
      </c>
      <c r="S8" s="95">
        <f aca="true" t="shared" si="0" ref="S8:X15">SUM(L8,E8)</f>
        <v>36</v>
      </c>
      <c r="T8" s="95">
        <f t="shared" si="0"/>
        <v>10328</v>
      </c>
      <c r="U8" s="95">
        <f t="shared" si="0"/>
        <v>6146</v>
      </c>
      <c r="V8" s="95">
        <f t="shared" si="0"/>
        <v>1474</v>
      </c>
      <c r="W8" s="95">
        <f t="shared" si="0"/>
        <v>134</v>
      </c>
      <c r="X8" s="96">
        <f t="shared" si="0"/>
        <v>18118</v>
      </c>
    </row>
    <row r="9" spans="1:24" ht="14.25">
      <c r="A9" s="87" t="s">
        <v>65</v>
      </c>
      <c r="B9" s="78" t="s">
        <v>65</v>
      </c>
      <c r="C9" s="84" t="s">
        <v>66</v>
      </c>
      <c r="D9" s="94">
        <v>1</v>
      </c>
      <c r="E9" s="95">
        <v>14</v>
      </c>
      <c r="F9" s="95">
        <v>3182</v>
      </c>
      <c r="G9" s="95">
        <v>2450</v>
      </c>
      <c r="H9" s="95">
        <v>661</v>
      </c>
      <c r="I9" s="95">
        <v>99</v>
      </c>
      <c r="J9" s="96">
        <v>6407</v>
      </c>
      <c r="K9" s="97">
        <v>2</v>
      </c>
      <c r="L9" s="95">
        <v>15</v>
      </c>
      <c r="M9" s="95">
        <v>3508</v>
      </c>
      <c r="N9" s="95">
        <v>2378</v>
      </c>
      <c r="O9" s="95">
        <v>618</v>
      </c>
      <c r="P9" s="95">
        <v>93</v>
      </c>
      <c r="Q9" s="98">
        <v>6614</v>
      </c>
      <c r="R9" s="94">
        <f aca="true" t="shared" si="1" ref="R9:R15">SUM(K9,D9)</f>
        <v>3</v>
      </c>
      <c r="S9" s="95">
        <f t="shared" si="0"/>
        <v>29</v>
      </c>
      <c r="T9" s="95">
        <f t="shared" si="0"/>
        <v>6690</v>
      </c>
      <c r="U9" s="95">
        <f t="shared" si="0"/>
        <v>4828</v>
      </c>
      <c r="V9" s="95">
        <f t="shared" si="0"/>
        <v>1279</v>
      </c>
      <c r="W9" s="95">
        <f t="shared" si="0"/>
        <v>192</v>
      </c>
      <c r="X9" s="96">
        <f t="shared" si="0"/>
        <v>13021</v>
      </c>
    </row>
    <row r="10" spans="1:24" ht="14.25">
      <c r="A10" s="87" t="s">
        <v>65</v>
      </c>
      <c r="B10" s="78" t="s">
        <v>66</v>
      </c>
      <c r="C10" s="84" t="s">
        <v>65</v>
      </c>
      <c r="D10" s="94">
        <v>0</v>
      </c>
      <c r="E10" s="95">
        <v>24</v>
      </c>
      <c r="F10" s="95">
        <v>3081</v>
      </c>
      <c r="G10" s="95">
        <v>1116</v>
      </c>
      <c r="H10" s="95">
        <v>185</v>
      </c>
      <c r="I10" s="95">
        <v>6</v>
      </c>
      <c r="J10" s="96">
        <v>4412</v>
      </c>
      <c r="K10" s="97">
        <v>0</v>
      </c>
      <c r="L10" s="95">
        <v>25</v>
      </c>
      <c r="M10" s="95">
        <v>3275</v>
      </c>
      <c r="N10" s="95">
        <v>1055</v>
      </c>
      <c r="O10" s="95">
        <v>145</v>
      </c>
      <c r="P10" s="95">
        <v>6</v>
      </c>
      <c r="Q10" s="98">
        <v>4506</v>
      </c>
      <c r="R10" s="94">
        <f t="shared" si="1"/>
        <v>0</v>
      </c>
      <c r="S10" s="95">
        <f t="shared" si="0"/>
        <v>49</v>
      </c>
      <c r="T10" s="95">
        <f t="shared" si="0"/>
        <v>6356</v>
      </c>
      <c r="U10" s="95">
        <f t="shared" si="0"/>
        <v>2171</v>
      </c>
      <c r="V10" s="95">
        <f t="shared" si="0"/>
        <v>330</v>
      </c>
      <c r="W10" s="95">
        <f t="shared" si="0"/>
        <v>12</v>
      </c>
      <c r="X10" s="96">
        <f t="shared" si="0"/>
        <v>8918</v>
      </c>
    </row>
    <row r="11" spans="1:24" ht="14.25">
      <c r="A11" s="87" t="s">
        <v>66</v>
      </c>
      <c r="B11" s="78" t="s">
        <v>65</v>
      </c>
      <c r="C11" s="84" t="s">
        <v>65</v>
      </c>
      <c r="D11" s="94">
        <v>1</v>
      </c>
      <c r="E11" s="95">
        <v>25</v>
      </c>
      <c r="F11" s="95">
        <v>6428</v>
      </c>
      <c r="G11" s="95">
        <v>2987</v>
      </c>
      <c r="H11" s="95">
        <v>376</v>
      </c>
      <c r="I11" s="95">
        <v>6</v>
      </c>
      <c r="J11" s="96">
        <v>9823</v>
      </c>
      <c r="K11" s="97">
        <v>0</v>
      </c>
      <c r="L11" s="95">
        <v>22</v>
      </c>
      <c r="M11" s="95">
        <v>7020</v>
      </c>
      <c r="N11" s="95">
        <v>3103</v>
      </c>
      <c r="O11" s="95">
        <v>358</v>
      </c>
      <c r="P11" s="95">
        <v>19</v>
      </c>
      <c r="Q11" s="98">
        <v>10522</v>
      </c>
      <c r="R11" s="94">
        <f t="shared" si="1"/>
        <v>1</v>
      </c>
      <c r="S11" s="95">
        <f t="shared" si="0"/>
        <v>47</v>
      </c>
      <c r="T11" s="95">
        <f t="shared" si="0"/>
        <v>13448</v>
      </c>
      <c r="U11" s="95">
        <f t="shared" si="0"/>
        <v>6090</v>
      </c>
      <c r="V11" s="95">
        <f t="shared" si="0"/>
        <v>734</v>
      </c>
      <c r="W11" s="95">
        <f t="shared" si="0"/>
        <v>25</v>
      </c>
      <c r="X11" s="96">
        <f t="shared" si="0"/>
        <v>20345</v>
      </c>
    </row>
    <row r="12" spans="1:24" ht="14.25">
      <c r="A12" s="87" t="s">
        <v>65</v>
      </c>
      <c r="B12" s="78" t="s">
        <v>66</v>
      </c>
      <c r="C12" s="84" t="s">
        <v>66</v>
      </c>
      <c r="D12" s="94">
        <v>3</v>
      </c>
      <c r="E12" s="95">
        <v>111</v>
      </c>
      <c r="F12" s="95">
        <v>7311</v>
      </c>
      <c r="G12" s="95">
        <v>1663</v>
      </c>
      <c r="H12" s="95">
        <v>242</v>
      </c>
      <c r="I12" s="95">
        <v>18</v>
      </c>
      <c r="J12" s="96">
        <v>9348</v>
      </c>
      <c r="K12" s="97">
        <v>2</v>
      </c>
      <c r="L12" s="95">
        <v>114</v>
      </c>
      <c r="M12" s="95">
        <v>7354</v>
      </c>
      <c r="N12" s="95">
        <v>1449</v>
      </c>
      <c r="O12" s="95">
        <v>204</v>
      </c>
      <c r="P12" s="95">
        <v>15</v>
      </c>
      <c r="Q12" s="98">
        <v>9138</v>
      </c>
      <c r="R12" s="94">
        <f t="shared" si="1"/>
        <v>5</v>
      </c>
      <c r="S12" s="95">
        <f t="shared" si="0"/>
        <v>225</v>
      </c>
      <c r="T12" s="95">
        <f t="shared" si="0"/>
        <v>14665</v>
      </c>
      <c r="U12" s="95">
        <f t="shared" si="0"/>
        <v>3112</v>
      </c>
      <c r="V12" s="95">
        <f t="shared" si="0"/>
        <v>446</v>
      </c>
      <c r="W12" s="95">
        <f t="shared" si="0"/>
        <v>33</v>
      </c>
      <c r="X12" s="96">
        <f t="shared" si="0"/>
        <v>18486</v>
      </c>
    </row>
    <row r="13" spans="1:24" ht="14.25">
      <c r="A13" s="87" t="s">
        <v>66</v>
      </c>
      <c r="B13" s="78" t="s">
        <v>65</v>
      </c>
      <c r="C13" s="84" t="s">
        <v>66</v>
      </c>
      <c r="D13" s="94">
        <v>0</v>
      </c>
      <c r="E13" s="95">
        <v>49</v>
      </c>
      <c r="F13" s="95">
        <v>10185</v>
      </c>
      <c r="G13" s="95">
        <v>3625</v>
      </c>
      <c r="H13" s="95">
        <v>333</v>
      </c>
      <c r="I13" s="95">
        <v>19</v>
      </c>
      <c r="J13" s="96">
        <v>14211</v>
      </c>
      <c r="K13" s="97">
        <v>0</v>
      </c>
      <c r="L13" s="95">
        <v>45</v>
      </c>
      <c r="M13" s="95">
        <v>10564</v>
      </c>
      <c r="N13" s="95">
        <v>3442</v>
      </c>
      <c r="O13" s="95">
        <v>304</v>
      </c>
      <c r="P13" s="95">
        <v>16</v>
      </c>
      <c r="Q13" s="98">
        <v>14371</v>
      </c>
      <c r="R13" s="94">
        <f t="shared" si="1"/>
        <v>0</v>
      </c>
      <c r="S13" s="95">
        <f t="shared" si="0"/>
        <v>94</v>
      </c>
      <c r="T13" s="95">
        <f t="shared" si="0"/>
        <v>20749</v>
      </c>
      <c r="U13" s="95">
        <f t="shared" si="0"/>
        <v>7067</v>
      </c>
      <c r="V13" s="95">
        <f t="shared" si="0"/>
        <v>637</v>
      </c>
      <c r="W13" s="95">
        <f t="shared" si="0"/>
        <v>35</v>
      </c>
      <c r="X13" s="96">
        <f t="shared" si="0"/>
        <v>28582</v>
      </c>
    </row>
    <row r="14" spans="1:24" ht="14.25">
      <c r="A14" s="87" t="s">
        <v>66</v>
      </c>
      <c r="B14" s="78" t="s">
        <v>66</v>
      </c>
      <c r="C14" s="84" t="s">
        <v>65</v>
      </c>
      <c r="D14" s="94">
        <v>4</v>
      </c>
      <c r="E14" s="95">
        <v>158</v>
      </c>
      <c r="F14" s="95">
        <v>15015</v>
      </c>
      <c r="G14" s="95">
        <v>3100</v>
      </c>
      <c r="H14" s="95">
        <v>204</v>
      </c>
      <c r="I14" s="95">
        <v>9</v>
      </c>
      <c r="J14" s="96">
        <v>18490</v>
      </c>
      <c r="K14" s="97">
        <v>0</v>
      </c>
      <c r="L14" s="95">
        <v>161</v>
      </c>
      <c r="M14" s="95">
        <v>15156</v>
      </c>
      <c r="N14" s="95">
        <v>2820</v>
      </c>
      <c r="O14" s="95">
        <v>167</v>
      </c>
      <c r="P14" s="95">
        <v>5</v>
      </c>
      <c r="Q14" s="98">
        <v>18309</v>
      </c>
      <c r="R14" s="94">
        <f t="shared" si="1"/>
        <v>4</v>
      </c>
      <c r="S14" s="95">
        <f t="shared" si="0"/>
        <v>319</v>
      </c>
      <c r="T14" s="95">
        <f t="shared" si="0"/>
        <v>30171</v>
      </c>
      <c r="U14" s="95">
        <f t="shared" si="0"/>
        <v>5920</v>
      </c>
      <c r="V14" s="95">
        <f t="shared" si="0"/>
        <v>371</v>
      </c>
      <c r="W14" s="95">
        <f t="shared" si="0"/>
        <v>14</v>
      </c>
      <c r="X14" s="96">
        <f t="shared" si="0"/>
        <v>36799</v>
      </c>
    </row>
    <row r="15" spans="1:24" ht="14.25">
      <c r="A15" s="87" t="s">
        <v>66</v>
      </c>
      <c r="B15" s="78" t="s">
        <v>66</v>
      </c>
      <c r="C15" s="84" t="s">
        <v>66</v>
      </c>
      <c r="D15" s="94">
        <v>14</v>
      </c>
      <c r="E15" s="95">
        <v>1876</v>
      </c>
      <c r="F15" s="95">
        <v>105354</v>
      </c>
      <c r="G15" s="95">
        <v>9420</v>
      </c>
      <c r="H15" s="95">
        <v>321</v>
      </c>
      <c r="I15" s="95">
        <v>12</v>
      </c>
      <c r="J15" s="96">
        <v>116997</v>
      </c>
      <c r="K15" s="97">
        <v>10</v>
      </c>
      <c r="L15" s="95">
        <v>1858</v>
      </c>
      <c r="M15" s="95">
        <v>104319</v>
      </c>
      <c r="N15" s="95">
        <v>7766</v>
      </c>
      <c r="O15" s="95">
        <v>297</v>
      </c>
      <c r="P15" s="95">
        <v>15</v>
      </c>
      <c r="Q15" s="98">
        <v>114265</v>
      </c>
      <c r="R15" s="94">
        <f t="shared" si="1"/>
        <v>24</v>
      </c>
      <c r="S15" s="95">
        <f t="shared" si="0"/>
        <v>3734</v>
      </c>
      <c r="T15" s="95">
        <f t="shared" si="0"/>
        <v>209673</v>
      </c>
      <c r="U15" s="95">
        <f t="shared" si="0"/>
        <v>17186</v>
      </c>
      <c r="V15" s="95">
        <f t="shared" si="0"/>
        <v>618</v>
      </c>
      <c r="W15" s="95">
        <f t="shared" si="0"/>
        <v>27</v>
      </c>
      <c r="X15" s="96">
        <f t="shared" si="0"/>
        <v>231262</v>
      </c>
    </row>
    <row r="16" spans="3:24" s="27" customFormat="1" ht="14.25">
      <c r="C16" s="104" t="s">
        <v>0</v>
      </c>
      <c r="D16" s="99">
        <f>SUM(D8:D15)</f>
        <v>23</v>
      </c>
      <c r="E16" s="100">
        <f aca="true" t="shared" si="2" ref="E16:X16">SUM(E8:E15)</f>
        <v>2273</v>
      </c>
      <c r="F16" s="100">
        <f t="shared" si="2"/>
        <v>155462</v>
      </c>
      <c r="G16" s="100">
        <f t="shared" si="2"/>
        <v>27464</v>
      </c>
      <c r="H16" s="100">
        <f t="shared" si="2"/>
        <v>3109</v>
      </c>
      <c r="I16" s="100">
        <f t="shared" si="2"/>
        <v>243</v>
      </c>
      <c r="J16" s="101">
        <f t="shared" si="2"/>
        <v>188574</v>
      </c>
      <c r="K16" s="102">
        <f>SUM(K8:K15)</f>
        <v>14</v>
      </c>
      <c r="L16" s="100">
        <f t="shared" si="2"/>
        <v>2260</v>
      </c>
      <c r="M16" s="100">
        <f t="shared" si="2"/>
        <v>156618</v>
      </c>
      <c r="N16" s="100">
        <f t="shared" si="2"/>
        <v>25056</v>
      </c>
      <c r="O16" s="100">
        <f t="shared" si="2"/>
        <v>2780</v>
      </c>
      <c r="P16" s="100">
        <f t="shared" si="2"/>
        <v>229</v>
      </c>
      <c r="Q16" s="103">
        <f t="shared" si="2"/>
        <v>186957</v>
      </c>
      <c r="R16" s="99">
        <f t="shared" si="2"/>
        <v>37</v>
      </c>
      <c r="S16" s="100">
        <f t="shared" si="2"/>
        <v>4533</v>
      </c>
      <c r="T16" s="100">
        <f t="shared" si="2"/>
        <v>312080</v>
      </c>
      <c r="U16" s="100">
        <f t="shared" si="2"/>
        <v>52520</v>
      </c>
      <c r="V16" s="100">
        <f t="shared" si="2"/>
        <v>5889</v>
      </c>
      <c r="W16" s="100">
        <f t="shared" si="2"/>
        <v>472</v>
      </c>
      <c r="X16" s="101">
        <f t="shared" si="2"/>
        <v>375531</v>
      </c>
    </row>
    <row r="20" spans="1:24" ht="14.25">
      <c r="A20" s="203" t="s">
        <v>23</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row>
    <row r="21" spans="1:24" ht="14.25">
      <c r="A21" s="222" t="s">
        <v>89</v>
      </c>
      <c r="B21" s="222"/>
      <c r="C21" s="222"/>
      <c r="D21" s="222"/>
      <c r="E21" s="222"/>
      <c r="F21" s="222"/>
      <c r="G21" s="222"/>
      <c r="H21" s="222"/>
      <c r="I21" s="222"/>
      <c r="J21" s="222"/>
      <c r="K21" s="222"/>
      <c r="L21" s="222"/>
      <c r="M21" s="222"/>
      <c r="N21" s="222"/>
      <c r="O21" s="222"/>
      <c r="P21" s="222"/>
      <c r="Q21" s="222"/>
      <c r="R21" s="222"/>
      <c r="S21" s="222"/>
      <c r="T21" s="222"/>
      <c r="U21" s="222"/>
      <c r="V21" s="222"/>
      <c r="W21" s="222"/>
      <c r="X21" s="222"/>
    </row>
    <row r="22" ht="15" thickBot="1"/>
    <row r="23" spans="1:24" ht="15" thickTop="1">
      <c r="A23" s="220" t="s">
        <v>52</v>
      </c>
      <c r="B23" s="220"/>
      <c r="C23" s="221"/>
      <c r="D23" s="217" t="s">
        <v>1</v>
      </c>
      <c r="E23" s="217"/>
      <c r="F23" s="217"/>
      <c r="G23" s="217"/>
      <c r="H23" s="217"/>
      <c r="I23" s="217"/>
      <c r="J23" s="217"/>
      <c r="K23" s="216" t="s">
        <v>2</v>
      </c>
      <c r="L23" s="217"/>
      <c r="M23" s="217"/>
      <c r="N23" s="217"/>
      <c r="O23" s="217"/>
      <c r="P23" s="217"/>
      <c r="Q23" s="219"/>
      <c r="R23" s="216" t="s">
        <v>0</v>
      </c>
      <c r="S23" s="217"/>
      <c r="T23" s="217"/>
      <c r="U23" s="217"/>
      <c r="V23" s="217"/>
      <c r="W23" s="217"/>
      <c r="X23" s="217"/>
    </row>
    <row r="24" spans="1:24" ht="42.75">
      <c r="A24" s="85" t="s">
        <v>43</v>
      </c>
      <c r="B24" s="49" t="s">
        <v>67</v>
      </c>
      <c r="C24" s="82" t="s">
        <v>42</v>
      </c>
      <c r="D24" s="213" t="s">
        <v>49</v>
      </c>
      <c r="E24" s="214"/>
      <c r="F24" s="77" t="s">
        <v>48</v>
      </c>
      <c r="G24" s="215" t="s">
        <v>47</v>
      </c>
      <c r="H24" s="213"/>
      <c r="I24" s="214"/>
      <c r="J24" s="89" t="s">
        <v>0</v>
      </c>
      <c r="K24" s="218" t="s">
        <v>49</v>
      </c>
      <c r="L24" s="214"/>
      <c r="M24" s="77" t="s">
        <v>48</v>
      </c>
      <c r="N24" s="215" t="s">
        <v>47</v>
      </c>
      <c r="O24" s="213"/>
      <c r="P24" s="214"/>
      <c r="Q24" s="91" t="s">
        <v>0</v>
      </c>
      <c r="R24" s="218" t="s">
        <v>49</v>
      </c>
      <c r="S24" s="214"/>
      <c r="T24" s="77" t="s">
        <v>48</v>
      </c>
      <c r="U24" s="215" t="s">
        <v>47</v>
      </c>
      <c r="V24" s="213"/>
      <c r="W24" s="214"/>
      <c r="X24" s="89" t="s">
        <v>0</v>
      </c>
    </row>
    <row r="25" spans="1:24" ht="14.25">
      <c r="A25" s="86"/>
      <c r="B25" s="47"/>
      <c r="C25" s="83" t="s">
        <v>53</v>
      </c>
      <c r="D25" s="79" t="s">
        <v>54</v>
      </c>
      <c r="E25" s="51">
        <v>1</v>
      </c>
      <c r="F25" s="51">
        <v>0</v>
      </c>
      <c r="G25" s="51">
        <v>1</v>
      </c>
      <c r="H25" s="51">
        <v>2</v>
      </c>
      <c r="I25" s="51" t="s">
        <v>19</v>
      </c>
      <c r="J25" s="76"/>
      <c r="K25" s="81" t="s">
        <v>54</v>
      </c>
      <c r="L25" s="51">
        <v>1</v>
      </c>
      <c r="M25" s="51">
        <v>0</v>
      </c>
      <c r="N25" s="51">
        <v>1</v>
      </c>
      <c r="O25" s="51">
        <v>2</v>
      </c>
      <c r="P25" s="51" t="s">
        <v>19</v>
      </c>
      <c r="Q25" s="80"/>
      <c r="R25" s="81" t="s">
        <v>54</v>
      </c>
      <c r="S25" s="51">
        <v>1</v>
      </c>
      <c r="T25" s="51">
        <v>0</v>
      </c>
      <c r="U25" s="51">
        <v>1</v>
      </c>
      <c r="V25" s="51">
        <v>2</v>
      </c>
      <c r="W25" s="51" t="s">
        <v>19</v>
      </c>
      <c r="X25" s="76"/>
    </row>
    <row r="26" spans="1:24" ht="14.25">
      <c r="A26" s="87" t="s">
        <v>65</v>
      </c>
      <c r="B26" s="78" t="s">
        <v>65</v>
      </c>
      <c r="C26" s="84" t="s">
        <v>65</v>
      </c>
      <c r="D26" s="147">
        <f aca="true" t="shared" si="3" ref="D26:J26">D8/$J8*100</f>
        <v>0</v>
      </c>
      <c r="E26" s="148">
        <f t="shared" si="3"/>
        <v>0.18005851901868106</v>
      </c>
      <c r="F26" s="149">
        <f t="shared" si="3"/>
        <v>55.21044339410308</v>
      </c>
      <c r="G26" s="149">
        <f t="shared" si="3"/>
        <v>34.92009903218546</v>
      </c>
      <c r="H26" s="149">
        <f t="shared" si="3"/>
        <v>8.856628404231376</v>
      </c>
      <c r="I26" s="150">
        <f t="shared" si="3"/>
        <v>0.8327706504613999</v>
      </c>
      <c r="J26" s="147">
        <f t="shared" si="3"/>
        <v>100</v>
      </c>
      <c r="K26" s="156">
        <f aca="true" t="shared" si="4" ref="K26:Q26">K8/$Q8*100</f>
        <v>0</v>
      </c>
      <c r="L26" s="149">
        <f t="shared" si="4"/>
        <v>0.21663778162911612</v>
      </c>
      <c r="M26" s="149">
        <f t="shared" si="4"/>
        <v>58.73050259965338</v>
      </c>
      <c r="N26" s="149">
        <f t="shared" si="4"/>
        <v>32.96143847487002</v>
      </c>
      <c r="O26" s="149">
        <f t="shared" si="4"/>
        <v>7.441507798960139</v>
      </c>
      <c r="P26" s="149">
        <f t="shared" si="4"/>
        <v>0.6499133448873483</v>
      </c>
      <c r="Q26" s="157">
        <f t="shared" si="4"/>
        <v>100</v>
      </c>
      <c r="R26" s="158">
        <f aca="true" t="shared" si="5" ref="R26:X26">R8/$X8*100</f>
        <v>0</v>
      </c>
      <c r="S26" s="149">
        <f t="shared" si="5"/>
        <v>0.19869742797218237</v>
      </c>
      <c r="T26" s="149">
        <f t="shared" si="5"/>
        <v>57.004084336019424</v>
      </c>
      <c r="U26" s="149">
        <f t="shared" si="5"/>
        <v>33.922066453250906</v>
      </c>
      <c r="V26" s="149">
        <f t="shared" si="5"/>
        <v>8.135555800861022</v>
      </c>
      <c r="W26" s="149">
        <f t="shared" si="5"/>
        <v>0.7395959818964566</v>
      </c>
      <c r="X26" s="148">
        <f t="shared" si="5"/>
        <v>100</v>
      </c>
    </row>
    <row r="27" spans="1:24" ht="14.25">
      <c r="A27" s="87" t="s">
        <v>65</v>
      </c>
      <c r="B27" s="78" t="s">
        <v>65</v>
      </c>
      <c r="C27" s="84" t="s">
        <v>66</v>
      </c>
      <c r="D27" s="147">
        <f aca="true" t="shared" si="6" ref="D27:J27">D9/$J9*100</f>
        <v>0.015607928827844546</v>
      </c>
      <c r="E27" s="148">
        <f t="shared" si="6"/>
        <v>0.21851100358982362</v>
      </c>
      <c r="F27" s="149">
        <f t="shared" si="6"/>
        <v>49.664429530201346</v>
      </c>
      <c r="G27" s="149">
        <f t="shared" si="6"/>
        <v>38.23942562821914</v>
      </c>
      <c r="H27" s="149">
        <f t="shared" si="6"/>
        <v>10.316840955205246</v>
      </c>
      <c r="I27" s="150">
        <f t="shared" si="6"/>
        <v>1.54518495395661</v>
      </c>
      <c r="J27" s="147">
        <f t="shared" si="6"/>
        <v>100</v>
      </c>
      <c r="K27" s="158">
        <f aca="true" t="shared" si="7" ref="K27:Q27">K9/$Q9*100</f>
        <v>0.03023888720895071</v>
      </c>
      <c r="L27" s="149">
        <f t="shared" si="7"/>
        <v>0.22679165406713034</v>
      </c>
      <c r="M27" s="149">
        <f t="shared" si="7"/>
        <v>53.03900816449955</v>
      </c>
      <c r="N27" s="149">
        <f t="shared" si="7"/>
        <v>35.95403689144239</v>
      </c>
      <c r="O27" s="149">
        <f t="shared" si="7"/>
        <v>9.34381614756577</v>
      </c>
      <c r="P27" s="149">
        <f t="shared" si="7"/>
        <v>1.406108255216208</v>
      </c>
      <c r="Q27" s="159">
        <f t="shared" si="7"/>
        <v>100</v>
      </c>
      <c r="R27" s="158">
        <f aca="true" t="shared" si="8" ref="R27:X27">R9/$X9*100</f>
        <v>0.023039705091774824</v>
      </c>
      <c r="S27" s="149">
        <f t="shared" si="8"/>
        <v>0.22271714922048996</v>
      </c>
      <c r="T27" s="149">
        <f t="shared" si="8"/>
        <v>51.37854235465787</v>
      </c>
      <c r="U27" s="149">
        <f t="shared" si="8"/>
        <v>37.07856539436295</v>
      </c>
      <c r="V27" s="149">
        <f t="shared" si="8"/>
        <v>9.822594270793333</v>
      </c>
      <c r="W27" s="149">
        <f t="shared" si="8"/>
        <v>1.4745411258735888</v>
      </c>
      <c r="X27" s="148">
        <f t="shared" si="8"/>
        <v>100</v>
      </c>
    </row>
    <row r="28" spans="1:24" ht="14.25">
      <c r="A28" s="87" t="s">
        <v>65</v>
      </c>
      <c r="B28" s="78" t="s">
        <v>66</v>
      </c>
      <c r="C28" s="84" t="s">
        <v>65</v>
      </c>
      <c r="D28" s="147">
        <f aca="true" t="shared" si="9" ref="D28:J28">D10/$J10*100</f>
        <v>0</v>
      </c>
      <c r="E28" s="148">
        <f t="shared" si="9"/>
        <v>0.543970988213962</v>
      </c>
      <c r="F28" s="149">
        <f t="shared" si="9"/>
        <v>69.83227561196736</v>
      </c>
      <c r="G28" s="149">
        <f t="shared" si="9"/>
        <v>25.294650951949226</v>
      </c>
      <c r="H28" s="149">
        <f t="shared" si="9"/>
        <v>4.193109700815956</v>
      </c>
      <c r="I28" s="150">
        <f t="shared" si="9"/>
        <v>0.1359927470534905</v>
      </c>
      <c r="J28" s="147">
        <f t="shared" si="9"/>
        <v>100</v>
      </c>
      <c r="K28" s="158">
        <f aca="true" t="shared" si="10" ref="K28:Q28">K10/$Q10*100</f>
        <v>0</v>
      </c>
      <c r="L28" s="149">
        <f t="shared" si="10"/>
        <v>0.554815801154017</v>
      </c>
      <c r="M28" s="149">
        <f t="shared" si="10"/>
        <v>72.6808699511762</v>
      </c>
      <c r="N28" s="149">
        <f t="shared" si="10"/>
        <v>23.413226808699513</v>
      </c>
      <c r="O28" s="149">
        <f t="shared" si="10"/>
        <v>3.2179316466932977</v>
      </c>
      <c r="P28" s="149">
        <f t="shared" si="10"/>
        <v>0.13315579227696406</v>
      </c>
      <c r="Q28" s="159">
        <f t="shared" si="10"/>
        <v>100</v>
      </c>
      <c r="R28" s="158">
        <f aca="true" t="shared" si="11" ref="R28:X28">R10/$X10*100</f>
        <v>0</v>
      </c>
      <c r="S28" s="149">
        <f t="shared" si="11"/>
        <v>0.5494505494505495</v>
      </c>
      <c r="T28" s="149">
        <f t="shared" si="11"/>
        <v>71.27158555729984</v>
      </c>
      <c r="U28" s="149">
        <f t="shared" si="11"/>
        <v>24.34402332361516</v>
      </c>
      <c r="V28" s="149">
        <f t="shared" si="11"/>
        <v>3.7003812514016596</v>
      </c>
      <c r="W28" s="149">
        <f t="shared" si="11"/>
        <v>0.13455931823278763</v>
      </c>
      <c r="X28" s="148">
        <f t="shared" si="11"/>
        <v>100</v>
      </c>
    </row>
    <row r="29" spans="1:24" ht="14.25">
      <c r="A29" s="87" t="s">
        <v>66</v>
      </c>
      <c r="B29" s="78" t="s">
        <v>65</v>
      </c>
      <c r="C29" s="84" t="s">
        <v>65</v>
      </c>
      <c r="D29" s="147">
        <f aca="true" t="shared" si="12" ref="D29:J29">D11/$J11*100</f>
        <v>0.01018018935152194</v>
      </c>
      <c r="E29" s="148">
        <f t="shared" si="12"/>
        <v>0.25450473378804844</v>
      </c>
      <c r="F29" s="149">
        <f t="shared" si="12"/>
        <v>65.43825715158303</v>
      </c>
      <c r="G29" s="149">
        <f t="shared" si="12"/>
        <v>30.40822559299603</v>
      </c>
      <c r="H29" s="149">
        <f t="shared" si="12"/>
        <v>3.827751196172249</v>
      </c>
      <c r="I29" s="150">
        <f t="shared" si="12"/>
        <v>0.06108113610913163</v>
      </c>
      <c r="J29" s="147">
        <f t="shared" si="12"/>
        <v>100</v>
      </c>
      <c r="K29" s="158">
        <f aca="true" t="shared" si="13" ref="K29:Q29">K11/$Q11*100</f>
        <v>0</v>
      </c>
      <c r="L29" s="149">
        <f t="shared" si="13"/>
        <v>0.2090857251473104</v>
      </c>
      <c r="M29" s="149">
        <f t="shared" si="13"/>
        <v>66.71735411518722</v>
      </c>
      <c r="N29" s="149">
        <f t="shared" si="13"/>
        <v>29.490591142368373</v>
      </c>
      <c r="O29" s="149">
        <f t="shared" si="13"/>
        <v>3.4023949819425963</v>
      </c>
      <c r="P29" s="149">
        <f t="shared" si="13"/>
        <v>0.18057403535449534</v>
      </c>
      <c r="Q29" s="159">
        <f t="shared" si="13"/>
        <v>100</v>
      </c>
      <c r="R29" s="158">
        <f aca="true" t="shared" si="14" ref="R29:X29">R11/$X11*100</f>
        <v>0.004915212582944212</v>
      </c>
      <c r="S29" s="149">
        <f t="shared" si="14"/>
        <v>0.23101499139837797</v>
      </c>
      <c r="T29" s="149">
        <f t="shared" si="14"/>
        <v>66.09977881543377</v>
      </c>
      <c r="U29" s="149">
        <f t="shared" si="14"/>
        <v>29.933644630130253</v>
      </c>
      <c r="V29" s="149">
        <f t="shared" si="14"/>
        <v>3.607766035881052</v>
      </c>
      <c r="W29" s="149">
        <f t="shared" si="14"/>
        <v>0.1228803145736053</v>
      </c>
      <c r="X29" s="148">
        <f t="shared" si="14"/>
        <v>100</v>
      </c>
    </row>
    <row r="30" spans="1:24" ht="14.25">
      <c r="A30" s="87" t="s">
        <v>65</v>
      </c>
      <c r="B30" s="78" t="s">
        <v>66</v>
      </c>
      <c r="C30" s="84" t="s">
        <v>66</v>
      </c>
      <c r="D30" s="147">
        <f aca="true" t="shared" si="15" ref="D30:J30">D12/$J12*100</f>
        <v>0.03209242618741977</v>
      </c>
      <c r="E30" s="148">
        <f t="shared" si="15"/>
        <v>1.1874197689345314</v>
      </c>
      <c r="F30" s="149">
        <f t="shared" si="15"/>
        <v>78.20924261874198</v>
      </c>
      <c r="G30" s="149">
        <f t="shared" si="15"/>
        <v>17.78990158322636</v>
      </c>
      <c r="H30" s="149">
        <f t="shared" si="15"/>
        <v>2.5887890457851945</v>
      </c>
      <c r="I30" s="150">
        <f t="shared" si="15"/>
        <v>0.19255455712451863</v>
      </c>
      <c r="J30" s="147">
        <f t="shared" si="15"/>
        <v>100</v>
      </c>
      <c r="K30" s="158">
        <f aca="true" t="shared" si="16" ref="K30:Q30">K12/$Q12*100</f>
        <v>0.02188662727073758</v>
      </c>
      <c r="L30" s="149">
        <f t="shared" si="16"/>
        <v>1.247537754432042</v>
      </c>
      <c r="M30" s="149">
        <f t="shared" si="16"/>
        <v>80.47712847450208</v>
      </c>
      <c r="N30" s="149">
        <f t="shared" si="16"/>
        <v>15.856861457649376</v>
      </c>
      <c r="O30" s="149">
        <f t="shared" si="16"/>
        <v>2.2324359816152333</v>
      </c>
      <c r="P30" s="149">
        <f t="shared" si="16"/>
        <v>0.16414970453053185</v>
      </c>
      <c r="Q30" s="159">
        <f t="shared" si="16"/>
        <v>100</v>
      </c>
      <c r="R30" s="158">
        <f aca="true" t="shared" si="17" ref="R30:X30">R12/$X12*100</f>
        <v>0.027047495401925782</v>
      </c>
      <c r="S30" s="149">
        <f t="shared" si="17"/>
        <v>1.2171372930866602</v>
      </c>
      <c r="T30" s="149">
        <f t="shared" si="17"/>
        <v>79.33030401384832</v>
      </c>
      <c r="U30" s="149">
        <f t="shared" si="17"/>
        <v>16.834361138158606</v>
      </c>
      <c r="V30" s="149">
        <f t="shared" si="17"/>
        <v>2.41263658985178</v>
      </c>
      <c r="W30" s="149">
        <f t="shared" si="17"/>
        <v>0.17851346965271017</v>
      </c>
      <c r="X30" s="148">
        <f t="shared" si="17"/>
        <v>100</v>
      </c>
    </row>
    <row r="31" spans="1:24" ht="14.25">
      <c r="A31" s="87" t="s">
        <v>66</v>
      </c>
      <c r="B31" s="78" t="s">
        <v>65</v>
      </c>
      <c r="C31" s="84" t="s">
        <v>66</v>
      </c>
      <c r="D31" s="147">
        <f aca="true" t="shared" si="18" ref="D31:J31">D13/$J13*100</f>
        <v>0</v>
      </c>
      <c r="E31" s="148">
        <f t="shared" si="18"/>
        <v>0.34480332137076913</v>
      </c>
      <c r="F31" s="149">
        <f t="shared" si="18"/>
        <v>71.6698332277813</v>
      </c>
      <c r="G31" s="149">
        <f t="shared" si="18"/>
        <v>25.508408978959963</v>
      </c>
      <c r="H31" s="149">
        <f t="shared" si="18"/>
        <v>2.3432552248258394</v>
      </c>
      <c r="I31" s="150">
        <f t="shared" si="18"/>
        <v>0.13369924706213496</v>
      </c>
      <c r="J31" s="147">
        <f t="shared" si="18"/>
        <v>100</v>
      </c>
      <c r="K31" s="158">
        <f aca="true" t="shared" si="19" ref="K31:Q31">K13/$Q13*100</f>
        <v>0</v>
      </c>
      <c r="L31" s="149">
        <f t="shared" si="19"/>
        <v>0.3131306102567671</v>
      </c>
      <c r="M31" s="149">
        <f t="shared" si="19"/>
        <v>73.5091503722775</v>
      </c>
      <c r="N31" s="149">
        <f t="shared" si="19"/>
        <v>23.95101245563983</v>
      </c>
      <c r="O31" s="149">
        <f t="shared" si="19"/>
        <v>2.1153712337346047</v>
      </c>
      <c r="P31" s="149">
        <f t="shared" si="19"/>
        <v>0.11133532809129497</v>
      </c>
      <c r="Q31" s="159">
        <f t="shared" si="19"/>
        <v>100</v>
      </c>
      <c r="R31" s="158">
        <f aca="true" t="shared" si="20" ref="R31:X31">R13/$X13*100</f>
        <v>0</v>
      </c>
      <c r="S31" s="149">
        <f t="shared" si="20"/>
        <v>0.32887831502344134</v>
      </c>
      <c r="T31" s="149">
        <f t="shared" si="20"/>
        <v>72.5946399832062</v>
      </c>
      <c r="U31" s="149">
        <f t="shared" si="20"/>
        <v>24.725351619900636</v>
      </c>
      <c r="V31" s="149">
        <f t="shared" si="20"/>
        <v>2.228675390105661</v>
      </c>
      <c r="W31" s="149">
        <f t="shared" si="20"/>
        <v>0.12245469176404732</v>
      </c>
      <c r="X31" s="148">
        <f t="shared" si="20"/>
        <v>100</v>
      </c>
    </row>
    <row r="32" spans="1:24" ht="14.25">
      <c r="A32" s="87" t="s">
        <v>66</v>
      </c>
      <c r="B32" s="78" t="s">
        <v>66</v>
      </c>
      <c r="C32" s="84" t="s">
        <v>65</v>
      </c>
      <c r="D32" s="147">
        <f aca="true" t="shared" si="21" ref="D32:J32">D14/$J14*100</f>
        <v>0.02163331530557058</v>
      </c>
      <c r="E32" s="148">
        <f t="shared" si="21"/>
        <v>0.8545159545700379</v>
      </c>
      <c r="F32" s="149">
        <f t="shared" si="21"/>
        <v>81.20605732828557</v>
      </c>
      <c r="G32" s="149">
        <f t="shared" si="21"/>
        <v>16.7658193618172</v>
      </c>
      <c r="H32" s="149">
        <f t="shared" si="21"/>
        <v>1.1032990805840996</v>
      </c>
      <c r="I32" s="150">
        <f t="shared" si="21"/>
        <v>0.048674959437533805</v>
      </c>
      <c r="J32" s="147">
        <f t="shared" si="21"/>
        <v>100</v>
      </c>
      <c r="K32" s="158">
        <f aca="true" t="shared" si="22" ref="K32:Q32">K14/$Q14*100</f>
        <v>0</v>
      </c>
      <c r="L32" s="149">
        <f t="shared" si="22"/>
        <v>0.8793489540663061</v>
      </c>
      <c r="M32" s="149">
        <f t="shared" si="22"/>
        <v>82.77896116663935</v>
      </c>
      <c r="N32" s="149">
        <f t="shared" si="22"/>
        <v>15.402261183024743</v>
      </c>
      <c r="O32" s="149">
        <f t="shared" si="22"/>
        <v>0.912119722540827</v>
      </c>
      <c r="P32" s="149">
        <f t="shared" si="22"/>
        <v>0.027308973728767272</v>
      </c>
      <c r="Q32" s="159">
        <f t="shared" si="22"/>
        <v>100</v>
      </c>
      <c r="R32" s="158">
        <f aca="true" t="shared" si="23" ref="R32:X32">R14/$X14*100</f>
        <v>0.010869860594037882</v>
      </c>
      <c r="S32" s="149">
        <f t="shared" si="23"/>
        <v>0.8668713823745211</v>
      </c>
      <c r="T32" s="149">
        <f t="shared" si="23"/>
        <v>81.98864099567923</v>
      </c>
      <c r="U32" s="149">
        <f t="shared" si="23"/>
        <v>16.087393679176067</v>
      </c>
      <c r="V32" s="149">
        <f t="shared" si="23"/>
        <v>1.0081795700970135</v>
      </c>
      <c r="W32" s="149">
        <f t="shared" si="23"/>
        <v>0.038044512079132585</v>
      </c>
      <c r="X32" s="148">
        <f t="shared" si="23"/>
        <v>100</v>
      </c>
    </row>
    <row r="33" spans="1:24" ht="14.25">
      <c r="A33" s="87" t="s">
        <v>66</v>
      </c>
      <c r="B33" s="78" t="s">
        <v>66</v>
      </c>
      <c r="C33" s="84" t="s">
        <v>66</v>
      </c>
      <c r="D33" s="147">
        <f aca="true" t="shared" si="24" ref="D33:J33">D15/$J15*100</f>
        <v>0.011966118789370667</v>
      </c>
      <c r="E33" s="148">
        <f t="shared" si="24"/>
        <v>1.6034599177756694</v>
      </c>
      <c r="F33" s="149">
        <f t="shared" si="24"/>
        <v>90.04846278109694</v>
      </c>
      <c r="G33" s="149">
        <f t="shared" si="24"/>
        <v>8.05148849970512</v>
      </c>
      <c r="H33" s="149">
        <f t="shared" si="24"/>
        <v>0.274366009384856</v>
      </c>
      <c r="I33" s="150">
        <f t="shared" si="24"/>
        <v>0.010256673248032</v>
      </c>
      <c r="J33" s="147">
        <f t="shared" si="24"/>
        <v>100</v>
      </c>
      <c r="K33" s="158">
        <f aca="true" t="shared" si="25" ref="K33:Q33">K15/$Q15*100</f>
        <v>0.008751586225003282</v>
      </c>
      <c r="L33" s="149">
        <f t="shared" si="25"/>
        <v>1.6260447206056097</v>
      </c>
      <c r="M33" s="149">
        <f t="shared" si="25"/>
        <v>91.29567234061173</v>
      </c>
      <c r="N33" s="149">
        <f t="shared" si="25"/>
        <v>6.796481862337549</v>
      </c>
      <c r="O33" s="149">
        <f t="shared" si="25"/>
        <v>0.2599221108825975</v>
      </c>
      <c r="P33" s="149">
        <f t="shared" si="25"/>
        <v>0.013127379337504923</v>
      </c>
      <c r="Q33" s="159">
        <f t="shared" si="25"/>
        <v>100</v>
      </c>
      <c r="R33" s="158">
        <f aca="true" t="shared" si="26" ref="R33:X33">R15/$X15*100</f>
        <v>0.010377839852634674</v>
      </c>
      <c r="S33" s="149">
        <f t="shared" si="26"/>
        <v>1.6146189170724115</v>
      </c>
      <c r="T33" s="149">
        <f t="shared" si="26"/>
        <v>90.66470064256124</v>
      </c>
      <c r="U33" s="149">
        <f t="shared" si="26"/>
        <v>7.431398154474146</v>
      </c>
      <c r="V33" s="149">
        <f t="shared" si="26"/>
        <v>0.2672293762053429</v>
      </c>
      <c r="W33" s="149">
        <f t="shared" si="26"/>
        <v>0.011675069834214008</v>
      </c>
      <c r="X33" s="148">
        <f t="shared" si="26"/>
        <v>100</v>
      </c>
    </row>
    <row r="34" spans="3:24" s="27" customFormat="1" ht="14.25">
      <c r="C34" s="104" t="s">
        <v>0</v>
      </c>
      <c r="D34" s="151">
        <f aca="true" t="shared" si="27" ref="D34:J34">D16/$J16*100</f>
        <v>0.012196803376923648</v>
      </c>
      <c r="E34" s="152">
        <f t="shared" si="27"/>
        <v>1.2053623511194544</v>
      </c>
      <c r="F34" s="153">
        <f t="shared" si="27"/>
        <v>82.44084550362192</v>
      </c>
      <c r="G34" s="153">
        <f t="shared" si="27"/>
        <v>14.564043823644829</v>
      </c>
      <c r="H34" s="153">
        <f t="shared" si="27"/>
        <v>1.6486896390806791</v>
      </c>
      <c r="I34" s="154">
        <f t="shared" si="27"/>
        <v>0.12886187915619332</v>
      </c>
      <c r="J34" s="151">
        <f t="shared" si="27"/>
        <v>100</v>
      </c>
      <c r="K34" s="160">
        <f aca="true" t="shared" si="28" ref="K34:Q34">K16/$Q16*100</f>
        <v>0.007488352936771558</v>
      </c>
      <c r="L34" s="153">
        <f t="shared" si="28"/>
        <v>1.20883411693598</v>
      </c>
      <c r="M34" s="153">
        <f t="shared" si="28"/>
        <v>83.77220430366341</v>
      </c>
      <c r="N34" s="153">
        <f t="shared" si="28"/>
        <v>13.402012227410582</v>
      </c>
      <c r="O34" s="153">
        <f t="shared" si="28"/>
        <v>1.4869729403017806</v>
      </c>
      <c r="P34" s="153">
        <f t="shared" si="28"/>
        <v>0.12248805875147763</v>
      </c>
      <c r="Q34" s="161">
        <f t="shared" si="28"/>
        <v>100</v>
      </c>
      <c r="R34" s="160">
        <f aca="true" t="shared" si="29" ref="R34:X34">R16/$X16*100</f>
        <v>0.00985271522191244</v>
      </c>
      <c r="S34" s="153">
        <f t="shared" si="29"/>
        <v>1.20709075948457</v>
      </c>
      <c r="T34" s="153">
        <f t="shared" si="29"/>
        <v>83.10365855282254</v>
      </c>
      <c r="U34" s="153">
        <f t="shared" si="29"/>
        <v>13.985529823103818</v>
      </c>
      <c r="V34" s="153">
        <f t="shared" si="29"/>
        <v>1.5681794578876311</v>
      </c>
      <c r="W34" s="153">
        <f t="shared" si="29"/>
        <v>0.12568869147953166</v>
      </c>
      <c r="X34" s="152">
        <f t="shared" si="29"/>
        <v>100</v>
      </c>
    </row>
    <row r="36" spans="4:24" ht="14.25">
      <c r="D36" s="155"/>
      <c r="E36" s="155"/>
      <c r="F36" s="155"/>
      <c r="G36" s="155"/>
      <c r="H36" s="155"/>
      <c r="I36" s="155"/>
      <c r="J36" s="155"/>
      <c r="K36" s="155"/>
      <c r="L36" s="155"/>
      <c r="M36" s="155"/>
      <c r="N36" s="155"/>
      <c r="O36" s="155"/>
      <c r="P36" s="155"/>
      <c r="Q36" s="155"/>
      <c r="R36" s="155"/>
      <c r="S36" s="155"/>
      <c r="T36" s="155"/>
      <c r="U36" s="155"/>
      <c r="V36" s="155"/>
      <c r="W36" s="155"/>
      <c r="X36" s="155"/>
    </row>
    <row r="37" spans="4:24" ht="14.25">
      <c r="D37" s="155"/>
      <c r="E37" s="155"/>
      <c r="F37" s="155"/>
      <c r="G37" s="155"/>
      <c r="H37" s="155"/>
      <c r="I37" s="155"/>
      <c r="J37" s="155"/>
      <c r="K37" s="155"/>
      <c r="L37" s="155"/>
      <c r="M37" s="155"/>
      <c r="N37" s="155"/>
      <c r="O37" s="155"/>
      <c r="P37" s="155"/>
      <c r="Q37" s="155"/>
      <c r="R37" s="155"/>
      <c r="S37" s="155"/>
      <c r="T37" s="155"/>
      <c r="U37" s="155"/>
      <c r="V37" s="155"/>
      <c r="W37" s="155"/>
      <c r="X37" s="155"/>
    </row>
    <row r="38" spans="4:24" ht="14.25">
      <c r="D38" s="155"/>
      <c r="E38" s="155"/>
      <c r="F38" s="155"/>
      <c r="G38" s="155"/>
      <c r="H38" s="155"/>
      <c r="I38" s="155"/>
      <c r="J38" s="155"/>
      <c r="K38" s="155"/>
      <c r="L38" s="155"/>
      <c r="M38" s="155"/>
      <c r="N38" s="155"/>
      <c r="O38" s="155"/>
      <c r="P38" s="155"/>
      <c r="Q38" s="155"/>
      <c r="R38" s="155"/>
      <c r="S38" s="155"/>
      <c r="T38" s="155"/>
      <c r="U38" s="155"/>
      <c r="V38" s="155"/>
      <c r="W38" s="155"/>
      <c r="X38" s="155"/>
    </row>
    <row r="39" spans="4:24" ht="14.25">
      <c r="D39" s="155"/>
      <c r="E39" s="155"/>
      <c r="F39" s="155"/>
      <c r="G39" s="155"/>
      <c r="H39" s="155"/>
      <c r="I39" s="155"/>
      <c r="J39" s="155"/>
      <c r="K39" s="155"/>
      <c r="L39" s="155"/>
      <c r="M39" s="155"/>
      <c r="N39" s="155"/>
      <c r="O39" s="155"/>
      <c r="P39" s="155"/>
      <c r="Q39" s="155"/>
      <c r="R39" s="155"/>
      <c r="S39" s="155"/>
      <c r="T39" s="155"/>
      <c r="U39" s="155"/>
      <c r="V39" s="155"/>
      <c r="W39" s="155"/>
      <c r="X39" s="155"/>
    </row>
    <row r="40" spans="4:24" ht="14.25">
      <c r="D40" s="155"/>
      <c r="E40" s="155"/>
      <c r="F40" s="155"/>
      <c r="G40" s="155"/>
      <c r="H40" s="155"/>
      <c r="I40" s="155"/>
      <c r="J40" s="155"/>
      <c r="K40" s="155"/>
      <c r="L40" s="155"/>
      <c r="M40" s="155"/>
      <c r="N40" s="155"/>
      <c r="O40" s="155"/>
      <c r="P40" s="155"/>
      <c r="Q40" s="155"/>
      <c r="R40" s="155"/>
      <c r="S40" s="155"/>
      <c r="T40" s="155"/>
      <c r="U40" s="155"/>
      <c r="V40" s="155"/>
      <c r="W40" s="155"/>
      <c r="X40" s="155"/>
    </row>
    <row r="41" spans="4:24" ht="14.25">
      <c r="D41" s="155"/>
      <c r="E41" s="155"/>
      <c r="F41" s="155"/>
      <c r="G41" s="155"/>
      <c r="H41" s="155"/>
      <c r="I41" s="155"/>
      <c r="J41" s="155"/>
      <c r="K41" s="155"/>
      <c r="L41" s="155"/>
      <c r="M41" s="155"/>
      <c r="N41" s="155"/>
      <c r="O41" s="155"/>
      <c r="P41" s="155"/>
      <c r="Q41" s="155"/>
      <c r="R41" s="155"/>
      <c r="S41" s="155"/>
      <c r="T41" s="155"/>
      <c r="U41" s="155"/>
      <c r="V41" s="155"/>
      <c r="W41" s="155"/>
      <c r="X41" s="155"/>
    </row>
    <row r="42" spans="4:24" ht="14.25">
      <c r="D42" s="155"/>
      <c r="E42" s="155"/>
      <c r="F42" s="155"/>
      <c r="G42" s="155"/>
      <c r="H42" s="155"/>
      <c r="I42" s="155"/>
      <c r="J42" s="155"/>
      <c r="K42" s="155"/>
      <c r="L42" s="155"/>
      <c r="M42" s="155"/>
      <c r="N42" s="155"/>
      <c r="O42" s="155"/>
      <c r="P42" s="155"/>
      <c r="Q42" s="155"/>
      <c r="R42" s="155"/>
      <c r="S42" s="155"/>
      <c r="T42" s="155"/>
      <c r="U42" s="155"/>
      <c r="V42" s="155"/>
      <c r="W42" s="155"/>
      <c r="X42" s="155"/>
    </row>
    <row r="43" spans="4:24" ht="14.25">
      <c r="D43" s="155"/>
      <c r="E43" s="155"/>
      <c r="F43" s="155"/>
      <c r="G43" s="155"/>
      <c r="H43" s="155"/>
      <c r="I43" s="155"/>
      <c r="J43" s="155"/>
      <c r="K43" s="155"/>
      <c r="L43" s="155"/>
      <c r="M43" s="155"/>
      <c r="N43" s="155"/>
      <c r="O43" s="155"/>
      <c r="P43" s="155"/>
      <c r="Q43" s="155"/>
      <c r="R43" s="155"/>
      <c r="S43" s="155"/>
      <c r="T43" s="155"/>
      <c r="U43" s="155"/>
      <c r="V43" s="155"/>
      <c r="W43" s="155"/>
      <c r="X43" s="155"/>
    </row>
    <row r="44" spans="4:24" ht="14.25">
      <c r="D44" s="155"/>
      <c r="E44" s="155"/>
      <c r="F44" s="155"/>
      <c r="G44" s="155"/>
      <c r="H44" s="155"/>
      <c r="I44" s="155"/>
      <c r="J44" s="155"/>
      <c r="K44" s="155"/>
      <c r="L44" s="155"/>
      <c r="M44" s="155"/>
      <c r="N44" s="155"/>
      <c r="O44" s="155"/>
      <c r="P44" s="155"/>
      <c r="Q44" s="155"/>
      <c r="R44" s="155"/>
      <c r="S44" s="155"/>
      <c r="T44" s="155"/>
      <c r="U44" s="155"/>
      <c r="V44" s="155"/>
      <c r="W44" s="155"/>
      <c r="X44" s="155"/>
    </row>
    <row r="45" spans="4:24" ht="14.25">
      <c r="D45" s="155"/>
      <c r="E45" s="155"/>
      <c r="F45" s="155"/>
      <c r="G45" s="155"/>
      <c r="H45" s="155"/>
      <c r="I45" s="155"/>
      <c r="J45" s="155"/>
      <c r="K45" s="155"/>
      <c r="L45" s="155"/>
      <c r="M45" s="155"/>
      <c r="N45" s="155"/>
      <c r="O45" s="155"/>
      <c r="P45" s="155"/>
      <c r="Q45" s="155"/>
      <c r="R45" s="155"/>
      <c r="S45" s="155"/>
      <c r="T45" s="155"/>
      <c r="U45" s="155"/>
      <c r="V45" s="155"/>
      <c r="W45" s="155"/>
      <c r="X45" s="155"/>
    </row>
    <row r="46" spans="4:24" ht="14.25">
      <c r="D46" s="155"/>
      <c r="E46" s="155"/>
      <c r="F46" s="155"/>
      <c r="G46" s="155"/>
      <c r="H46" s="155"/>
      <c r="I46" s="155"/>
      <c r="J46" s="155"/>
      <c r="K46" s="155"/>
      <c r="L46" s="155"/>
      <c r="M46" s="155"/>
      <c r="N46" s="155"/>
      <c r="O46" s="155"/>
      <c r="P46" s="155"/>
      <c r="Q46" s="155"/>
      <c r="R46" s="155"/>
      <c r="S46" s="155"/>
      <c r="T46" s="155"/>
      <c r="U46" s="155"/>
      <c r="V46" s="155"/>
      <c r="W46" s="155"/>
      <c r="X46" s="155"/>
    </row>
    <row r="47" spans="4:24" ht="14.25">
      <c r="D47" s="155"/>
      <c r="E47" s="155"/>
      <c r="F47" s="155"/>
      <c r="G47" s="155"/>
      <c r="H47" s="155"/>
      <c r="I47" s="155"/>
      <c r="J47" s="155"/>
      <c r="K47" s="155"/>
      <c r="L47" s="155"/>
      <c r="M47" s="155"/>
      <c r="N47" s="155"/>
      <c r="O47" s="155"/>
      <c r="P47" s="155"/>
      <c r="Q47" s="155"/>
      <c r="R47" s="155"/>
      <c r="S47" s="155"/>
      <c r="T47" s="155"/>
      <c r="U47" s="155"/>
      <c r="V47" s="155"/>
      <c r="W47" s="155"/>
      <c r="X47" s="155"/>
    </row>
  </sheetData>
  <sheetProtection/>
  <mergeCells count="24">
    <mergeCell ref="A3:X3"/>
    <mergeCell ref="A2:X2"/>
    <mergeCell ref="A5:C5"/>
    <mergeCell ref="D6:E6"/>
    <mergeCell ref="G6:I6"/>
    <mergeCell ref="K6:L6"/>
    <mergeCell ref="N6:P6"/>
    <mergeCell ref="R6:S6"/>
    <mergeCell ref="U6:W6"/>
    <mergeCell ref="D5:J5"/>
    <mergeCell ref="K5:Q5"/>
    <mergeCell ref="R5:X5"/>
    <mergeCell ref="A20:X20"/>
    <mergeCell ref="A23:C23"/>
    <mergeCell ref="D23:J23"/>
    <mergeCell ref="A21:X21"/>
    <mergeCell ref="D24:E24"/>
    <mergeCell ref="G24:I24"/>
    <mergeCell ref="R23:X23"/>
    <mergeCell ref="R24:S24"/>
    <mergeCell ref="U24:W24"/>
    <mergeCell ref="K23:Q23"/>
    <mergeCell ref="K24:L24"/>
    <mergeCell ref="N24:P24"/>
  </mergeCells>
  <printOptions/>
  <pageMargins left="0.11811023622047245" right="0.11811023622047245" top="0.15748031496062992" bottom="0.15748031496062992" header="0.31496062992125984" footer="0.31496062992125984"/>
  <pageSetup horizontalDpi="600" verticalDpi="600" orientation="landscape" paperSize="9" scale="90"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R48"/>
  <sheetViews>
    <sheetView zoomScalePageLayoutView="0" workbookViewId="0" topLeftCell="A1">
      <selection activeCell="J42" sqref="J42"/>
    </sheetView>
  </sheetViews>
  <sheetFormatPr defaultColWidth="9.140625" defaultRowHeight="15"/>
  <cols>
    <col min="1" max="1" width="17.00390625" style="2" customWidth="1"/>
    <col min="2" max="3" width="17.00390625" style="0" customWidth="1"/>
    <col min="4" max="18" width="12.00390625" style="0" customWidth="1"/>
  </cols>
  <sheetData>
    <row r="1" ht="14.25">
      <c r="A1" s="105" t="s">
        <v>82</v>
      </c>
    </row>
    <row r="2" spans="1:18" ht="14.25">
      <c r="A2" s="203" t="s">
        <v>23</v>
      </c>
      <c r="B2" s="203"/>
      <c r="C2" s="203"/>
      <c r="D2" s="203"/>
      <c r="E2" s="203"/>
      <c r="F2" s="203"/>
      <c r="G2" s="203"/>
      <c r="H2" s="203"/>
      <c r="I2" s="203"/>
      <c r="J2" s="203"/>
      <c r="K2" s="203"/>
      <c r="L2" s="203"/>
      <c r="M2" s="203"/>
      <c r="N2" s="203"/>
      <c r="O2" s="203"/>
      <c r="P2" s="65"/>
      <c r="Q2" s="65"/>
      <c r="R2" s="65"/>
    </row>
    <row r="3" spans="1:18" ht="14.25">
      <c r="A3" s="222" t="s">
        <v>91</v>
      </c>
      <c r="B3" s="222"/>
      <c r="C3" s="222"/>
      <c r="D3" s="222"/>
      <c r="E3" s="222"/>
      <c r="F3" s="222"/>
      <c r="G3" s="222"/>
      <c r="H3" s="222"/>
      <c r="I3" s="222"/>
      <c r="J3" s="222"/>
      <c r="K3" s="222"/>
      <c r="L3" s="222"/>
      <c r="M3" s="222"/>
      <c r="N3" s="222"/>
      <c r="O3" s="222"/>
      <c r="P3" s="121"/>
      <c r="Q3" s="121"/>
      <c r="R3" s="121"/>
    </row>
    <row r="4" ht="15" thickBot="1"/>
    <row r="5" spans="1:15" ht="15" thickTop="1">
      <c r="A5" s="220" t="s">
        <v>52</v>
      </c>
      <c r="B5" s="220"/>
      <c r="C5" s="221"/>
      <c r="D5" s="217" t="s">
        <v>1</v>
      </c>
      <c r="E5" s="217"/>
      <c r="F5" s="217"/>
      <c r="G5" s="217"/>
      <c r="H5" s="216" t="s">
        <v>2</v>
      </c>
      <c r="I5" s="217"/>
      <c r="J5" s="217"/>
      <c r="K5" s="219"/>
      <c r="L5" s="216" t="s">
        <v>0</v>
      </c>
      <c r="M5" s="217"/>
      <c r="N5" s="217"/>
      <c r="O5" s="217"/>
    </row>
    <row r="6" spans="1:15" ht="42.75">
      <c r="A6" s="85" t="s">
        <v>43</v>
      </c>
      <c r="B6" s="49" t="s">
        <v>67</v>
      </c>
      <c r="C6" s="82" t="s">
        <v>42</v>
      </c>
      <c r="D6" s="85" t="s">
        <v>20</v>
      </c>
      <c r="E6" s="49" t="s">
        <v>21</v>
      </c>
      <c r="F6" s="49" t="s">
        <v>44</v>
      </c>
      <c r="G6" s="89" t="s">
        <v>0</v>
      </c>
      <c r="H6" s="109" t="s">
        <v>20</v>
      </c>
      <c r="I6" s="49" t="s">
        <v>21</v>
      </c>
      <c r="J6" s="49" t="s">
        <v>44</v>
      </c>
      <c r="K6" s="82" t="s">
        <v>0</v>
      </c>
      <c r="L6" s="109" t="s">
        <v>20</v>
      </c>
      <c r="M6" s="49" t="s">
        <v>21</v>
      </c>
      <c r="N6" s="49" t="s">
        <v>44</v>
      </c>
      <c r="O6" s="135" t="s">
        <v>0</v>
      </c>
    </row>
    <row r="7" spans="1:15" ht="14.25">
      <c r="A7" s="87" t="s">
        <v>65</v>
      </c>
      <c r="B7" s="78" t="s">
        <v>65</v>
      </c>
      <c r="C7" s="84" t="s">
        <v>65</v>
      </c>
      <c r="D7" s="86">
        <v>862</v>
      </c>
      <c r="E7" s="48">
        <v>7829</v>
      </c>
      <c r="F7" s="47">
        <v>195</v>
      </c>
      <c r="G7" s="88">
        <v>8886</v>
      </c>
      <c r="H7" s="92">
        <v>779</v>
      </c>
      <c r="I7" s="48">
        <v>8289</v>
      </c>
      <c r="J7" s="47">
        <v>164</v>
      </c>
      <c r="K7" s="93">
        <v>9232</v>
      </c>
      <c r="L7" s="111">
        <f>SUM(H7,D7)</f>
        <v>1641</v>
      </c>
      <c r="M7" s="48">
        <f aca="true" t="shared" si="0" ref="M7:O14">SUM(I7,E7)</f>
        <v>16118</v>
      </c>
      <c r="N7" s="48">
        <f t="shared" si="0"/>
        <v>359</v>
      </c>
      <c r="O7" s="108">
        <f t="shared" si="0"/>
        <v>18118</v>
      </c>
    </row>
    <row r="8" spans="1:15" ht="14.25">
      <c r="A8" s="87" t="s">
        <v>65</v>
      </c>
      <c r="B8" s="78" t="s">
        <v>65</v>
      </c>
      <c r="C8" s="84" t="s">
        <v>66</v>
      </c>
      <c r="D8" s="90">
        <v>538</v>
      </c>
      <c r="E8" s="48">
        <v>4991</v>
      </c>
      <c r="F8" s="47">
        <v>878</v>
      </c>
      <c r="G8" s="88">
        <v>6407</v>
      </c>
      <c r="H8" s="110">
        <v>538</v>
      </c>
      <c r="I8" s="48">
        <v>5251</v>
      </c>
      <c r="J8" s="47">
        <v>825</v>
      </c>
      <c r="K8" s="93">
        <v>6614</v>
      </c>
      <c r="L8" s="111">
        <f aca="true" t="shared" si="1" ref="L8:L14">SUM(H8,D8)</f>
        <v>1076</v>
      </c>
      <c r="M8" s="48">
        <f t="shared" si="0"/>
        <v>10242</v>
      </c>
      <c r="N8" s="48">
        <f t="shared" si="0"/>
        <v>1703</v>
      </c>
      <c r="O8" s="108">
        <f t="shared" si="0"/>
        <v>13021</v>
      </c>
    </row>
    <row r="9" spans="1:15" ht="14.25">
      <c r="A9" s="87" t="s">
        <v>65</v>
      </c>
      <c r="B9" s="78" t="s">
        <v>66</v>
      </c>
      <c r="C9" s="84" t="s">
        <v>65</v>
      </c>
      <c r="D9" s="86">
        <v>231</v>
      </c>
      <c r="E9" s="48">
        <v>4084</v>
      </c>
      <c r="F9" s="47">
        <v>97</v>
      </c>
      <c r="G9" s="88">
        <v>4412</v>
      </c>
      <c r="H9" s="92">
        <v>218</v>
      </c>
      <c r="I9" s="48">
        <v>4208</v>
      </c>
      <c r="J9" s="47">
        <v>80</v>
      </c>
      <c r="K9" s="93">
        <v>4506</v>
      </c>
      <c r="L9" s="111">
        <f t="shared" si="1"/>
        <v>449</v>
      </c>
      <c r="M9" s="48">
        <f t="shared" si="0"/>
        <v>8292</v>
      </c>
      <c r="N9" s="48">
        <f t="shared" si="0"/>
        <v>177</v>
      </c>
      <c r="O9" s="108">
        <f t="shared" si="0"/>
        <v>8918</v>
      </c>
    </row>
    <row r="10" spans="1:15" ht="14.25">
      <c r="A10" s="87" t="s">
        <v>66</v>
      </c>
      <c r="B10" s="78" t="s">
        <v>65</v>
      </c>
      <c r="C10" s="84" t="s">
        <v>65</v>
      </c>
      <c r="D10" s="86">
        <v>598</v>
      </c>
      <c r="E10" s="48">
        <v>9144</v>
      </c>
      <c r="F10" s="47">
        <v>81</v>
      </c>
      <c r="G10" s="88">
        <v>9823</v>
      </c>
      <c r="H10" s="92">
        <v>654</v>
      </c>
      <c r="I10" s="48">
        <v>9788</v>
      </c>
      <c r="J10" s="47">
        <v>80</v>
      </c>
      <c r="K10" s="93">
        <v>10522</v>
      </c>
      <c r="L10" s="111">
        <f t="shared" si="1"/>
        <v>1252</v>
      </c>
      <c r="M10" s="48">
        <f t="shared" si="0"/>
        <v>18932</v>
      </c>
      <c r="N10" s="48">
        <f t="shared" si="0"/>
        <v>161</v>
      </c>
      <c r="O10" s="108">
        <f t="shared" si="0"/>
        <v>20345</v>
      </c>
    </row>
    <row r="11" spans="1:15" ht="14.25">
      <c r="A11" s="87" t="s">
        <v>65</v>
      </c>
      <c r="B11" s="78" t="s">
        <v>66</v>
      </c>
      <c r="C11" s="84" t="s">
        <v>66</v>
      </c>
      <c r="D11" s="86">
        <v>292</v>
      </c>
      <c r="E11" s="48">
        <v>8484</v>
      </c>
      <c r="F11" s="47">
        <v>572</v>
      </c>
      <c r="G11" s="88">
        <v>9348</v>
      </c>
      <c r="H11" s="92">
        <v>247</v>
      </c>
      <c r="I11" s="48">
        <v>8395</v>
      </c>
      <c r="J11" s="47">
        <v>496</v>
      </c>
      <c r="K11" s="93">
        <v>9138</v>
      </c>
      <c r="L11" s="111">
        <f t="shared" si="1"/>
        <v>539</v>
      </c>
      <c r="M11" s="48">
        <f t="shared" si="0"/>
        <v>16879</v>
      </c>
      <c r="N11" s="48">
        <f t="shared" si="0"/>
        <v>1068</v>
      </c>
      <c r="O11" s="108">
        <f t="shared" si="0"/>
        <v>18486</v>
      </c>
    </row>
    <row r="12" spans="1:15" ht="14.25">
      <c r="A12" s="87" t="s">
        <v>66</v>
      </c>
      <c r="B12" s="78" t="s">
        <v>65</v>
      </c>
      <c r="C12" s="84" t="s">
        <v>66</v>
      </c>
      <c r="D12" s="90">
        <v>628</v>
      </c>
      <c r="E12" s="48">
        <v>13363</v>
      </c>
      <c r="F12" s="47">
        <v>220</v>
      </c>
      <c r="G12" s="88">
        <v>14211</v>
      </c>
      <c r="H12" s="110">
        <v>678</v>
      </c>
      <c r="I12" s="48">
        <v>13540</v>
      </c>
      <c r="J12" s="47">
        <v>153</v>
      </c>
      <c r="K12" s="93">
        <v>14371</v>
      </c>
      <c r="L12" s="111">
        <f t="shared" si="1"/>
        <v>1306</v>
      </c>
      <c r="M12" s="48">
        <f t="shared" si="0"/>
        <v>26903</v>
      </c>
      <c r="N12" s="48">
        <f t="shared" si="0"/>
        <v>373</v>
      </c>
      <c r="O12" s="108">
        <f t="shared" si="0"/>
        <v>28582</v>
      </c>
    </row>
    <row r="13" spans="1:15" ht="14.25">
      <c r="A13" s="87" t="s">
        <v>66</v>
      </c>
      <c r="B13" s="78" t="s">
        <v>66</v>
      </c>
      <c r="C13" s="84" t="s">
        <v>65</v>
      </c>
      <c r="D13" s="86">
        <v>496</v>
      </c>
      <c r="E13" s="48">
        <v>17869</v>
      </c>
      <c r="F13" s="47">
        <v>125</v>
      </c>
      <c r="G13" s="88">
        <v>18490</v>
      </c>
      <c r="H13" s="92">
        <v>520</v>
      </c>
      <c r="I13" s="48">
        <v>17686</v>
      </c>
      <c r="J13" s="47">
        <v>103</v>
      </c>
      <c r="K13" s="93">
        <v>18309</v>
      </c>
      <c r="L13" s="111">
        <f t="shared" si="1"/>
        <v>1016</v>
      </c>
      <c r="M13" s="48">
        <f t="shared" si="0"/>
        <v>35555</v>
      </c>
      <c r="N13" s="48">
        <f t="shared" si="0"/>
        <v>228</v>
      </c>
      <c r="O13" s="108">
        <f t="shared" si="0"/>
        <v>36799</v>
      </c>
    </row>
    <row r="14" spans="1:15" ht="14.25">
      <c r="A14" s="87" t="s">
        <v>66</v>
      </c>
      <c r="B14" s="78" t="s">
        <v>66</v>
      </c>
      <c r="C14" s="84" t="s">
        <v>66</v>
      </c>
      <c r="D14" s="90">
        <v>1403</v>
      </c>
      <c r="E14" s="48">
        <v>114817</v>
      </c>
      <c r="F14" s="47">
        <v>777</v>
      </c>
      <c r="G14" s="88">
        <v>116997</v>
      </c>
      <c r="H14" s="110">
        <v>1349</v>
      </c>
      <c r="I14" s="48">
        <v>112158</v>
      </c>
      <c r="J14" s="47">
        <v>758</v>
      </c>
      <c r="K14" s="93">
        <v>114265</v>
      </c>
      <c r="L14" s="111">
        <f t="shared" si="1"/>
        <v>2752</v>
      </c>
      <c r="M14" s="48">
        <f t="shared" si="0"/>
        <v>226975</v>
      </c>
      <c r="N14" s="48">
        <f t="shared" si="0"/>
        <v>1535</v>
      </c>
      <c r="O14" s="108">
        <f t="shared" si="0"/>
        <v>231262</v>
      </c>
    </row>
    <row r="15" spans="1:15" s="27" customFormat="1" ht="14.25">
      <c r="A15" s="119"/>
      <c r="B15" s="119"/>
      <c r="C15" s="120" t="s">
        <v>0</v>
      </c>
      <c r="D15" s="112">
        <f>SUM(D7:D14)</f>
        <v>5048</v>
      </c>
      <c r="E15" s="113">
        <f aca="true" t="shared" si="2" ref="E15:O15">SUM(E7:E14)</f>
        <v>180581</v>
      </c>
      <c r="F15" s="113">
        <f t="shared" si="2"/>
        <v>2945</v>
      </c>
      <c r="G15" s="114">
        <f t="shared" si="2"/>
        <v>188574</v>
      </c>
      <c r="H15" s="115">
        <f t="shared" si="2"/>
        <v>4983</v>
      </c>
      <c r="I15" s="113">
        <f t="shared" si="2"/>
        <v>179315</v>
      </c>
      <c r="J15" s="113">
        <f t="shared" si="2"/>
        <v>2659</v>
      </c>
      <c r="K15" s="116">
        <f t="shared" si="2"/>
        <v>186957</v>
      </c>
      <c r="L15" s="117">
        <f t="shared" si="2"/>
        <v>10031</v>
      </c>
      <c r="M15" s="113">
        <f t="shared" si="2"/>
        <v>359896</v>
      </c>
      <c r="N15" s="113">
        <f t="shared" si="2"/>
        <v>5604</v>
      </c>
      <c r="O15" s="118">
        <f t="shared" si="2"/>
        <v>375531</v>
      </c>
    </row>
    <row r="19" spans="1:18" ht="14.25">
      <c r="A19" s="203" t="s">
        <v>23</v>
      </c>
      <c r="B19" s="203"/>
      <c r="C19" s="203"/>
      <c r="D19" s="203"/>
      <c r="E19" s="203"/>
      <c r="F19" s="203"/>
      <c r="G19" s="203"/>
      <c r="H19" s="203"/>
      <c r="I19" s="203"/>
      <c r="J19" s="203"/>
      <c r="K19" s="203"/>
      <c r="L19" s="203"/>
      <c r="M19" s="65"/>
      <c r="N19" s="65"/>
      <c r="O19" s="65"/>
      <c r="P19" s="65"/>
      <c r="Q19" s="65"/>
      <c r="R19" s="65"/>
    </row>
    <row r="20" spans="1:18" ht="14.25">
      <c r="A20" s="222" t="s">
        <v>92</v>
      </c>
      <c r="B20" s="222"/>
      <c r="C20" s="222"/>
      <c r="D20" s="222"/>
      <c r="E20" s="222"/>
      <c r="F20" s="222"/>
      <c r="G20" s="222"/>
      <c r="H20" s="222"/>
      <c r="I20" s="222"/>
      <c r="J20" s="222"/>
      <c r="K20" s="222"/>
      <c r="L20" s="222"/>
      <c r="M20" s="121"/>
      <c r="N20" s="121"/>
      <c r="O20" s="121"/>
      <c r="P20" s="121"/>
      <c r="Q20" s="121"/>
      <c r="R20" s="121"/>
    </row>
    <row r="21" ht="15" thickBot="1"/>
    <row r="22" spans="1:12" ht="15" thickTop="1">
      <c r="A22" s="220" t="s">
        <v>52</v>
      </c>
      <c r="B22" s="220"/>
      <c r="C22" s="221"/>
      <c r="D22" s="216" t="s">
        <v>1</v>
      </c>
      <c r="E22" s="217"/>
      <c r="F22" s="217"/>
      <c r="G22" s="216" t="s">
        <v>2</v>
      </c>
      <c r="H22" s="217"/>
      <c r="I22" s="217"/>
      <c r="J22" s="216" t="s">
        <v>0</v>
      </c>
      <c r="K22" s="217"/>
      <c r="L22" s="217"/>
    </row>
    <row r="23" spans="1:12" ht="42.75">
      <c r="A23" s="85" t="s">
        <v>43</v>
      </c>
      <c r="B23" s="49" t="s">
        <v>67</v>
      </c>
      <c r="C23" s="82" t="s">
        <v>42</v>
      </c>
      <c r="D23" s="109" t="s">
        <v>20</v>
      </c>
      <c r="E23" s="49" t="s">
        <v>21</v>
      </c>
      <c r="F23" s="135" t="s">
        <v>0</v>
      </c>
      <c r="G23" s="109" t="s">
        <v>20</v>
      </c>
      <c r="H23" s="49" t="s">
        <v>21</v>
      </c>
      <c r="I23" s="107" t="s">
        <v>0</v>
      </c>
      <c r="J23" s="109" t="s">
        <v>20</v>
      </c>
      <c r="K23" s="49" t="s">
        <v>21</v>
      </c>
      <c r="L23" s="135" t="s">
        <v>0</v>
      </c>
    </row>
    <row r="24" spans="1:12" ht="14.25">
      <c r="A24" s="87" t="s">
        <v>65</v>
      </c>
      <c r="B24" s="78" t="s">
        <v>65</v>
      </c>
      <c r="C24" s="84" t="s">
        <v>65</v>
      </c>
      <c r="D24" s="156">
        <f>D7/(D7+E7)*100</f>
        <v>9.918306293867218</v>
      </c>
      <c r="E24" s="149">
        <f>E7/(E7+D7)*100</f>
        <v>90.08169370613278</v>
      </c>
      <c r="F24" s="148">
        <f>SUM(D24:E24)</f>
        <v>100</v>
      </c>
      <c r="G24" s="156">
        <f>H7/(H7+I7)*100</f>
        <v>8.590648434053815</v>
      </c>
      <c r="H24" s="149">
        <f>I7/(H7+I7)*100</f>
        <v>91.40935156594618</v>
      </c>
      <c r="I24" s="148">
        <f>SUM(G24:H24)</f>
        <v>100</v>
      </c>
      <c r="J24" s="156">
        <f>L7/(L7+M7)*100</f>
        <v>9.240385156821892</v>
      </c>
      <c r="K24" s="149">
        <f>M7/(M7+L7)*100</f>
        <v>90.7596148431781</v>
      </c>
      <c r="L24" s="148">
        <f>SUM(J24:K24)</f>
        <v>99.99999999999999</v>
      </c>
    </row>
    <row r="25" spans="1:12" ht="14.25">
      <c r="A25" s="87" t="s">
        <v>65</v>
      </c>
      <c r="B25" s="78" t="s">
        <v>65</v>
      </c>
      <c r="C25" s="84" t="s">
        <v>66</v>
      </c>
      <c r="D25" s="156">
        <f aca="true" t="shared" si="3" ref="D25:D32">D8/(D8+E8)*100</f>
        <v>9.730511846626877</v>
      </c>
      <c r="E25" s="149">
        <f aca="true" t="shared" si="4" ref="E25:E32">E8/(E8+D8)*100</f>
        <v>90.26948815337312</v>
      </c>
      <c r="F25" s="148">
        <f aca="true" t="shared" si="5" ref="F25:F32">SUM(D25:E25)</f>
        <v>100</v>
      </c>
      <c r="G25" s="156">
        <f aca="true" t="shared" si="6" ref="G25:G32">H8/(H8+I8)*100</f>
        <v>9.293487648989462</v>
      </c>
      <c r="H25" s="149">
        <f aca="true" t="shared" si="7" ref="H25:H32">I8/(H8+I8)*100</f>
        <v>90.70651235101053</v>
      </c>
      <c r="I25" s="148">
        <f aca="true" t="shared" si="8" ref="I25:I32">SUM(G25:H25)</f>
        <v>100</v>
      </c>
      <c r="J25" s="156">
        <f aca="true" t="shared" si="9" ref="J25:J32">L8/(L8+M8)*100</f>
        <v>9.506980031807739</v>
      </c>
      <c r="K25" s="149">
        <f aca="true" t="shared" si="10" ref="K25:K32">M8/(M8+L8)*100</f>
        <v>90.49301996819226</v>
      </c>
      <c r="L25" s="148">
        <f aca="true" t="shared" si="11" ref="L25:L32">SUM(J25:K25)</f>
        <v>100</v>
      </c>
    </row>
    <row r="26" spans="1:12" ht="14.25">
      <c r="A26" s="87" t="s">
        <v>65</v>
      </c>
      <c r="B26" s="78" t="s">
        <v>66</v>
      </c>
      <c r="C26" s="84" t="s">
        <v>65</v>
      </c>
      <c r="D26" s="156">
        <f t="shared" si="3"/>
        <v>5.3534183082271145</v>
      </c>
      <c r="E26" s="149">
        <f t="shared" si="4"/>
        <v>94.6465816917729</v>
      </c>
      <c r="F26" s="148">
        <f t="shared" si="5"/>
        <v>100.00000000000001</v>
      </c>
      <c r="G26" s="156">
        <f t="shared" si="6"/>
        <v>4.925440578400361</v>
      </c>
      <c r="H26" s="149">
        <f t="shared" si="7"/>
        <v>95.07455942159963</v>
      </c>
      <c r="I26" s="148">
        <f t="shared" si="8"/>
        <v>99.99999999999999</v>
      </c>
      <c r="J26" s="156">
        <f t="shared" si="9"/>
        <v>5.136712046676582</v>
      </c>
      <c r="K26" s="149">
        <f t="shared" si="10"/>
        <v>94.86328795332342</v>
      </c>
      <c r="L26" s="148">
        <f t="shared" si="11"/>
        <v>100</v>
      </c>
    </row>
    <row r="27" spans="1:12" ht="14.25">
      <c r="A27" s="87" t="s">
        <v>66</v>
      </c>
      <c r="B27" s="78" t="s">
        <v>65</v>
      </c>
      <c r="C27" s="84" t="s">
        <v>65</v>
      </c>
      <c r="D27" s="156">
        <f t="shared" si="3"/>
        <v>6.138369944569903</v>
      </c>
      <c r="E27" s="149">
        <f t="shared" si="4"/>
        <v>93.8616300554301</v>
      </c>
      <c r="F27" s="148">
        <f t="shared" si="5"/>
        <v>100</v>
      </c>
      <c r="G27" s="156">
        <f t="shared" si="6"/>
        <v>6.263167975483625</v>
      </c>
      <c r="H27" s="149">
        <f t="shared" si="7"/>
        <v>93.73683202451637</v>
      </c>
      <c r="I27" s="148">
        <f t="shared" si="8"/>
        <v>100</v>
      </c>
      <c r="J27" s="156">
        <f t="shared" si="9"/>
        <v>6.202933016250496</v>
      </c>
      <c r="K27" s="149">
        <f t="shared" si="10"/>
        <v>93.7970669837495</v>
      </c>
      <c r="L27" s="148">
        <f t="shared" si="11"/>
        <v>100</v>
      </c>
    </row>
    <row r="28" spans="1:12" ht="14.25">
      <c r="A28" s="87" t="s">
        <v>65</v>
      </c>
      <c r="B28" s="78" t="s">
        <v>66</v>
      </c>
      <c r="C28" s="84" t="s">
        <v>66</v>
      </c>
      <c r="D28" s="156">
        <f t="shared" si="3"/>
        <v>3.3272561531449405</v>
      </c>
      <c r="E28" s="149">
        <f t="shared" si="4"/>
        <v>96.67274384685506</v>
      </c>
      <c r="F28" s="148">
        <f t="shared" si="5"/>
        <v>100</v>
      </c>
      <c r="G28" s="156">
        <f t="shared" si="6"/>
        <v>2.85813469104374</v>
      </c>
      <c r="H28" s="149">
        <f t="shared" si="7"/>
        <v>97.14186530895627</v>
      </c>
      <c r="I28" s="148">
        <f t="shared" si="8"/>
        <v>100.00000000000001</v>
      </c>
      <c r="J28" s="156">
        <f t="shared" si="9"/>
        <v>3.094499942588127</v>
      </c>
      <c r="K28" s="149">
        <f t="shared" si="10"/>
        <v>96.90550005741187</v>
      </c>
      <c r="L28" s="148">
        <f t="shared" si="11"/>
        <v>100</v>
      </c>
    </row>
    <row r="29" spans="1:12" ht="14.25">
      <c r="A29" s="87" t="s">
        <v>66</v>
      </c>
      <c r="B29" s="78" t="s">
        <v>65</v>
      </c>
      <c r="C29" s="84" t="s">
        <v>66</v>
      </c>
      <c r="D29" s="156">
        <f t="shared" si="3"/>
        <v>4.48859981416625</v>
      </c>
      <c r="E29" s="149">
        <f t="shared" si="4"/>
        <v>95.51140018583375</v>
      </c>
      <c r="F29" s="148">
        <f t="shared" si="5"/>
        <v>100</v>
      </c>
      <c r="G29" s="156">
        <f t="shared" si="6"/>
        <v>4.768603179068786</v>
      </c>
      <c r="H29" s="149">
        <f t="shared" si="7"/>
        <v>95.23139682093121</v>
      </c>
      <c r="I29" s="148">
        <f t="shared" si="8"/>
        <v>100</v>
      </c>
      <c r="J29" s="156">
        <f t="shared" si="9"/>
        <v>4.629728100960686</v>
      </c>
      <c r="K29" s="149">
        <f t="shared" si="10"/>
        <v>95.37027189903931</v>
      </c>
      <c r="L29" s="148">
        <f t="shared" si="11"/>
        <v>100</v>
      </c>
    </row>
    <row r="30" spans="1:12" ht="14.25">
      <c r="A30" s="87" t="s">
        <v>66</v>
      </c>
      <c r="B30" s="78" t="s">
        <v>66</v>
      </c>
      <c r="C30" s="84" t="s">
        <v>65</v>
      </c>
      <c r="D30" s="156">
        <f t="shared" si="3"/>
        <v>2.7007895453307924</v>
      </c>
      <c r="E30" s="149">
        <f t="shared" si="4"/>
        <v>97.29921045466921</v>
      </c>
      <c r="F30" s="148">
        <f t="shared" si="5"/>
        <v>100</v>
      </c>
      <c r="G30" s="156">
        <f t="shared" si="6"/>
        <v>2.856201252334395</v>
      </c>
      <c r="H30" s="149">
        <f t="shared" si="7"/>
        <v>97.1437987476656</v>
      </c>
      <c r="I30" s="148">
        <f t="shared" si="8"/>
        <v>100</v>
      </c>
      <c r="J30" s="156">
        <f t="shared" si="9"/>
        <v>2.778157556533866</v>
      </c>
      <c r="K30" s="149">
        <f t="shared" si="10"/>
        <v>97.22184244346613</v>
      </c>
      <c r="L30" s="148">
        <f t="shared" si="11"/>
        <v>100</v>
      </c>
    </row>
    <row r="31" spans="1:12" ht="14.25">
      <c r="A31" s="87" t="s">
        <v>66</v>
      </c>
      <c r="B31" s="78" t="s">
        <v>66</v>
      </c>
      <c r="C31" s="84" t="s">
        <v>66</v>
      </c>
      <c r="D31" s="156">
        <f t="shared" si="3"/>
        <v>1.2071932541731198</v>
      </c>
      <c r="E31" s="149">
        <f t="shared" si="4"/>
        <v>98.79280674582688</v>
      </c>
      <c r="F31" s="148">
        <f t="shared" si="5"/>
        <v>100</v>
      </c>
      <c r="G31" s="156">
        <f t="shared" si="6"/>
        <v>1.1884729576149489</v>
      </c>
      <c r="H31" s="149">
        <f t="shared" si="7"/>
        <v>98.81152704238505</v>
      </c>
      <c r="I31" s="148">
        <f t="shared" si="8"/>
        <v>100</v>
      </c>
      <c r="J31" s="156">
        <f t="shared" si="9"/>
        <v>1.197943646153913</v>
      </c>
      <c r="K31" s="149">
        <f t="shared" si="10"/>
        <v>98.8020563538461</v>
      </c>
      <c r="L31" s="148">
        <f t="shared" si="11"/>
        <v>100.00000000000001</v>
      </c>
    </row>
    <row r="32" spans="1:12" s="27" customFormat="1" ht="14.25">
      <c r="A32" s="119"/>
      <c r="B32" s="119"/>
      <c r="C32" s="120" t="s">
        <v>0</v>
      </c>
      <c r="D32" s="162">
        <f t="shared" si="3"/>
        <v>2.7194026795382187</v>
      </c>
      <c r="E32" s="153">
        <f t="shared" si="4"/>
        <v>97.28059732046178</v>
      </c>
      <c r="F32" s="152">
        <f t="shared" si="5"/>
        <v>100</v>
      </c>
      <c r="G32" s="162">
        <f t="shared" si="6"/>
        <v>2.7037732368229714</v>
      </c>
      <c r="H32" s="153">
        <f t="shared" si="7"/>
        <v>97.29622676317703</v>
      </c>
      <c r="I32" s="152">
        <f t="shared" si="8"/>
        <v>100</v>
      </c>
      <c r="J32" s="162">
        <f t="shared" si="9"/>
        <v>2.7116160756041054</v>
      </c>
      <c r="K32" s="153">
        <f t="shared" si="10"/>
        <v>97.28838392439589</v>
      </c>
      <c r="L32" s="152">
        <f t="shared" si="11"/>
        <v>100</v>
      </c>
    </row>
    <row r="34" spans="4:12" ht="14.25">
      <c r="D34" s="155"/>
      <c r="E34" s="155"/>
      <c r="F34" s="155"/>
      <c r="G34" s="155"/>
      <c r="H34" s="155"/>
      <c r="I34" s="155"/>
      <c r="J34" s="155"/>
      <c r="K34" s="155"/>
      <c r="L34" s="155"/>
    </row>
    <row r="35" spans="4:12" ht="14.25">
      <c r="D35" s="155"/>
      <c r="E35" s="155"/>
      <c r="F35" s="155"/>
      <c r="G35" s="155"/>
      <c r="H35" s="155"/>
      <c r="I35" s="155"/>
      <c r="J35" s="155"/>
      <c r="K35" s="155"/>
      <c r="L35" s="155"/>
    </row>
    <row r="36" spans="4:12" ht="14.25">
      <c r="D36" s="155"/>
      <c r="E36" s="155"/>
      <c r="F36" s="155"/>
      <c r="G36" s="155"/>
      <c r="H36" s="155"/>
      <c r="I36" s="155"/>
      <c r="J36" s="155"/>
      <c r="K36" s="155"/>
      <c r="L36" s="155"/>
    </row>
    <row r="37" spans="4:12" ht="14.25">
      <c r="D37" s="155"/>
      <c r="E37" s="155"/>
      <c r="F37" s="155"/>
      <c r="G37" s="155"/>
      <c r="H37" s="155"/>
      <c r="I37" s="155"/>
      <c r="J37" s="155"/>
      <c r="K37" s="155"/>
      <c r="L37" s="155"/>
    </row>
    <row r="38" spans="4:12" ht="14.25">
      <c r="D38" s="155"/>
      <c r="E38" s="155"/>
      <c r="F38" s="155"/>
      <c r="G38" s="155"/>
      <c r="H38" s="155"/>
      <c r="I38" s="155"/>
      <c r="J38" s="155"/>
      <c r="K38" s="155"/>
      <c r="L38" s="155"/>
    </row>
    <row r="39" spans="4:12" ht="14.25">
      <c r="D39" s="155"/>
      <c r="E39" s="155"/>
      <c r="F39" s="155"/>
      <c r="G39" s="155"/>
      <c r="H39" s="155"/>
      <c r="I39" s="155"/>
      <c r="J39" s="155"/>
      <c r="K39" s="155"/>
      <c r="L39" s="155"/>
    </row>
    <row r="40" spans="4:12" ht="14.25">
      <c r="D40" s="155"/>
      <c r="E40" s="155"/>
      <c r="F40" s="155"/>
      <c r="G40" s="155"/>
      <c r="H40" s="155"/>
      <c r="I40" s="155"/>
      <c r="J40" s="155"/>
      <c r="K40" s="155"/>
      <c r="L40" s="155"/>
    </row>
    <row r="41" spans="4:12" ht="14.25">
      <c r="D41" s="155"/>
      <c r="E41" s="155"/>
      <c r="F41" s="155"/>
      <c r="G41" s="155"/>
      <c r="H41" s="155"/>
      <c r="I41" s="155"/>
      <c r="J41" s="155"/>
      <c r="K41" s="155"/>
      <c r="L41" s="155"/>
    </row>
    <row r="42" spans="4:12" ht="14.25">
      <c r="D42" s="155"/>
      <c r="E42" s="155"/>
      <c r="F42" s="155"/>
      <c r="G42" s="155"/>
      <c r="H42" s="155"/>
      <c r="I42" s="155"/>
      <c r="J42" s="155"/>
      <c r="K42" s="155"/>
      <c r="L42" s="155"/>
    </row>
    <row r="43" spans="4:12" ht="14.25">
      <c r="D43" s="155"/>
      <c r="E43" s="155"/>
      <c r="F43" s="155"/>
      <c r="G43" s="155"/>
      <c r="H43" s="155"/>
      <c r="I43" s="155"/>
      <c r="J43" s="155"/>
      <c r="K43" s="155"/>
      <c r="L43" s="155"/>
    </row>
    <row r="44" spans="4:12" ht="14.25">
      <c r="D44" s="155"/>
      <c r="E44" s="155"/>
      <c r="F44" s="155"/>
      <c r="G44" s="155"/>
      <c r="H44" s="155"/>
      <c r="I44" s="155"/>
      <c r="J44" s="155"/>
      <c r="K44" s="155"/>
      <c r="L44" s="155"/>
    </row>
    <row r="45" spans="4:12" ht="14.25">
      <c r="D45" s="155"/>
      <c r="E45" s="155"/>
      <c r="F45" s="155"/>
      <c r="G45" s="155"/>
      <c r="H45" s="155"/>
      <c r="I45" s="155"/>
      <c r="J45" s="155"/>
      <c r="K45" s="155"/>
      <c r="L45" s="155"/>
    </row>
    <row r="46" spans="4:12" ht="14.25">
      <c r="D46" s="155"/>
      <c r="E46" s="155"/>
      <c r="F46" s="155"/>
      <c r="G46" s="155"/>
      <c r="H46" s="155"/>
      <c r="I46" s="155"/>
      <c r="J46" s="155"/>
      <c r="K46" s="155"/>
      <c r="L46" s="155"/>
    </row>
    <row r="47" spans="4:12" ht="14.25">
      <c r="D47" s="155"/>
      <c r="E47" s="155"/>
      <c r="F47" s="155"/>
      <c r="G47" s="155"/>
      <c r="H47" s="155"/>
      <c r="I47" s="155"/>
      <c r="J47" s="155"/>
      <c r="K47" s="155"/>
      <c r="L47" s="155"/>
    </row>
    <row r="48" spans="4:12" ht="14.25">
      <c r="D48" s="155"/>
      <c r="E48" s="155"/>
      <c r="F48" s="155"/>
      <c r="G48" s="155"/>
      <c r="H48" s="155"/>
      <c r="I48" s="155"/>
      <c r="J48" s="155"/>
      <c r="K48" s="155"/>
      <c r="L48" s="155"/>
    </row>
  </sheetData>
  <sheetProtection/>
  <mergeCells count="12">
    <mergeCell ref="J22:L22"/>
    <mergeCell ref="A22:C22"/>
    <mergeCell ref="G22:I22"/>
    <mergeCell ref="D22:F22"/>
    <mergeCell ref="A19:L19"/>
    <mergeCell ref="A20:L20"/>
    <mergeCell ref="A3:O3"/>
    <mergeCell ref="A2:O2"/>
    <mergeCell ref="A5:C5"/>
    <mergeCell ref="D5:G5"/>
    <mergeCell ref="H5:K5"/>
    <mergeCell ref="L5:O5"/>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Unknown</cp:lastModifiedBy>
  <cp:lastPrinted>2013-09-27T14:19:53Z</cp:lastPrinted>
  <dcterms:created xsi:type="dcterms:W3CDTF">2012-06-27T12:37:12Z</dcterms:created>
  <dcterms:modified xsi:type="dcterms:W3CDTF">2014-02-04T15:08:02Z</dcterms:modified>
  <cp:category/>
  <cp:version/>
  <cp:contentType/>
  <cp:contentStatus/>
</cp:coreProperties>
</file>