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600" windowHeight="12012" tabRatio="709" activeTab="0"/>
  </bookViews>
  <sheets>
    <sheet name="INHOUD" sheetId="1" r:id="rId1"/>
    <sheet name="SV_SO_1213_1a" sheetId="2" r:id="rId2"/>
    <sheet name="SV_SO_1213_1b" sheetId="3" r:id="rId3"/>
    <sheet name="SV_SO_1213_2a" sheetId="4" r:id="rId4"/>
    <sheet name="SV_SO_1213_2b" sheetId="5" r:id="rId5"/>
    <sheet name="ZBL_SO_1213_1" sheetId="6" r:id="rId6"/>
    <sheet name="ZBL_SO_1213_2" sheetId="7" r:id="rId7"/>
  </sheets>
  <definedNames>
    <definedName name="_p412">#REF!</definedName>
    <definedName name="_p413">#REF!</definedName>
    <definedName name="_xlnm.Print_Area" localSheetId="5">'ZBL_SO_1213_1'!$A$1:$Q$189</definedName>
    <definedName name="_xlnm.Print_Area" localSheetId="6">'ZBL_SO_1213_2'!$A$1:$Q$132</definedName>
    <definedName name="eentabel">#REF!</definedName>
    <definedName name="jaarboek_per_land">#REF!</definedName>
  </definedNames>
  <calcPr fullCalcOnLoad="1"/>
</workbook>
</file>

<file path=xl/sharedStrings.xml><?xml version="1.0" encoding="utf-8"?>
<sst xmlns="http://schemas.openxmlformats.org/spreadsheetml/2006/main" count="1114" uniqueCount="73">
  <si>
    <t>M</t>
  </si>
  <si>
    <t>Totaal</t>
  </si>
  <si>
    <t>Zittenblijver</t>
  </si>
  <si>
    <t>Geen zittenblijver</t>
  </si>
  <si>
    <t>2e graad</t>
  </si>
  <si>
    <t>ASO</t>
  </si>
  <si>
    <t>KSO</t>
  </si>
  <si>
    <t>TSO</t>
  </si>
  <si>
    <t>BSO</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</si>
  <si>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</si>
  <si>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</si>
  <si>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</si>
  <si>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</si>
  <si>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</si>
  <si>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</si>
  <si>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</si>
  <si>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</si>
  <si>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</si>
  <si>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</si>
  <si>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</si>
  <si>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</si>
  <si>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</si>
  <si>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</si>
  <si>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</si>
  <si>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</si>
  <si>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</si>
  <si>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</si>
  <si>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</si>
  <si>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</si>
  <si>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</si>
  <si>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</si>
  <si>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</si>
  <si>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</si>
  <si>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</si>
  <si>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</si>
  <si>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</si>
  <si>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</si>
  <si>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</si>
  <si>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</si>
  <si>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</si>
  <si>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</si>
  <si>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</si>
  <si>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</si>
  <si>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</si>
  <si>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</si>
  <si>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</si>
  <si>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</si>
  <si>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</si>
  <si>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</si>
  <si>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</si>
  <si>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</si>
  <si>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</si>
  <si>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</si>
  <si>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</si>
  <si>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</si>
  <si>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</si>
  <si>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</si>
  <si>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</si>
  <si>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</si>
  <si>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</si>
  <si>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</si>
  <si>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</si>
  <si>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</si>
  <si>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</si>
  <si>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</si>
  <si>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SCHOOLSE VORDERINGEN EN ZITTENBLIJVEN IN HET VOLTIJDS GEWOON SECUNDAIR ONDERWIJS - SCHOOLJAAR  2012-2013</t>
  </si>
  <si>
    <t>SV_SO_1213_1a</t>
  </si>
  <si>
    <t>SV_SO_1213_1b</t>
  </si>
  <si>
    <t>SV_SO_1213_2a</t>
  </si>
  <si>
    <t>SV_SO_1213_2b</t>
  </si>
  <si>
    <t>ZBL_SO_1213_1</t>
  </si>
  <si>
    <t>ZBL_SO_1213_2</t>
  </si>
  <si>
    <t>Schooljaar 2012-2013</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</si>
</sst>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s>
  <fonts count="44">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3" fontId="5" fillId="1" borderId="4" applyBorder="0">
      <alignment/>
      <protection/>
    </xf>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8" fillId="0" borderId="0" applyFont="0" applyFill="0" applyBorder="0" applyAlignment="0" applyProtection="0"/>
    <xf numFmtId="2" fontId="8"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9" fillId="1" borderId="8">
      <alignment horizontal="center" vertical="top" textRotation="90"/>
      <protection/>
    </xf>
    <xf numFmtId="0" fontId="39"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0" fillId="32" borderId="0" applyNumberFormat="0" applyBorder="0" applyAlignment="0" applyProtection="0"/>
    <xf numFmtId="168"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1"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42">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64" fontId="4" fillId="0" borderId="17" xfId="0" applyNumberFormat="1" applyFont="1" applyFill="1" applyBorder="1" applyAlignment="1">
      <alignment horizontal="center" vertical="top" wrapText="1"/>
    </xf>
    <xf numFmtId="164" fontId="3" fillId="0" borderId="1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64" fontId="4" fillId="0" borderId="4"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22" xfId="0" applyNumberFormat="1" applyFont="1" applyFill="1" applyBorder="1" applyAlignment="1">
      <alignment horizontal="right" vertical="top"/>
    </xf>
    <xf numFmtId="164" fontId="4" fillId="0" borderId="14" xfId="0" applyNumberFormat="1" applyFont="1" applyFill="1" applyBorder="1" applyAlignment="1">
      <alignment horizontal="right" vertical="top"/>
    </xf>
    <xf numFmtId="164" fontId="4" fillId="0" borderId="15"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64" fontId="4" fillId="0" borderId="18"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64" fontId="3" fillId="0"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9"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31" xfId="0" applyNumberFormat="1" applyFont="1" applyFill="1" applyBorder="1" applyAlignment="1">
      <alignment horizontal="right" vertical="top"/>
    </xf>
    <xf numFmtId="16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65" fontId="3" fillId="0" borderId="0" xfId="0" applyNumberFormat="1" applyFont="1" applyFill="1" applyBorder="1" applyAlignment="1">
      <alignment horizontal="right" vertical="top"/>
    </xf>
    <xf numFmtId="165" fontId="3" fillId="0" borderId="13"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65" fontId="4" fillId="0" borderId="17" xfId="0" applyNumberFormat="1" applyFont="1" applyFill="1" applyBorder="1" applyAlignment="1">
      <alignment horizontal="right" vertical="top"/>
    </xf>
    <xf numFmtId="16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6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64" fontId="3" fillId="0" borderId="4"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Alignment="1">
      <alignment horizontal="left"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64" fontId="0" fillId="0" borderId="36" xfId="0" applyNumberFormat="1" applyFill="1" applyBorder="1" applyAlignment="1">
      <alignment/>
    </xf>
    <xf numFmtId="164" fontId="0" fillId="0" borderId="0" xfId="0" applyNumberFormat="1" applyFill="1" applyBorder="1" applyAlignment="1">
      <alignment/>
    </xf>
    <xf numFmtId="164" fontId="0" fillId="0" borderId="35" xfId="0" applyNumberFormat="1" applyFill="1" applyBorder="1" applyAlignment="1">
      <alignment/>
    </xf>
    <xf numFmtId="164" fontId="0" fillId="0" borderId="41" xfId="0" applyNumberFormat="1" applyFill="1" applyBorder="1" applyAlignment="1">
      <alignment/>
    </xf>
    <xf numFmtId="164" fontId="2" fillId="0" borderId="37"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0" xfId="0" applyNumberFormat="1" applyFont="1" applyFill="1" applyBorder="1" applyAlignment="1">
      <alignment horizontal="right"/>
    </xf>
    <xf numFmtId="0" fontId="2" fillId="0" borderId="41" xfId="0" applyFont="1" applyFill="1" applyBorder="1" applyAlignment="1">
      <alignment horizontal="right"/>
    </xf>
    <xf numFmtId="164" fontId="2" fillId="0" borderId="37" xfId="0" applyNumberFormat="1" applyFont="1" applyFill="1" applyBorder="1" applyAlignment="1">
      <alignment/>
    </xf>
    <xf numFmtId="164" fontId="2" fillId="0" borderId="28"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0" xfId="0" applyFont="1" applyFill="1" applyBorder="1" applyAlignment="1">
      <alignment horizontal="left"/>
    </xf>
    <xf numFmtId="164" fontId="0" fillId="0" borderId="0" xfId="0" applyNumberFormat="1" applyFill="1" applyAlignment="1">
      <alignment/>
    </xf>
    <xf numFmtId="164" fontId="2" fillId="0" borderId="36" xfId="0" applyNumberFormat="1" applyFont="1" applyFill="1" applyBorder="1" applyAlignment="1">
      <alignment/>
    </xf>
    <xf numFmtId="164" fontId="2" fillId="0" borderId="0" xfId="0" applyNumberFormat="1" applyFont="1" applyFill="1" applyBorder="1" applyAlignment="1">
      <alignment/>
    </xf>
    <xf numFmtId="164" fontId="2" fillId="0" borderId="35" xfId="0" applyNumberFormat="1" applyFont="1" applyFill="1" applyBorder="1" applyAlignment="1">
      <alignment/>
    </xf>
    <xf numFmtId="164" fontId="2" fillId="0" borderId="41" xfId="0" applyNumberFormat="1" applyFont="1" applyFill="1" applyBorder="1" applyAlignment="1">
      <alignment/>
    </xf>
    <xf numFmtId="164" fontId="0" fillId="0" borderId="36" xfId="0" applyNumberFormat="1" applyFill="1" applyBorder="1" applyAlignment="1">
      <alignment horizontal="right"/>
    </xf>
    <xf numFmtId="164" fontId="0" fillId="0" borderId="0" xfId="0" applyNumberFormat="1" applyFill="1" applyBorder="1" applyAlignment="1">
      <alignment horizontal="right"/>
    </xf>
    <xf numFmtId="16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65" fontId="0" fillId="0" borderId="36" xfId="0" applyNumberFormat="1" applyBorder="1" applyAlignment="1">
      <alignment/>
    </xf>
    <xf numFmtId="165" fontId="0" fillId="0" borderId="0" xfId="0" applyNumberFormat="1" applyBorder="1" applyAlignment="1">
      <alignment/>
    </xf>
    <xf numFmtId="165" fontId="0" fillId="0" borderId="35" xfId="0" applyNumberFormat="1" applyBorder="1" applyAlignment="1">
      <alignment/>
    </xf>
    <xf numFmtId="165" fontId="0" fillId="0" borderId="41" xfId="0" applyNumberFormat="1" applyBorder="1" applyAlignment="1">
      <alignment/>
    </xf>
    <xf numFmtId="165" fontId="2" fillId="0" borderId="37" xfId="0" applyNumberFormat="1" applyFont="1" applyBorder="1" applyAlignment="1">
      <alignment horizontal="right"/>
    </xf>
    <xf numFmtId="165" fontId="2" fillId="0" borderId="28" xfId="0" applyNumberFormat="1" applyFont="1" applyBorder="1" applyAlignment="1">
      <alignment horizontal="right"/>
    </xf>
    <xf numFmtId="165" fontId="2" fillId="0" borderId="38" xfId="0" applyNumberFormat="1" applyFont="1" applyBorder="1" applyAlignment="1">
      <alignment horizontal="right"/>
    </xf>
    <xf numFmtId="165" fontId="2" fillId="0" borderId="40" xfId="0" applyNumberFormat="1" applyFont="1" applyBorder="1" applyAlignment="1">
      <alignment horizontal="right"/>
    </xf>
    <xf numFmtId="0" fontId="2" fillId="0" borderId="0" xfId="0" applyFont="1" applyAlignment="1">
      <alignment horizontal="right"/>
    </xf>
    <xf numFmtId="164" fontId="0" fillId="0" borderId="36" xfId="0" applyNumberFormat="1" applyBorder="1" applyAlignment="1">
      <alignment/>
    </xf>
    <xf numFmtId="164" fontId="0" fillId="0" borderId="0" xfId="0" applyNumberFormat="1" applyBorder="1" applyAlignment="1">
      <alignment/>
    </xf>
    <xf numFmtId="164" fontId="0" fillId="0" borderId="35" xfId="0" applyNumberFormat="1" applyBorder="1" applyAlignment="1">
      <alignment/>
    </xf>
    <xf numFmtId="164" fontId="0" fillId="0" borderId="41" xfId="0" applyNumberFormat="1" applyBorder="1" applyAlignment="1">
      <alignment/>
    </xf>
    <xf numFmtId="0" fontId="2" fillId="0" borderId="41" xfId="0" applyFont="1" applyBorder="1" applyAlignment="1">
      <alignment horizontal="right"/>
    </xf>
    <xf numFmtId="165" fontId="2" fillId="0" borderId="37" xfId="0" applyNumberFormat="1" applyFont="1" applyBorder="1" applyAlignment="1">
      <alignment/>
    </xf>
    <xf numFmtId="165" fontId="2" fillId="0" borderId="28" xfId="0" applyNumberFormat="1" applyFont="1" applyBorder="1" applyAlignment="1">
      <alignment/>
    </xf>
    <xf numFmtId="165" fontId="2" fillId="0" borderId="38" xfId="0" applyNumberFormat="1" applyFont="1" applyBorder="1" applyAlignment="1">
      <alignment/>
    </xf>
    <xf numFmtId="165" fontId="2" fillId="0" borderId="40" xfId="0" applyNumberFormat="1" applyFont="1" applyBorder="1" applyAlignment="1">
      <alignment/>
    </xf>
    <xf numFmtId="165" fontId="0" fillId="0" borderId="0" xfId="0" applyNumberFormat="1" applyAlignment="1">
      <alignment/>
    </xf>
    <xf numFmtId="165" fontId="2" fillId="0" borderId="3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38" xfId="0" applyNumberFormat="1" applyFont="1" applyFill="1" applyBorder="1" applyAlignment="1">
      <alignment horizontal="right"/>
    </xf>
    <xf numFmtId="165" fontId="0" fillId="0" borderId="36" xfId="0" applyNumberFormat="1" applyFill="1" applyBorder="1" applyAlignment="1">
      <alignment/>
    </xf>
    <xf numFmtId="165" fontId="0" fillId="0" borderId="0" xfId="0" applyNumberFormat="1" applyFill="1" applyBorder="1" applyAlignment="1">
      <alignment/>
    </xf>
    <xf numFmtId="165" fontId="0" fillId="0" borderId="35" xfId="0" applyNumberFormat="1" applyFill="1" applyBorder="1" applyAlignment="1">
      <alignment/>
    </xf>
    <xf numFmtId="165" fontId="0" fillId="0" borderId="0" xfId="0" applyNumberFormat="1" applyFill="1" applyAlignment="1">
      <alignment/>
    </xf>
    <xf numFmtId="165" fontId="2" fillId="0" borderId="37" xfId="0" applyNumberFormat="1" applyFont="1" applyFill="1" applyBorder="1" applyAlignment="1">
      <alignment/>
    </xf>
    <xf numFmtId="165" fontId="2" fillId="0" borderId="28" xfId="0" applyNumberFormat="1" applyFont="1" applyFill="1" applyBorder="1" applyAlignment="1">
      <alignment/>
    </xf>
    <xf numFmtId="16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65" fontId="2" fillId="0" borderId="36" xfId="0" applyNumberFormat="1" applyFont="1" applyBorder="1" applyAlignment="1">
      <alignment/>
    </xf>
    <xf numFmtId="165" fontId="2" fillId="0" borderId="0" xfId="0" applyNumberFormat="1" applyFont="1" applyBorder="1" applyAlignment="1">
      <alignment/>
    </xf>
    <xf numFmtId="165" fontId="2" fillId="0" borderId="35" xfId="0" applyNumberFormat="1" applyFont="1" applyBorder="1" applyAlignment="1">
      <alignment/>
    </xf>
    <xf numFmtId="16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65" fontId="2" fillId="0" borderId="36" xfId="0" applyNumberFormat="1" applyFont="1" applyFill="1" applyBorder="1" applyAlignment="1">
      <alignment/>
    </xf>
    <xf numFmtId="165" fontId="2" fillId="0" borderId="0" xfId="0" applyNumberFormat="1" applyFont="1" applyFill="1" applyBorder="1" applyAlignment="1">
      <alignment/>
    </xf>
    <xf numFmtId="16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64" fontId="0" fillId="0" borderId="36" xfId="0" applyNumberFormat="1" applyFont="1" applyFill="1" applyBorder="1" applyAlignment="1">
      <alignment/>
    </xf>
    <xf numFmtId="164" fontId="0" fillId="0" borderId="0" xfId="0" applyNumberFormat="1" applyFont="1" applyFill="1" applyBorder="1" applyAlignment="1">
      <alignment/>
    </xf>
    <xf numFmtId="164" fontId="0" fillId="0" borderId="35" xfId="0" applyNumberFormat="1" applyFont="1" applyFill="1" applyBorder="1" applyAlignment="1">
      <alignment/>
    </xf>
    <xf numFmtId="164" fontId="0" fillId="0" borderId="41" xfId="0" applyNumberFormat="1" applyFont="1" applyFill="1" applyBorder="1" applyAlignment="1">
      <alignment/>
    </xf>
    <xf numFmtId="0" fontId="2" fillId="0" borderId="17" xfId="0" applyFont="1" applyFill="1" applyBorder="1" applyAlignment="1">
      <alignment/>
    </xf>
    <xf numFmtId="164" fontId="0" fillId="0" borderId="39" xfId="0" applyNumberFormat="1" applyFill="1" applyBorder="1" applyAlignment="1">
      <alignment/>
    </xf>
    <xf numFmtId="164" fontId="0" fillId="0" borderId="17"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65" fontId="0" fillId="0" borderId="41" xfId="0" applyNumberFormat="1" applyFill="1" applyBorder="1" applyAlignment="1">
      <alignment/>
    </xf>
    <xf numFmtId="165" fontId="2" fillId="0" borderId="40" xfId="0" applyNumberFormat="1" applyFont="1" applyFill="1" applyBorder="1" applyAlignment="1">
      <alignment horizontal="right"/>
    </xf>
    <xf numFmtId="165" fontId="2" fillId="0" borderId="40" xfId="0" applyNumberFormat="1" applyFont="1" applyFill="1" applyBorder="1" applyAlignment="1">
      <alignment/>
    </xf>
    <xf numFmtId="165" fontId="0" fillId="0" borderId="36" xfId="0" applyNumberFormat="1" applyFont="1" applyFill="1" applyBorder="1" applyAlignment="1">
      <alignment/>
    </xf>
    <xf numFmtId="165" fontId="0" fillId="0" borderId="0" xfId="0" applyNumberFormat="1" applyFont="1" applyFill="1" applyBorder="1" applyAlignment="1">
      <alignment/>
    </xf>
    <xf numFmtId="165" fontId="0" fillId="0" borderId="35" xfId="0" applyNumberFormat="1" applyFont="1" applyFill="1" applyBorder="1" applyAlignment="1">
      <alignment/>
    </xf>
    <xf numFmtId="16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2" fillId="0" borderId="0" xfId="0" applyFont="1" applyAlignment="1">
      <alignment/>
    </xf>
    <xf numFmtId="0" fontId="14" fillId="0" borderId="0" xfId="0" applyFont="1" applyAlignment="1">
      <alignment/>
    </xf>
    <xf numFmtId="0" fontId="4" fillId="0" borderId="0" xfId="0" applyFont="1" applyFill="1" applyBorder="1" applyAlignment="1">
      <alignment horizontal="right" wrapText="1"/>
    </xf>
    <xf numFmtId="164" fontId="4" fillId="0" borderId="18"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19" xfId="0" applyNumberFormat="1" applyFont="1" applyFill="1" applyBorder="1" applyAlignment="1">
      <alignment horizontal="right"/>
    </xf>
    <xf numFmtId="0" fontId="2" fillId="0" borderId="34" xfId="0" applyFont="1" applyFill="1" applyBorder="1" applyAlignment="1">
      <alignment/>
    </xf>
    <xf numFmtId="165" fontId="4" fillId="0" borderId="0" xfId="0" applyNumberFormat="1" applyFont="1" applyFill="1" applyBorder="1" applyAlignment="1">
      <alignment horizontal="right"/>
    </xf>
    <xf numFmtId="0" fontId="2" fillId="0" borderId="0" xfId="0" applyFont="1" applyFill="1" applyBorder="1" applyAlignment="1">
      <alignment/>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390525</xdr:colOff>
      <xdr:row>61</xdr:row>
      <xdr:rowOff>0</xdr:rowOff>
    </xdr:to>
    <xdr:sp>
      <xdr:nvSpPr>
        <xdr:cNvPr id="1" name="Text Box 1"/>
        <xdr:cNvSpPr txBox="1">
          <a:spLocks noChangeArrowheads="1"/>
        </xdr:cNvSpPr>
      </xdr:nvSpPr>
      <xdr:spPr>
        <a:xfrm>
          <a:off x="28575" y="8248650"/>
          <a:ext cx="1200150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409575</xdr:colOff>
      <xdr:row>125</xdr:row>
      <xdr:rowOff>123825</xdr:rowOff>
    </xdr:to>
    <xdr:sp>
      <xdr:nvSpPr>
        <xdr:cNvPr id="2" name="Text Box 2"/>
        <xdr:cNvSpPr txBox="1">
          <a:spLocks noChangeArrowheads="1"/>
        </xdr:cNvSpPr>
      </xdr:nvSpPr>
      <xdr:spPr>
        <a:xfrm>
          <a:off x="38100" y="18954750"/>
          <a:ext cx="12011025"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409575</xdr:colOff>
      <xdr:row>191</xdr:row>
      <xdr:rowOff>66675</xdr:rowOff>
    </xdr:to>
    <xdr:sp>
      <xdr:nvSpPr>
        <xdr:cNvPr id="3" name="Text Box 3"/>
        <xdr:cNvSpPr txBox="1">
          <a:spLocks noChangeArrowheads="1"/>
        </xdr:cNvSpPr>
      </xdr:nvSpPr>
      <xdr:spPr>
        <a:xfrm>
          <a:off x="38100" y="29632275"/>
          <a:ext cx="12011025"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47625</xdr:rowOff>
    </xdr:from>
    <xdr:to>
      <xdr:col>21</xdr:col>
      <xdr:colOff>400050</xdr:colOff>
      <xdr:row>64</xdr:row>
      <xdr:rowOff>85725</xdr:rowOff>
    </xdr:to>
    <xdr:sp>
      <xdr:nvSpPr>
        <xdr:cNvPr id="4" name="Tekstvak 1"/>
        <xdr:cNvSpPr txBox="1">
          <a:spLocks noChangeArrowheads="1"/>
        </xdr:cNvSpPr>
      </xdr:nvSpPr>
      <xdr:spPr>
        <a:xfrm>
          <a:off x="28575" y="9829800"/>
          <a:ext cx="120110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161925</xdr:rowOff>
    </xdr:to>
    <xdr:sp>
      <xdr:nvSpPr>
        <xdr:cNvPr id="5" name="Tekstvak 2"/>
        <xdr:cNvSpPr txBox="1">
          <a:spLocks noChangeArrowheads="1"/>
        </xdr:cNvSpPr>
      </xdr:nvSpPr>
      <xdr:spPr>
        <a:xfrm>
          <a:off x="38100" y="20526375"/>
          <a:ext cx="1203960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409575</xdr:colOff>
      <xdr:row>61</xdr:row>
      <xdr:rowOff>76200</xdr:rowOff>
    </xdr:to>
    <xdr:sp>
      <xdr:nvSpPr>
        <xdr:cNvPr id="1" name="Text Box 1"/>
        <xdr:cNvSpPr txBox="1">
          <a:spLocks noChangeArrowheads="1"/>
        </xdr:cNvSpPr>
      </xdr:nvSpPr>
      <xdr:spPr>
        <a:xfrm>
          <a:off x="0" y="8324850"/>
          <a:ext cx="1204912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428625</xdr:colOff>
      <xdr:row>125</xdr:row>
      <xdr:rowOff>142875</xdr:rowOff>
    </xdr:to>
    <xdr:sp>
      <xdr:nvSpPr>
        <xdr:cNvPr id="2" name="Text Box 2"/>
        <xdr:cNvSpPr txBox="1">
          <a:spLocks noChangeArrowheads="1"/>
        </xdr:cNvSpPr>
      </xdr:nvSpPr>
      <xdr:spPr>
        <a:xfrm>
          <a:off x="19050" y="18973800"/>
          <a:ext cx="120491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133350</xdr:rowOff>
    </xdr:from>
    <xdr:to>
      <xdr:col>21</xdr:col>
      <xdr:colOff>390525</xdr:colOff>
      <xdr:row>192</xdr:row>
      <xdr:rowOff>76200</xdr:rowOff>
    </xdr:to>
    <xdr:sp>
      <xdr:nvSpPr>
        <xdr:cNvPr id="3" name="Text Box 3"/>
        <xdr:cNvSpPr txBox="1">
          <a:spLocks noChangeArrowheads="1"/>
        </xdr:cNvSpPr>
      </xdr:nvSpPr>
      <xdr:spPr>
        <a:xfrm>
          <a:off x="38100" y="29679900"/>
          <a:ext cx="119919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114300</xdr:rowOff>
    </xdr:from>
    <xdr:to>
      <xdr:col>21</xdr:col>
      <xdr:colOff>409575</xdr:colOff>
      <xdr:row>65</xdr:row>
      <xdr:rowOff>0</xdr:rowOff>
    </xdr:to>
    <xdr:sp>
      <xdr:nvSpPr>
        <xdr:cNvPr id="4" name="Tekstvak 1"/>
        <xdr:cNvSpPr txBox="1">
          <a:spLocks noChangeArrowheads="1"/>
        </xdr:cNvSpPr>
      </xdr:nvSpPr>
      <xdr:spPr>
        <a:xfrm>
          <a:off x="19050" y="9915525"/>
          <a:ext cx="120300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409575</xdr:colOff>
      <xdr:row>39</xdr:row>
      <xdr:rowOff>38100</xdr:rowOff>
    </xdr:to>
    <xdr:sp>
      <xdr:nvSpPr>
        <xdr:cNvPr id="1" name="Text Box 1"/>
        <xdr:cNvSpPr txBox="1">
          <a:spLocks noChangeArrowheads="1"/>
        </xdr:cNvSpPr>
      </xdr:nvSpPr>
      <xdr:spPr>
        <a:xfrm>
          <a:off x="28575" y="458152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428625</xdr:colOff>
      <xdr:row>79</xdr:row>
      <xdr:rowOff>161925</xdr:rowOff>
    </xdr:to>
    <xdr:sp>
      <xdr:nvSpPr>
        <xdr:cNvPr id="2" name="Text Box 2"/>
        <xdr:cNvSpPr txBox="1">
          <a:spLocks noChangeArrowheads="1"/>
        </xdr:cNvSpPr>
      </xdr:nvSpPr>
      <xdr:spPr>
        <a:xfrm>
          <a:off x="38100" y="11334750"/>
          <a:ext cx="11344275"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428625</xdr:colOff>
      <xdr:row>121</xdr:row>
      <xdr:rowOff>95250</xdr:rowOff>
    </xdr:to>
    <xdr:sp>
      <xdr:nvSpPr>
        <xdr:cNvPr id="3" name="Text Box 3"/>
        <xdr:cNvSpPr txBox="1">
          <a:spLocks noChangeArrowheads="1"/>
        </xdr:cNvSpPr>
      </xdr:nvSpPr>
      <xdr:spPr>
        <a:xfrm>
          <a:off x="38100" y="18011775"/>
          <a:ext cx="1134427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409575</xdr:colOff>
      <xdr:row>39</xdr:row>
      <xdr:rowOff>85725</xdr:rowOff>
    </xdr:to>
    <xdr:sp>
      <xdr:nvSpPr>
        <xdr:cNvPr id="1" name="Text Box 1"/>
        <xdr:cNvSpPr txBox="1">
          <a:spLocks noChangeArrowheads="1"/>
        </xdr:cNvSpPr>
      </xdr:nvSpPr>
      <xdr:spPr>
        <a:xfrm>
          <a:off x="0" y="4714875"/>
          <a:ext cx="1133475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428625</xdr:colOff>
      <xdr:row>80</xdr:row>
      <xdr:rowOff>19050</xdr:rowOff>
    </xdr:to>
    <xdr:sp>
      <xdr:nvSpPr>
        <xdr:cNvPr id="2" name="Text Box 2"/>
        <xdr:cNvSpPr txBox="1">
          <a:spLocks noChangeArrowheads="1"/>
        </xdr:cNvSpPr>
      </xdr:nvSpPr>
      <xdr:spPr>
        <a:xfrm>
          <a:off x="19050" y="1138237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181</xdr:row>
      <xdr:rowOff>0</xdr:rowOff>
    </xdr:from>
    <xdr:to>
      <xdr:col>16</xdr:col>
      <xdr:colOff>542925</xdr:colOff>
      <xdr:row>191</xdr:row>
      <xdr:rowOff>85725</xdr:rowOff>
    </xdr:to>
    <xdr:sp>
      <xdr:nvSpPr>
        <xdr:cNvPr id="1" name="Text Box 1"/>
        <xdr:cNvSpPr txBox="1">
          <a:spLocks noChangeArrowheads="1"/>
        </xdr:cNvSpPr>
      </xdr:nvSpPr>
      <xdr:spPr>
        <a:xfrm>
          <a:off x="66675" y="29403675"/>
          <a:ext cx="12315825"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115</xdr:row>
      <xdr:rowOff>66675</xdr:rowOff>
    </xdr:from>
    <xdr:to>
      <xdr:col>16</xdr:col>
      <xdr:colOff>561975</xdr:colOff>
      <xdr:row>125</xdr:row>
      <xdr:rowOff>114300</xdr:rowOff>
    </xdr:to>
    <xdr:sp>
      <xdr:nvSpPr>
        <xdr:cNvPr id="2" name="Text Box 2"/>
        <xdr:cNvSpPr txBox="1">
          <a:spLocks noChangeArrowheads="1"/>
        </xdr:cNvSpPr>
      </xdr:nvSpPr>
      <xdr:spPr>
        <a:xfrm>
          <a:off x="0" y="18735675"/>
          <a:ext cx="12401550"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542925</xdr:colOff>
      <xdr:row>60</xdr:row>
      <xdr:rowOff>114300</xdr:rowOff>
    </xdr:to>
    <xdr:sp>
      <xdr:nvSpPr>
        <xdr:cNvPr id="3" name="Text Box 3"/>
        <xdr:cNvSpPr txBox="1">
          <a:spLocks noChangeArrowheads="1"/>
        </xdr:cNvSpPr>
      </xdr:nvSpPr>
      <xdr:spPr>
        <a:xfrm>
          <a:off x="9525" y="8181975"/>
          <a:ext cx="123729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561975</xdr:colOff>
      <xdr:row>64</xdr:row>
      <xdr:rowOff>85725</xdr:rowOff>
    </xdr:to>
    <xdr:sp>
      <xdr:nvSpPr>
        <xdr:cNvPr id="4" name="Tekstvak 1"/>
        <xdr:cNvSpPr txBox="1">
          <a:spLocks noChangeArrowheads="1"/>
        </xdr:cNvSpPr>
      </xdr:nvSpPr>
      <xdr:spPr>
        <a:xfrm>
          <a:off x="19050" y="9896475"/>
          <a:ext cx="123825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126</xdr:row>
      <xdr:rowOff>19050</xdr:rowOff>
    </xdr:from>
    <xdr:ext cx="12401550" cy="514350"/>
    <xdr:sp>
      <xdr:nvSpPr>
        <xdr:cNvPr id="5" name="Tekstvak 2"/>
        <xdr:cNvSpPr txBox="1">
          <a:spLocks noChangeArrowheads="1"/>
        </xdr:cNvSpPr>
      </xdr:nvSpPr>
      <xdr:spPr>
        <a:xfrm>
          <a:off x="28575" y="20469225"/>
          <a:ext cx="12401550" cy="5143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542925</xdr:colOff>
      <xdr:row>124</xdr:row>
      <xdr:rowOff>47625</xdr:rowOff>
    </xdr:to>
    <xdr:sp>
      <xdr:nvSpPr>
        <xdr:cNvPr id="1" name="Text Box 1"/>
        <xdr:cNvSpPr txBox="1">
          <a:spLocks noChangeArrowheads="1"/>
        </xdr:cNvSpPr>
      </xdr:nvSpPr>
      <xdr:spPr>
        <a:xfrm>
          <a:off x="66675" y="18068925"/>
          <a:ext cx="10829925"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561975</xdr:colOff>
      <xdr:row>82</xdr:row>
      <xdr:rowOff>0</xdr:rowOff>
    </xdr:to>
    <xdr:sp>
      <xdr:nvSpPr>
        <xdr:cNvPr id="2" name="Text Box 2"/>
        <xdr:cNvSpPr txBox="1">
          <a:spLocks noChangeArrowheads="1"/>
        </xdr:cNvSpPr>
      </xdr:nvSpPr>
      <xdr:spPr>
        <a:xfrm>
          <a:off x="19050" y="11239500"/>
          <a:ext cx="10896600"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561975</xdr:colOff>
      <xdr:row>39</xdr:row>
      <xdr:rowOff>114300</xdr:rowOff>
    </xdr:to>
    <xdr:sp>
      <xdr:nvSpPr>
        <xdr:cNvPr id="3" name="Text Box 3"/>
        <xdr:cNvSpPr txBox="1">
          <a:spLocks noChangeArrowheads="1"/>
        </xdr:cNvSpPr>
      </xdr:nvSpPr>
      <xdr:spPr>
        <a:xfrm>
          <a:off x="9525" y="4514850"/>
          <a:ext cx="1090612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O32" sqref="O32"/>
    </sheetView>
  </sheetViews>
  <sheetFormatPr defaultColWidth="9.140625" defaultRowHeight="12.75"/>
  <cols>
    <col min="1" max="1" width="19.140625" style="0" customWidth="1"/>
  </cols>
  <sheetData>
    <row r="1" ht="15">
      <c r="A1" s="204" t="s">
        <v>65</v>
      </c>
    </row>
    <row r="3" ht="13.5">
      <c r="A3" s="205" t="s">
        <v>61</v>
      </c>
    </row>
    <row r="4" ht="12.75">
      <c r="A4" s="158" t="s">
        <v>52</v>
      </c>
    </row>
    <row r="5" spans="1:2" ht="12.75">
      <c r="A5" t="s">
        <v>66</v>
      </c>
      <c r="B5" t="s">
        <v>58</v>
      </c>
    </row>
    <row r="6" spans="1:2" ht="12.75">
      <c r="A6" t="s">
        <v>67</v>
      </c>
      <c r="B6" t="s">
        <v>59</v>
      </c>
    </row>
    <row r="7" ht="12.75">
      <c r="A7" s="158" t="s">
        <v>64</v>
      </c>
    </row>
    <row r="8" spans="1:2" ht="12.75">
      <c r="A8" t="s">
        <v>68</v>
      </c>
      <c r="B8" t="s">
        <v>58</v>
      </c>
    </row>
    <row r="9" spans="1:2" ht="12.75">
      <c r="A9" t="s">
        <v>69</v>
      </c>
      <c r="B9" t="s">
        <v>59</v>
      </c>
    </row>
    <row r="12" ht="13.5">
      <c r="A12" s="205" t="s">
        <v>62</v>
      </c>
    </row>
    <row r="13" ht="12.75">
      <c r="A13" s="158" t="s">
        <v>29</v>
      </c>
    </row>
    <row r="14" spans="1:2" ht="12.75">
      <c r="A14" t="s">
        <v>70</v>
      </c>
      <c r="B14" t="s">
        <v>60</v>
      </c>
    </row>
    <row r="15" ht="12.75">
      <c r="A15" s="158" t="s">
        <v>63</v>
      </c>
    </row>
    <row r="16" spans="1:2" ht="12.75">
      <c r="A16" t="s">
        <v>71</v>
      </c>
      <c r="B16" t="s">
        <v>60</v>
      </c>
    </row>
  </sheetData>
  <sheetProtection/>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X43" sqref="X43"/>
    </sheetView>
  </sheetViews>
  <sheetFormatPr defaultColWidth="22.7109375" defaultRowHeight="12.75"/>
  <cols>
    <col min="1" max="1" width="27.281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7.28125" style="74" customWidth="1"/>
    <col min="23" max="16384" width="22.7109375" style="75" customWidth="1"/>
  </cols>
  <sheetData>
    <row r="1" spans="1:3" ht="12.75">
      <c r="A1" s="30" t="s">
        <v>72</v>
      </c>
      <c r="C1" s="75"/>
    </row>
    <row r="2" spans="1:22" ht="12.75">
      <c r="A2" s="219" t="s">
        <v>9</v>
      </c>
      <c r="B2" s="219"/>
      <c r="C2" s="219"/>
      <c r="D2" s="219"/>
      <c r="E2" s="219"/>
      <c r="F2" s="219"/>
      <c r="G2" s="219"/>
      <c r="H2" s="219"/>
      <c r="I2" s="219"/>
      <c r="J2" s="219"/>
      <c r="K2" s="219"/>
      <c r="L2" s="219"/>
      <c r="M2" s="219"/>
      <c r="N2" s="219"/>
      <c r="O2" s="219"/>
      <c r="P2" s="219"/>
      <c r="Q2" s="219"/>
      <c r="R2" s="219"/>
      <c r="S2" s="219"/>
      <c r="T2" s="219"/>
      <c r="U2" s="219"/>
      <c r="V2" s="219"/>
    </row>
    <row r="3" spans="1:22" ht="12.75">
      <c r="A3" s="219" t="s">
        <v>52</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31</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9" t="s">
        <v>10</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5"/>
    </row>
    <row r="8" spans="1:22" ht="12.75">
      <c r="A8" s="76"/>
      <c r="B8" s="213" t="s">
        <v>34</v>
      </c>
      <c r="C8" s="214"/>
      <c r="D8" s="214"/>
      <c r="E8" s="214"/>
      <c r="F8" s="214"/>
      <c r="G8" s="214"/>
      <c r="H8" s="215"/>
      <c r="I8" s="213" t="s">
        <v>35</v>
      </c>
      <c r="J8" s="214"/>
      <c r="K8" s="214"/>
      <c r="L8" s="214"/>
      <c r="M8" s="214"/>
      <c r="N8" s="214"/>
      <c r="O8" s="215"/>
      <c r="P8" s="213" t="s">
        <v>1</v>
      </c>
      <c r="Q8" s="214"/>
      <c r="R8" s="214"/>
      <c r="S8" s="214"/>
      <c r="T8" s="214"/>
      <c r="U8" s="214"/>
      <c r="V8" s="214"/>
    </row>
    <row r="9" spans="2:22" ht="12.75">
      <c r="B9" s="216" t="s">
        <v>36</v>
      </c>
      <c r="C9" s="217"/>
      <c r="D9" s="77" t="s">
        <v>37</v>
      </c>
      <c r="E9" s="217" t="s">
        <v>38</v>
      </c>
      <c r="F9" s="217"/>
      <c r="G9" s="217"/>
      <c r="H9" s="78" t="s">
        <v>1</v>
      </c>
      <c r="I9" s="216" t="s">
        <v>36</v>
      </c>
      <c r="J9" s="218"/>
      <c r="K9" s="74" t="s">
        <v>37</v>
      </c>
      <c r="L9" s="216" t="s">
        <v>38</v>
      </c>
      <c r="M9" s="217"/>
      <c r="N9" s="217"/>
      <c r="O9" s="78" t="s">
        <v>1</v>
      </c>
      <c r="P9" s="216" t="s">
        <v>36</v>
      </c>
      <c r="Q9" s="218"/>
      <c r="R9" s="74" t="s">
        <v>37</v>
      </c>
      <c r="S9" s="216" t="s">
        <v>38</v>
      </c>
      <c r="T9" s="217"/>
      <c r="U9" s="217"/>
      <c r="V9" s="78" t="s">
        <v>1</v>
      </c>
    </row>
    <row r="10" spans="1:22" ht="12.75">
      <c r="A10" s="79" t="s">
        <v>39</v>
      </c>
      <c r="B10" s="80" t="s">
        <v>40</v>
      </c>
      <c r="C10" s="79">
        <v>1</v>
      </c>
      <c r="D10" s="81" t="s">
        <v>41</v>
      </c>
      <c r="E10" s="79" t="s">
        <v>42</v>
      </c>
      <c r="F10" s="79" t="s">
        <v>43</v>
      </c>
      <c r="G10" s="79" t="s">
        <v>44</v>
      </c>
      <c r="H10" s="82"/>
      <c r="I10" s="80" t="s">
        <v>40</v>
      </c>
      <c r="J10" s="79">
        <v>1</v>
      </c>
      <c r="K10" s="81" t="s">
        <v>41</v>
      </c>
      <c r="L10" s="79" t="s">
        <v>42</v>
      </c>
      <c r="M10" s="79" t="s">
        <v>43</v>
      </c>
      <c r="N10" s="79" t="s">
        <v>44</v>
      </c>
      <c r="O10" s="82"/>
      <c r="P10" s="80" t="s">
        <v>40</v>
      </c>
      <c r="Q10" s="79">
        <v>1</v>
      </c>
      <c r="R10" s="81" t="s">
        <v>41</v>
      </c>
      <c r="S10" s="79" t="s">
        <v>42</v>
      </c>
      <c r="T10" s="79" t="s">
        <v>43</v>
      </c>
      <c r="U10" s="79" t="s">
        <v>44</v>
      </c>
      <c r="V10" s="82"/>
    </row>
    <row r="11" spans="1:22" ht="12.75">
      <c r="A11" s="83" t="s">
        <v>14</v>
      </c>
      <c r="B11" s="80"/>
      <c r="C11" s="79"/>
      <c r="D11" s="81"/>
      <c r="E11" s="79"/>
      <c r="F11" s="79"/>
      <c r="G11" s="79"/>
      <c r="H11" s="80"/>
      <c r="I11" s="80"/>
      <c r="J11" s="79"/>
      <c r="K11" s="81"/>
      <c r="L11" s="79"/>
      <c r="M11" s="79"/>
      <c r="N11" s="79"/>
      <c r="O11" s="80"/>
      <c r="P11" s="80"/>
      <c r="Q11" s="79"/>
      <c r="R11" s="81"/>
      <c r="S11" s="79"/>
      <c r="T11" s="79"/>
      <c r="U11" s="84"/>
      <c r="V11" s="80"/>
    </row>
    <row r="12" spans="1:22" ht="12.75">
      <c r="A12" s="30" t="s">
        <v>17</v>
      </c>
      <c r="B12" s="78"/>
      <c r="C12" s="85"/>
      <c r="D12" s="86"/>
      <c r="E12" s="85"/>
      <c r="F12" s="85"/>
      <c r="G12" s="85"/>
      <c r="H12" s="78"/>
      <c r="I12" s="78"/>
      <c r="J12" s="85"/>
      <c r="K12" s="86"/>
      <c r="L12" s="85"/>
      <c r="M12" s="85"/>
      <c r="N12" s="85"/>
      <c r="O12" s="78"/>
      <c r="P12" s="78"/>
      <c r="Q12" s="85"/>
      <c r="R12" s="78"/>
      <c r="S12" s="87"/>
      <c r="T12" s="85"/>
      <c r="U12" s="88"/>
      <c r="V12" s="78"/>
    </row>
    <row r="13" spans="1:22" s="74" customFormat="1" ht="12.75">
      <c r="A13" s="74" t="s">
        <v>45</v>
      </c>
      <c r="B13" s="89">
        <v>6</v>
      </c>
      <c r="C13" s="90">
        <v>490</v>
      </c>
      <c r="D13" s="91">
        <v>22394</v>
      </c>
      <c r="E13" s="90">
        <v>3800</v>
      </c>
      <c r="F13" s="90">
        <v>380</v>
      </c>
      <c r="G13" s="90">
        <v>14</v>
      </c>
      <c r="H13" s="89">
        <v>27084</v>
      </c>
      <c r="I13" s="89">
        <v>1</v>
      </c>
      <c r="J13" s="90">
        <v>392</v>
      </c>
      <c r="K13" s="91">
        <v>23148</v>
      </c>
      <c r="L13" s="90">
        <v>3326</v>
      </c>
      <c r="M13" s="90">
        <v>285</v>
      </c>
      <c r="N13" s="90">
        <v>9</v>
      </c>
      <c r="O13" s="89">
        <v>27161</v>
      </c>
      <c r="P13" s="89">
        <f>SUM(I13,B13)</f>
        <v>7</v>
      </c>
      <c r="Q13" s="90">
        <f aca="true" t="shared" si="0" ref="Q13:U15">SUM(J13,C13)</f>
        <v>882</v>
      </c>
      <c r="R13" s="89">
        <f t="shared" si="0"/>
        <v>45542</v>
      </c>
      <c r="S13" s="89">
        <f t="shared" si="0"/>
        <v>7126</v>
      </c>
      <c r="T13" s="90">
        <f t="shared" si="0"/>
        <v>665</v>
      </c>
      <c r="U13" s="92">
        <f t="shared" si="0"/>
        <v>23</v>
      </c>
      <c r="V13" s="89">
        <f>SUM(H13,O13)</f>
        <v>54245</v>
      </c>
    </row>
    <row r="14" spans="1:22" ht="12.75">
      <c r="A14" s="74" t="s">
        <v>46</v>
      </c>
      <c r="B14" s="89">
        <v>0</v>
      </c>
      <c r="C14" s="90">
        <v>1</v>
      </c>
      <c r="D14" s="91">
        <v>2110</v>
      </c>
      <c r="E14" s="90">
        <v>1924</v>
      </c>
      <c r="F14" s="90">
        <v>104</v>
      </c>
      <c r="G14" s="90">
        <v>1</v>
      </c>
      <c r="H14" s="89">
        <v>4140</v>
      </c>
      <c r="I14" s="89">
        <v>0</v>
      </c>
      <c r="J14" s="90">
        <v>1</v>
      </c>
      <c r="K14" s="91">
        <v>1691</v>
      </c>
      <c r="L14" s="90">
        <v>1584</v>
      </c>
      <c r="M14" s="90">
        <v>76</v>
      </c>
      <c r="N14" s="90">
        <v>1</v>
      </c>
      <c r="O14" s="89">
        <v>3353</v>
      </c>
      <c r="P14" s="89">
        <f>SUM(I14,B14)</f>
        <v>0</v>
      </c>
      <c r="Q14" s="90">
        <f t="shared" si="0"/>
        <v>2</v>
      </c>
      <c r="R14" s="89">
        <f t="shared" si="0"/>
        <v>3801</v>
      </c>
      <c r="S14" s="89">
        <f t="shared" si="0"/>
        <v>3508</v>
      </c>
      <c r="T14" s="90">
        <f t="shared" si="0"/>
        <v>180</v>
      </c>
      <c r="U14" s="92">
        <f t="shared" si="0"/>
        <v>2</v>
      </c>
      <c r="V14" s="89">
        <f>SUM(H14,O14)</f>
        <v>7493</v>
      </c>
    </row>
    <row r="15" spans="1:22" s="60" customFormat="1" ht="12.75">
      <c r="A15" s="29" t="s">
        <v>27</v>
      </c>
      <c r="B15" s="93">
        <v>6</v>
      </c>
      <c r="C15" s="94">
        <v>491</v>
      </c>
      <c r="D15" s="95">
        <v>24504</v>
      </c>
      <c r="E15" s="94">
        <v>5724</v>
      </c>
      <c r="F15" s="94">
        <v>484</v>
      </c>
      <c r="G15" s="94">
        <v>15</v>
      </c>
      <c r="H15" s="93">
        <v>31224</v>
      </c>
      <c r="I15" s="93">
        <v>1</v>
      </c>
      <c r="J15" s="94">
        <v>393</v>
      </c>
      <c r="K15" s="95">
        <v>24839</v>
      </c>
      <c r="L15" s="94">
        <v>4910</v>
      </c>
      <c r="M15" s="94">
        <v>361</v>
      </c>
      <c r="N15" s="94">
        <v>10</v>
      </c>
      <c r="O15" s="93">
        <v>30514</v>
      </c>
      <c r="P15" s="93">
        <f>SUM(I15,B15)</f>
        <v>7</v>
      </c>
      <c r="Q15" s="94">
        <f t="shared" si="0"/>
        <v>884</v>
      </c>
      <c r="R15" s="93">
        <f t="shared" si="0"/>
        <v>49343</v>
      </c>
      <c r="S15" s="93">
        <f t="shared" si="0"/>
        <v>10634</v>
      </c>
      <c r="T15" s="94">
        <f t="shared" si="0"/>
        <v>845</v>
      </c>
      <c r="U15" s="96">
        <f t="shared" si="0"/>
        <v>25</v>
      </c>
      <c r="V15" s="93">
        <f>SUM(H15,O15)</f>
        <v>61738</v>
      </c>
    </row>
    <row r="16" spans="1:22" ht="12.75">
      <c r="A16" s="30" t="s">
        <v>18</v>
      </c>
      <c r="B16" s="89"/>
      <c r="C16" s="90"/>
      <c r="D16" s="91"/>
      <c r="E16" s="90"/>
      <c r="F16" s="90"/>
      <c r="G16" s="90"/>
      <c r="H16" s="89"/>
      <c r="I16" s="89"/>
      <c r="J16" s="90"/>
      <c r="K16" s="91"/>
      <c r="L16" s="90"/>
      <c r="M16" s="90"/>
      <c r="N16" s="90"/>
      <c r="O16" s="89"/>
      <c r="P16" s="89"/>
      <c r="Q16" s="90"/>
      <c r="R16" s="89"/>
      <c r="S16" s="89"/>
      <c r="T16" s="90"/>
      <c r="U16" s="92"/>
      <c r="V16" s="89"/>
    </row>
    <row r="17" spans="1:22" ht="12.75">
      <c r="A17" s="74" t="s">
        <v>56</v>
      </c>
      <c r="B17" s="89">
        <v>13</v>
      </c>
      <c r="C17" s="90">
        <v>460</v>
      </c>
      <c r="D17" s="91">
        <v>21104</v>
      </c>
      <c r="E17" s="90">
        <v>3638</v>
      </c>
      <c r="F17" s="90">
        <v>462</v>
      </c>
      <c r="G17" s="90">
        <v>22</v>
      </c>
      <c r="H17" s="89">
        <v>25699</v>
      </c>
      <c r="I17" s="89">
        <v>5</v>
      </c>
      <c r="J17" s="90">
        <v>462</v>
      </c>
      <c r="K17" s="91">
        <v>22276</v>
      </c>
      <c r="L17" s="90">
        <v>3191</v>
      </c>
      <c r="M17" s="90">
        <v>326</v>
      </c>
      <c r="N17" s="90">
        <v>22</v>
      </c>
      <c r="O17" s="89">
        <v>26282</v>
      </c>
      <c r="P17" s="89">
        <f aca="true" t="shared" si="1" ref="P17:U20">SUM(I17,B17)</f>
        <v>18</v>
      </c>
      <c r="Q17" s="90">
        <f t="shared" si="1"/>
        <v>922</v>
      </c>
      <c r="R17" s="89">
        <f t="shared" si="1"/>
        <v>43380</v>
      </c>
      <c r="S17" s="89">
        <f t="shared" si="1"/>
        <v>6829</v>
      </c>
      <c r="T17" s="90">
        <f t="shared" si="1"/>
        <v>788</v>
      </c>
      <c r="U17" s="92">
        <f t="shared" si="1"/>
        <v>44</v>
      </c>
      <c r="V17" s="89">
        <f>SUM(H17,O17)</f>
        <v>51981</v>
      </c>
    </row>
    <row r="18" spans="1:22" ht="12.75">
      <c r="A18" s="74" t="s">
        <v>47</v>
      </c>
      <c r="B18" s="89">
        <v>0</v>
      </c>
      <c r="C18" s="90">
        <v>1</v>
      </c>
      <c r="D18" s="91">
        <v>2528</v>
      </c>
      <c r="E18" s="90">
        <v>2676</v>
      </c>
      <c r="F18" s="90">
        <v>213</v>
      </c>
      <c r="G18" s="90">
        <v>6</v>
      </c>
      <c r="H18" s="89">
        <v>5424</v>
      </c>
      <c r="I18" s="89">
        <v>0</v>
      </c>
      <c r="J18" s="90">
        <v>0</v>
      </c>
      <c r="K18" s="91">
        <v>2131</v>
      </c>
      <c r="L18" s="90">
        <v>2140</v>
      </c>
      <c r="M18" s="90">
        <v>162</v>
      </c>
      <c r="N18" s="90">
        <v>10</v>
      </c>
      <c r="O18" s="89">
        <v>4443</v>
      </c>
      <c r="P18" s="89">
        <f t="shared" si="1"/>
        <v>0</v>
      </c>
      <c r="Q18" s="90">
        <f t="shared" si="1"/>
        <v>1</v>
      </c>
      <c r="R18" s="89">
        <f t="shared" si="1"/>
        <v>4659</v>
      </c>
      <c r="S18" s="89">
        <f t="shared" si="1"/>
        <v>4816</v>
      </c>
      <c r="T18" s="90">
        <f t="shared" si="1"/>
        <v>375</v>
      </c>
      <c r="U18" s="92">
        <f t="shared" si="1"/>
        <v>16</v>
      </c>
      <c r="V18" s="89">
        <f>SUM(H18,O18)</f>
        <v>9867</v>
      </c>
    </row>
    <row r="19" spans="1:22" s="60" customFormat="1" ht="12.75">
      <c r="A19" s="29" t="s">
        <v>28</v>
      </c>
      <c r="B19" s="93">
        <v>13</v>
      </c>
      <c r="C19" s="94">
        <v>461</v>
      </c>
      <c r="D19" s="95">
        <v>23632</v>
      </c>
      <c r="E19" s="94">
        <v>6314</v>
      </c>
      <c r="F19" s="94">
        <v>675</v>
      </c>
      <c r="G19" s="94">
        <v>28</v>
      </c>
      <c r="H19" s="93">
        <v>31123</v>
      </c>
      <c r="I19" s="93">
        <v>5</v>
      </c>
      <c r="J19" s="94">
        <v>462</v>
      </c>
      <c r="K19" s="95">
        <v>24407</v>
      </c>
      <c r="L19" s="94">
        <v>5331</v>
      </c>
      <c r="M19" s="94">
        <v>488</v>
      </c>
      <c r="N19" s="94">
        <v>32</v>
      </c>
      <c r="O19" s="93">
        <v>30725</v>
      </c>
      <c r="P19" s="93">
        <f t="shared" si="1"/>
        <v>18</v>
      </c>
      <c r="Q19" s="94">
        <f t="shared" si="1"/>
        <v>923</v>
      </c>
      <c r="R19" s="93">
        <f t="shared" si="1"/>
        <v>48039</v>
      </c>
      <c r="S19" s="93">
        <f t="shared" si="1"/>
        <v>11645</v>
      </c>
      <c r="T19" s="94">
        <f t="shared" si="1"/>
        <v>1163</v>
      </c>
      <c r="U19" s="96">
        <f t="shared" si="1"/>
        <v>60</v>
      </c>
      <c r="V19" s="93">
        <f>SUM(H19,O19)</f>
        <v>61848</v>
      </c>
    </row>
    <row r="20" spans="1:22" s="30" customFormat="1" ht="12.75">
      <c r="A20" s="97" t="s">
        <v>19</v>
      </c>
      <c r="B20" s="98">
        <v>19</v>
      </c>
      <c r="C20" s="99">
        <v>952</v>
      </c>
      <c r="D20" s="100">
        <v>48136</v>
      </c>
      <c r="E20" s="99">
        <v>12038</v>
      </c>
      <c r="F20" s="99">
        <v>1159</v>
      </c>
      <c r="G20" s="99">
        <v>43</v>
      </c>
      <c r="H20" s="98">
        <v>62347</v>
      </c>
      <c r="I20" s="98">
        <v>6</v>
      </c>
      <c r="J20" s="99">
        <v>855</v>
      </c>
      <c r="K20" s="100">
        <v>49246</v>
      </c>
      <c r="L20" s="99">
        <v>10241</v>
      </c>
      <c r="M20" s="99">
        <v>849</v>
      </c>
      <c r="N20" s="99">
        <v>42</v>
      </c>
      <c r="O20" s="98">
        <v>61239</v>
      </c>
      <c r="P20" s="98">
        <f t="shared" si="1"/>
        <v>25</v>
      </c>
      <c r="Q20" s="99">
        <f t="shared" si="1"/>
        <v>1807</v>
      </c>
      <c r="R20" s="98">
        <f t="shared" si="1"/>
        <v>97382</v>
      </c>
      <c r="S20" s="98">
        <f t="shared" si="1"/>
        <v>22279</v>
      </c>
      <c r="T20" s="99">
        <f t="shared" si="1"/>
        <v>2008</v>
      </c>
      <c r="U20" s="101">
        <f t="shared" si="1"/>
        <v>85</v>
      </c>
      <c r="V20" s="98">
        <f>SUM(H20,O20)</f>
        <v>123586</v>
      </c>
    </row>
    <row r="21" spans="2:22" s="74" customFormat="1" ht="12.75">
      <c r="B21" s="89"/>
      <c r="C21" s="90"/>
      <c r="D21" s="91"/>
      <c r="E21" s="90"/>
      <c r="F21" s="90"/>
      <c r="G21" s="90"/>
      <c r="H21" s="89"/>
      <c r="I21" s="89"/>
      <c r="J21" s="90"/>
      <c r="K21" s="91"/>
      <c r="L21" s="90"/>
      <c r="M21" s="90"/>
      <c r="N21" s="90"/>
      <c r="O21" s="89"/>
      <c r="P21" s="89"/>
      <c r="Q21" s="90"/>
      <c r="R21" s="89"/>
      <c r="S21" s="89"/>
      <c r="T21" s="90"/>
      <c r="U21" s="92"/>
      <c r="V21" s="89"/>
    </row>
    <row r="22" spans="1:22" ht="12.75">
      <c r="A22" s="30" t="s">
        <v>20</v>
      </c>
      <c r="B22" s="89"/>
      <c r="C22" s="90"/>
      <c r="D22" s="91"/>
      <c r="E22" s="90"/>
      <c r="F22" s="90"/>
      <c r="G22" s="90"/>
      <c r="H22" s="89"/>
      <c r="I22" s="89"/>
      <c r="J22" s="90"/>
      <c r="K22" s="91"/>
      <c r="L22" s="90"/>
      <c r="M22" s="90"/>
      <c r="N22" s="90"/>
      <c r="O22" s="89"/>
      <c r="P22" s="89"/>
      <c r="Q22" s="90"/>
      <c r="R22" s="89"/>
      <c r="S22" s="89"/>
      <c r="T22" s="90"/>
      <c r="U22" s="92"/>
      <c r="V22" s="89"/>
    </row>
    <row r="23" spans="1:22" s="74" customFormat="1" ht="12.75">
      <c r="A23" s="102" t="s">
        <v>17</v>
      </c>
      <c r="B23" s="89"/>
      <c r="C23" s="90"/>
      <c r="D23" s="91"/>
      <c r="E23" s="90"/>
      <c r="F23" s="90"/>
      <c r="G23" s="90"/>
      <c r="H23" s="89"/>
      <c r="I23" s="89"/>
      <c r="J23" s="90"/>
      <c r="K23" s="91"/>
      <c r="L23" s="90"/>
      <c r="M23" s="90"/>
      <c r="N23" s="90"/>
      <c r="O23" s="89"/>
      <c r="P23" s="89"/>
      <c r="Q23" s="90"/>
      <c r="R23" s="89"/>
      <c r="S23" s="89"/>
      <c r="T23" s="90"/>
      <c r="U23" s="92"/>
      <c r="V23" s="89"/>
    </row>
    <row r="24" spans="1:22" ht="12.75">
      <c r="A24" s="74" t="s">
        <v>48</v>
      </c>
      <c r="B24" s="89">
        <v>7</v>
      </c>
      <c r="C24" s="90">
        <v>351</v>
      </c>
      <c r="D24" s="91">
        <v>12636</v>
      </c>
      <c r="E24" s="90">
        <v>1427</v>
      </c>
      <c r="F24" s="90">
        <v>157</v>
      </c>
      <c r="G24" s="90">
        <v>13</v>
      </c>
      <c r="H24" s="89">
        <v>14591</v>
      </c>
      <c r="I24" s="89">
        <v>5</v>
      </c>
      <c r="J24" s="90">
        <v>349</v>
      </c>
      <c r="K24" s="91">
        <v>15116</v>
      </c>
      <c r="L24" s="90">
        <v>1274</v>
      </c>
      <c r="M24" s="90">
        <v>152</v>
      </c>
      <c r="N24" s="90">
        <v>12</v>
      </c>
      <c r="O24" s="89">
        <v>16908</v>
      </c>
      <c r="P24" s="89">
        <f aca="true" t="shared" si="2" ref="P24:U28">SUM(I24,B24)</f>
        <v>12</v>
      </c>
      <c r="Q24" s="90">
        <f t="shared" si="2"/>
        <v>700</v>
      </c>
      <c r="R24" s="89">
        <f t="shared" si="2"/>
        <v>27752</v>
      </c>
      <c r="S24" s="89">
        <f t="shared" si="2"/>
        <v>2701</v>
      </c>
      <c r="T24" s="90">
        <f t="shared" si="2"/>
        <v>309</v>
      </c>
      <c r="U24" s="92">
        <f t="shared" si="2"/>
        <v>25</v>
      </c>
      <c r="V24" s="89">
        <f>SUM(H24,O24)</f>
        <v>31499</v>
      </c>
    </row>
    <row r="25" spans="1:22" ht="12.75">
      <c r="A25" s="74" t="s">
        <v>49</v>
      </c>
      <c r="B25" s="89">
        <v>0</v>
      </c>
      <c r="C25" s="103">
        <v>26</v>
      </c>
      <c r="D25" s="91">
        <v>7499</v>
      </c>
      <c r="E25" s="103">
        <v>3036</v>
      </c>
      <c r="F25" s="103">
        <v>613</v>
      </c>
      <c r="G25" s="103">
        <v>91</v>
      </c>
      <c r="H25" s="89">
        <v>11265</v>
      </c>
      <c r="I25" s="89">
        <v>0</v>
      </c>
      <c r="J25" s="103">
        <v>30</v>
      </c>
      <c r="K25" s="91">
        <v>5695</v>
      </c>
      <c r="L25" s="103">
        <v>2024</v>
      </c>
      <c r="M25" s="103">
        <v>390</v>
      </c>
      <c r="N25" s="103">
        <v>42</v>
      </c>
      <c r="O25" s="89">
        <v>8181</v>
      </c>
      <c r="P25" s="89">
        <f t="shared" si="2"/>
        <v>0</v>
      </c>
      <c r="Q25" s="90">
        <f t="shared" si="2"/>
        <v>56</v>
      </c>
      <c r="R25" s="89">
        <f t="shared" si="2"/>
        <v>13194</v>
      </c>
      <c r="S25" s="89">
        <f t="shared" si="2"/>
        <v>5060</v>
      </c>
      <c r="T25" s="90">
        <f t="shared" si="2"/>
        <v>1003</v>
      </c>
      <c r="U25" s="92">
        <f t="shared" si="2"/>
        <v>133</v>
      </c>
      <c r="V25" s="89">
        <f>SUM(H25,O25)</f>
        <v>19446</v>
      </c>
    </row>
    <row r="26" spans="1:22" ht="12.75">
      <c r="A26" s="74" t="s">
        <v>50</v>
      </c>
      <c r="B26" s="89">
        <v>0</v>
      </c>
      <c r="C26" s="103">
        <v>5</v>
      </c>
      <c r="D26" s="91">
        <v>256</v>
      </c>
      <c r="E26" s="103">
        <v>171</v>
      </c>
      <c r="F26" s="103">
        <v>54</v>
      </c>
      <c r="G26" s="103">
        <v>7</v>
      </c>
      <c r="H26" s="89">
        <v>493</v>
      </c>
      <c r="I26" s="89">
        <v>0</v>
      </c>
      <c r="J26" s="103">
        <v>5</v>
      </c>
      <c r="K26" s="91">
        <v>543</v>
      </c>
      <c r="L26" s="103">
        <v>221</v>
      </c>
      <c r="M26" s="103">
        <v>53</v>
      </c>
      <c r="N26" s="103">
        <v>12</v>
      </c>
      <c r="O26" s="89">
        <v>834</v>
      </c>
      <c r="P26" s="89">
        <f t="shared" si="2"/>
        <v>0</v>
      </c>
      <c r="Q26" s="90">
        <f t="shared" si="2"/>
        <v>10</v>
      </c>
      <c r="R26" s="89">
        <f t="shared" si="2"/>
        <v>799</v>
      </c>
      <c r="S26" s="89">
        <f t="shared" si="2"/>
        <v>392</v>
      </c>
      <c r="T26" s="90">
        <f t="shared" si="2"/>
        <v>107</v>
      </c>
      <c r="U26" s="92">
        <f t="shared" si="2"/>
        <v>19</v>
      </c>
      <c r="V26" s="89">
        <f>SUM(H26,O26)</f>
        <v>1327</v>
      </c>
    </row>
    <row r="27" spans="1:22" ht="12.75">
      <c r="A27" s="74" t="s">
        <v>51</v>
      </c>
      <c r="B27" s="89">
        <v>0</v>
      </c>
      <c r="C27" s="103">
        <v>2</v>
      </c>
      <c r="D27" s="91">
        <v>2935</v>
      </c>
      <c r="E27" s="103">
        <v>3412</v>
      </c>
      <c r="F27" s="103">
        <v>710</v>
      </c>
      <c r="G27" s="103">
        <v>150</v>
      </c>
      <c r="H27" s="89">
        <v>7209</v>
      </c>
      <c r="I27" s="89">
        <v>0</v>
      </c>
      <c r="J27" s="103">
        <v>2</v>
      </c>
      <c r="K27" s="91">
        <v>2679</v>
      </c>
      <c r="L27" s="103">
        <v>2730</v>
      </c>
      <c r="M27" s="103">
        <v>498</v>
      </c>
      <c r="N27" s="103">
        <v>82</v>
      </c>
      <c r="O27" s="89">
        <v>5991</v>
      </c>
      <c r="P27" s="89">
        <f t="shared" si="2"/>
        <v>0</v>
      </c>
      <c r="Q27" s="90">
        <f t="shared" si="2"/>
        <v>4</v>
      </c>
      <c r="R27" s="89">
        <f t="shared" si="2"/>
        <v>5614</v>
      </c>
      <c r="S27" s="89">
        <f t="shared" si="2"/>
        <v>6142</v>
      </c>
      <c r="T27" s="90">
        <f t="shared" si="2"/>
        <v>1208</v>
      </c>
      <c r="U27" s="92">
        <f t="shared" si="2"/>
        <v>232</v>
      </c>
      <c r="V27" s="89">
        <f>SUM(H27,O27)</f>
        <v>13200</v>
      </c>
    </row>
    <row r="28" spans="1:22" s="60" customFormat="1" ht="12.75">
      <c r="A28" s="29" t="s">
        <v>1</v>
      </c>
      <c r="B28" s="93">
        <v>7</v>
      </c>
      <c r="C28" s="94">
        <v>384</v>
      </c>
      <c r="D28" s="95">
        <v>23326</v>
      </c>
      <c r="E28" s="94">
        <v>8046</v>
      </c>
      <c r="F28" s="94">
        <v>1534</v>
      </c>
      <c r="G28" s="94">
        <v>261</v>
      </c>
      <c r="H28" s="93">
        <v>33558</v>
      </c>
      <c r="I28" s="93">
        <v>5</v>
      </c>
      <c r="J28" s="94">
        <v>386</v>
      </c>
      <c r="K28" s="95">
        <v>24033</v>
      </c>
      <c r="L28" s="94">
        <v>6249</v>
      </c>
      <c r="M28" s="94">
        <v>1093</v>
      </c>
      <c r="N28" s="94">
        <v>148</v>
      </c>
      <c r="O28" s="93">
        <v>31914</v>
      </c>
      <c r="P28" s="93">
        <f t="shared" si="2"/>
        <v>12</v>
      </c>
      <c r="Q28" s="94">
        <f t="shared" si="2"/>
        <v>770</v>
      </c>
      <c r="R28" s="93">
        <f t="shared" si="2"/>
        <v>47359</v>
      </c>
      <c r="S28" s="93">
        <f t="shared" si="2"/>
        <v>14295</v>
      </c>
      <c r="T28" s="94">
        <f t="shared" si="2"/>
        <v>2627</v>
      </c>
      <c r="U28" s="96">
        <f t="shared" si="2"/>
        <v>409</v>
      </c>
      <c r="V28" s="93">
        <f>SUM(H28,O28)</f>
        <v>65472</v>
      </c>
    </row>
    <row r="29" spans="1:22" ht="12.75">
      <c r="A29" s="30" t="s">
        <v>18</v>
      </c>
      <c r="B29" s="89"/>
      <c r="C29" s="90"/>
      <c r="D29" s="91"/>
      <c r="E29" s="90"/>
      <c r="F29" s="90"/>
      <c r="G29" s="90"/>
      <c r="H29" s="89"/>
      <c r="I29" s="89"/>
      <c r="J29" s="90"/>
      <c r="K29" s="91"/>
      <c r="L29" s="90"/>
      <c r="M29" s="90"/>
      <c r="N29" s="90"/>
      <c r="O29" s="89"/>
      <c r="P29" s="89"/>
      <c r="Q29" s="90"/>
      <c r="R29" s="89"/>
      <c r="S29" s="89"/>
      <c r="T29" s="90"/>
      <c r="U29" s="92"/>
      <c r="V29" s="89"/>
    </row>
    <row r="30" spans="1:22" s="74" customFormat="1" ht="12.75">
      <c r="A30" s="74" t="s">
        <v>48</v>
      </c>
      <c r="B30" s="89">
        <v>8</v>
      </c>
      <c r="C30" s="90">
        <v>328</v>
      </c>
      <c r="D30" s="91">
        <v>11161</v>
      </c>
      <c r="E30" s="90">
        <v>1334</v>
      </c>
      <c r="F30" s="90">
        <v>129</v>
      </c>
      <c r="G30" s="90">
        <v>21</v>
      </c>
      <c r="H30" s="89">
        <v>12981</v>
      </c>
      <c r="I30" s="89">
        <v>6</v>
      </c>
      <c r="J30" s="90">
        <v>300</v>
      </c>
      <c r="K30" s="91">
        <v>14031</v>
      </c>
      <c r="L30" s="90">
        <v>1138</v>
      </c>
      <c r="M30" s="90">
        <v>147</v>
      </c>
      <c r="N30" s="90">
        <v>17</v>
      </c>
      <c r="O30" s="89">
        <v>15639</v>
      </c>
      <c r="P30" s="89">
        <f aca="true" t="shared" si="3" ref="P30:U34">SUM(I30,B30)</f>
        <v>14</v>
      </c>
      <c r="Q30" s="90">
        <f t="shared" si="3"/>
        <v>628</v>
      </c>
      <c r="R30" s="89">
        <f t="shared" si="3"/>
        <v>25192</v>
      </c>
      <c r="S30" s="89">
        <f t="shared" si="3"/>
        <v>2472</v>
      </c>
      <c r="T30" s="90">
        <f t="shared" si="3"/>
        <v>276</v>
      </c>
      <c r="U30" s="92">
        <f t="shared" si="3"/>
        <v>38</v>
      </c>
      <c r="V30" s="89">
        <f aca="true" t="shared" si="4" ref="V30:V35">SUM(H30,O30)</f>
        <v>28620</v>
      </c>
    </row>
    <row r="31" spans="1:22" ht="12.75">
      <c r="A31" s="74" t="s">
        <v>49</v>
      </c>
      <c r="B31" s="89">
        <v>0</v>
      </c>
      <c r="C31" s="103">
        <v>34</v>
      </c>
      <c r="D31" s="91">
        <v>7178</v>
      </c>
      <c r="E31" s="103">
        <v>3181</v>
      </c>
      <c r="F31" s="103">
        <v>742</v>
      </c>
      <c r="G31" s="103">
        <v>111</v>
      </c>
      <c r="H31" s="89">
        <v>11246</v>
      </c>
      <c r="I31" s="89">
        <v>0</v>
      </c>
      <c r="J31" s="103">
        <v>21</v>
      </c>
      <c r="K31" s="91">
        <v>5971</v>
      </c>
      <c r="L31" s="103">
        <v>2226</v>
      </c>
      <c r="M31" s="103">
        <v>436</v>
      </c>
      <c r="N31" s="103">
        <v>82</v>
      </c>
      <c r="O31" s="89">
        <v>8736</v>
      </c>
      <c r="P31" s="89">
        <f t="shared" si="3"/>
        <v>0</v>
      </c>
      <c r="Q31" s="90">
        <f t="shared" si="3"/>
        <v>55</v>
      </c>
      <c r="R31" s="89">
        <f t="shared" si="3"/>
        <v>13149</v>
      </c>
      <c r="S31" s="89">
        <f t="shared" si="3"/>
        <v>5407</v>
      </c>
      <c r="T31" s="90">
        <f t="shared" si="3"/>
        <v>1178</v>
      </c>
      <c r="U31" s="92">
        <f t="shared" si="3"/>
        <v>193</v>
      </c>
      <c r="V31" s="89">
        <f t="shared" si="4"/>
        <v>19982</v>
      </c>
    </row>
    <row r="32" spans="1:22" ht="12.75">
      <c r="A32" s="74" t="s">
        <v>50</v>
      </c>
      <c r="B32" s="89">
        <v>0</v>
      </c>
      <c r="C32" s="103">
        <v>3</v>
      </c>
      <c r="D32" s="91">
        <v>258</v>
      </c>
      <c r="E32" s="103">
        <v>168</v>
      </c>
      <c r="F32" s="103">
        <v>54</v>
      </c>
      <c r="G32" s="103">
        <v>14</v>
      </c>
      <c r="H32" s="89">
        <v>497</v>
      </c>
      <c r="I32" s="89">
        <v>0</v>
      </c>
      <c r="J32" s="103">
        <v>4</v>
      </c>
      <c r="K32" s="91">
        <v>618</v>
      </c>
      <c r="L32" s="103">
        <v>256</v>
      </c>
      <c r="M32" s="103">
        <v>66</v>
      </c>
      <c r="N32" s="103">
        <v>4</v>
      </c>
      <c r="O32" s="89">
        <v>948</v>
      </c>
      <c r="P32" s="89">
        <f t="shared" si="3"/>
        <v>0</v>
      </c>
      <c r="Q32" s="90">
        <f t="shared" si="3"/>
        <v>7</v>
      </c>
      <c r="R32" s="89">
        <f t="shared" si="3"/>
        <v>876</v>
      </c>
      <c r="S32" s="89">
        <f t="shared" si="3"/>
        <v>424</v>
      </c>
      <c r="T32" s="90">
        <f t="shared" si="3"/>
        <v>120</v>
      </c>
      <c r="U32" s="92">
        <f t="shared" si="3"/>
        <v>18</v>
      </c>
      <c r="V32" s="89">
        <f t="shared" si="4"/>
        <v>1445</v>
      </c>
    </row>
    <row r="33" spans="1:22" ht="12.75">
      <c r="A33" s="74" t="s">
        <v>51</v>
      </c>
      <c r="B33" s="89">
        <v>0</v>
      </c>
      <c r="C33" s="103">
        <v>2</v>
      </c>
      <c r="D33" s="91">
        <v>2905</v>
      </c>
      <c r="E33" s="103">
        <v>3309</v>
      </c>
      <c r="F33" s="103">
        <v>919</v>
      </c>
      <c r="G33" s="103">
        <v>189</v>
      </c>
      <c r="H33" s="89">
        <v>7324</v>
      </c>
      <c r="I33" s="89">
        <v>0</v>
      </c>
      <c r="J33" s="103">
        <v>2</v>
      </c>
      <c r="K33" s="91">
        <v>2953</v>
      </c>
      <c r="L33" s="103">
        <v>2788</v>
      </c>
      <c r="M33" s="103">
        <v>633</v>
      </c>
      <c r="N33" s="103">
        <v>116</v>
      </c>
      <c r="O33" s="89">
        <v>6492</v>
      </c>
      <c r="P33" s="89">
        <f t="shared" si="3"/>
        <v>0</v>
      </c>
      <c r="Q33" s="90">
        <f t="shared" si="3"/>
        <v>4</v>
      </c>
      <c r="R33" s="89">
        <f t="shared" si="3"/>
        <v>5858</v>
      </c>
      <c r="S33" s="89">
        <f t="shared" si="3"/>
        <v>6097</v>
      </c>
      <c r="T33" s="90">
        <f t="shared" si="3"/>
        <v>1552</v>
      </c>
      <c r="U33" s="92">
        <f t="shared" si="3"/>
        <v>305</v>
      </c>
      <c r="V33" s="89">
        <f t="shared" si="4"/>
        <v>13816</v>
      </c>
    </row>
    <row r="34" spans="1:22" s="1" customFormat="1" ht="12.75">
      <c r="A34" s="29" t="s">
        <v>1</v>
      </c>
      <c r="B34" s="98">
        <v>8</v>
      </c>
      <c r="C34" s="99">
        <v>367</v>
      </c>
      <c r="D34" s="100">
        <v>21502</v>
      </c>
      <c r="E34" s="99">
        <v>7992</v>
      </c>
      <c r="F34" s="99">
        <v>1844</v>
      </c>
      <c r="G34" s="99">
        <v>335</v>
      </c>
      <c r="H34" s="98">
        <v>32048</v>
      </c>
      <c r="I34" s="98">
        <v>6</v>
      </c>
      <c r="J34" s="99">
        <v>327</v>
      </c>
      <c r="K34" s="100">
        <v>23573</v>
      </c>
      <c r="L34" s="99">
        <v>6408</v>
      </c>
      <c r="M34" s="99">
        <v>1282</v>
      </c>
      <c r="N34" s="99">
        <v>219</v>
      </c>
      <c r="O34" s="98">
        <v>31815</v>
      </c>
      <c r="P34" s="98">
        <f t="shared" si="3"/>
        <v>14</v>
      </c>
      <c r="Q34" s="99">
        <f t="shared" si="3"/>
        <v>694</v>
      </c>
      <c r="R34" s="98">
        <f t="shared" si="3"/>
        <v>45075</v>
      </c>
      <c r="S34" s="98">
        <f t="shared" si="3"/>
        <v>14400</v>
      </c>
      <c r="T34" s="99">
        <f t="shared" si="3"/>
        <v>3126</v>
      </c>
      <c r="U34" s="101">
        <f t="shared" si="3"/>
        <v>554</v>
      </c>
      <c r="V34" s="98">
        <f t="shared" si="4"/>
        <v>63863</v>
      </c>
    </row>
    <row r="35" spans="1:22" s="1" customFormat="1" ht="12.75">
      <c r="A35" s="97" t="s">
        <v>21</v>
      </c>
      <c r="B35" s="98">
        <f>SUM(B34,B28)</f>
        <v>15</v>
      </c>
      <c r="C35" s="99">
        <f aca="true" t="shared" si="5" ref="C35:O35">SUM(C34,C28)</f>
        <v>751</v>
      </c>
      <c r="D35" s="100">
        <f t="shared" si="5"/>
        <v>44828</v>
      </c>
      <c r="E35" s="99">
        <f t="shared" si="5"/>
        <v>16038</v>
      </c>
      <c r="F35" s="99">
        <f t="shared" si="5"/>
        <v>3378</v>
      </c>
      <c r="G35" s="99">
        <f t="shared" si="5"/>
        <v>596</v>
      </c>
      <c r="H35" s="98">
        <f t="shared" si="5"/>
        <v>65606</v>
      </c>
      <c r="I35" s="98">
        <f t="shared" si="5"/>
        <v>11</v>
      </c>
      <c r="J35" s="99">
        <f t="shared" si="5"/>
        <v>713</v>
      </c>
      <c r="K35" s="100">
        <f t="shared" si="5"/>
        <v>47606</v>
      </c>
      <c r="L35" s="99">
        <f t="shared" si="5"/>
        <v>12657</v>
      </c>
      <c r="M35" s="99">
        <f t="shared" si="5"/>
        <v>2375</v>
      </c>
      <c r="N35" s="99">
        <f t="shared" si="5"/>
        <v>367</v>
      </c>
      <c r="O35" s="98">
        <f t="shared" si="5"/>
        <v>63729</v>
      </c>
      <c r="P35" s="98">
        <f aca="true" t="shared" si="6" ref="P35:U35">SUM(B35,I35)</f>
        <v>26</v>
      </c>
      <c r="Q35" s="99">
        <f t="shared" si="6"/>
        <v>1464</v>
      </c>
      <c r="R35" s="98">
        <f t="shared" si="6"/>
        <v>92434</v>
      </c>
      <c r="S35" s="98">
        <f t="shared" si="6"/>
        <v>28695</v>
      </c>
      <c r="T35" s="99">
        <f t="shared" si="6"/>
        <v>5753</v>
      </c>
      <c r="U35" s="101">
        <f t="shared" si="6"/>
        <v>963</v>
      </c>
      <c r="V35" s="98">
        <f t="shared" si="4"/>
        <v>129335</v>
      </c>
    </row>
    <row r="36" spans="2:22" s="74" customFormat="1" ht="12.75">
      <c r="B36" s="89"/>
      <c r="C36" s="90"/>
      <c r="D36" s="91"/>
      <c r="E36" s="90"/>
      <c r="F36" s="90"/>
      <c r="G36" s="90"/>
      <c r="H36" s="89"/>
      <c r="I36" s="89"/>
      <c r="J36" s="90"/>
      <c r="K36" s="91"/>
      <c r="L36" s="90"/>
      <c r="M36" s="90"/>
      <c r="N36" s="90"/>
      <c r="O36" s="89"/>
      <c r="P36" s="89"/>
      <c r="Q36" s="90"/>
      <c r="R36" s="89"/>
      <c r="S36" s="89"/>
      <c r="T36" s="90"/>
      <c r="U36" s="92"/>
      <c r="V36" s="89"/>
    </row>
    <row r="37" spans="1:22" ht="12.75">
      <c r="A37" s="30" t="s">
        <v>22</v>
      </c>
      <c r="B37" s="89"/>
      <c r="C37" s="90"/>
      <c r="D37" s="91"/>
      <c r="E37" s="90"/>
      <c r="F37" s="90"/>
      <c r="G37" s="90"/>
      <c r="H37" s="89"/>
      <c r="I37" s="89"/>
      <c r="J37" s="90"/>
      <c r="K37" s="91"/>
      <c r="L37" s="90"/>
      <c r="M37" s="90"/>
      <c r="N37" s="90"/>
      <c r="O37" s="89"/>
      <c r="P37" s="89"/>
      <c r="Q37" s="90"/>
      <c r="R37" s="89"/>
      <c r="S37" s="89"/>
      <c r="T37" s="90"/>
      <c r="U37" s="92"/>
      <c r="V37" s="89"/>
    </row>
    <row r="38" spans="1:22" ht="12.75">
      <c r="A38" s="30" t="s">
        <v>17</v>
      </c>
      <c r="B38" s="89"/>
      <c r="C38" s="90"/>
      <c r="D38" s="91"/>
      <c r="E38" s="90"/>
      <c r="F38" s="90"/>
      <c r="G38" s="90"/>
      <c r="H38" s="89"/>
      <c r="I38" s="89"/>
      <c r="J38" s="90"/>
      <c r="K38" s="91"/>
      <c r="L38" s="90"/>
      <c r="M38" s="90"/>
      <c r="N38" s="90"/>
      <c r="O38" s="89"/>
      <c r="P38" s="89"/>
      <c r="Q38" s="90"/>
      <c r="R38" s="89"/>
      <c r="S38" s="89"/>
      <c r="T38" s="90"/>
      <c r="U38" s="92"/>
      <c r="V38" s="89"/>
    </row>
    <row r="39" spans="1:22" s="74" customFormat="1" ht="12.75">
      <c r="A39" s="74" t="s">
        <v>48</v>
      </c>
      <c r="B39" s="89">
        <v>8</v>
      </c>
      <c r="C39" s="90">
        <v>339</v>
      </c>
      <c r="D39" s="91">
        <v>9453</v>
      </c>
      <c r="E39" s="90">
        <v>1560</v>
      </c>
      <c r="F39" s="90">
        <v>200</v>
      </c>
      <c r="G39" s="90">
        <v>33</v>
      </c>
      <c r="H39" s="89">
        <v>11593</v>
      </c>
      <c r="I39" s="89">
        <v>4</v>
      </c>
      <c r="J39" s="90">
        <v>317</v>
      </c>
      <c r="K39" s="91">
        <v>12537</v>
      </c>
      <c r="L39" s="90">
        <v>1298</v>
      </c>
      <c r="M39" s="90">
        <v>158</v>
      </c>
      <c r="N39" s="90">
        <v>23</v>
      </c>
      <c r="O39" s="89">
        <v>14337</v>
      </c>
      <c r="P39" s="89">
        <f aca="true" t="shared" si="7" ref="P39:U43">SUM(I39,B39)</f>
        <v>12</v>
      </c>
      <c r="Q39" s="90">
        <f t="shared" si="7"/>
        <v>656</v>
      </c>
      <c r="R39" s="89">
        <f t="shared" si="7"/>
        <v>21990</v>
      </c>
      <c r="S39" s="89">
        <f t="shared" si="7"/>
        <v>2858</v>
      </c>
      <c r="T39" s="90">
        <f t="shared" si="7"/>
        <v>358</v>
      </c>
      <c r="U39" s="92">
        <f t="shared" si="7"/>
        <v>56</v>
      </c>
      <c r="V39" s="89">
        <f>SUM(H39,O39)</f>
        <v>25930</v>
      </c>
    </row>
    <row r="40" spans="1:22" ht="12.75">
      <c r="A40" s="74" t="s">
        <v>49</v>
      </c>
      <c r="B40" s="89">
        <v>1</v>
      </c>
      <c r="C40" s="103">
        <v>32</v>
      </c>
      <c r="D40" s="91">
        <v>7313</v>
      </c>
      <c r="E40" s="103">
        <v>3795</v>
      </c>
      <c r="F40" s="103">
        <v>1153</v>
      </c>
      <c r="G40" s="103">
        <v>286</v>
      </c>
      <c r="H40" s="89">
        <v>12580</v>
      </c>
      <c r="I40" s="89">
        <v>0</v>
      </c>
      <c r="J40" s="103">
        <v>36</v>
      </c>
      <c r="K40" s="91">
        <v>6396</v>
      </c>
      <c r="L40" s="103">
        <v>2596</v>
      </c>
      <c r="M40" s="103">
        <v>624</v>
      </c>
      <c r="N40" s="103">
        <v>179</v>
      </c>
      <c r="O40" s="89">
        <v>9831</v>
      </c>
      <c r="P40" s="89">
        <f t="shared" si="7"/>
        <v>1</v>
      </c>
      <c r="Q40" s="90">
        <f t="shared" si="7"/>
        <v>68</v>
      </c>
      <c r="R40" s="89">
        <f t="shared" si="7"/>
        <v>13709</v>
      </c>
      <c r="S40" s="89">
        <f t="shared" si="7"/>
        <v>6391</v>
      </c>
      <c r="T40" s="90">
        <f t="shared" si="7"/>
        <v>1777</v>
      </c>
      <c r="U40" s="92">
        <f t="shared" si="7"/>
        <v>465</v>
      </c>
      <c r="V40" s="89">
        <f>SUM(H40,O40)</f>
        <v>22411</v>
      </c>
    </row>
    <row r="41" spans="1:22" ht="12.75">
      <c r="A41" s="74" t="s">
        <v>50</v>
      </c>
      <c r="B41" s="89">
        <v>0</v>
      </c>
      <c r="C41" s="103">
        <v>4</v>
      </c>
      <c r="D41" s="91">
        <v>243</v>
      </c>
      <c r="E41" s="103">
        <v>214</v>
      </c>
      <c r="F41" s="103">
        <v>79</v>
      </c>
      <c r="G41" s="103">
        <v>32</v>
      </c>
      <c r="H41" s="89">
        <v>572</v>
      </c>
      <c r="I41" s="89">
        <v>0</v>
      </c>
      <c r="J41" s="103">
        <v>5</v>
      </c>
      <c r="K41" s="91">
        <v>590</v>
      </c>
      <c r="L41" s="103">
        <v>301</v>
      </c>
      <c r="M41" s="103">
        <v>87</v>
      </c>
      <c r="N41" s="103">
        <v>27</v>
      </c>
      <c r="O41" s="89">
        <v>1010</v>
      </c>
      <c r="P41" s="89">
        <f t="shared" si="7"/>
        <v>0</v>
      </c>
      <c r="Q41" s="90">
        <f t="shared" si="7"/>
        <v>9</v>
      </c>
      <c r="R41" s="89">
        <f t="shared" si="7"/>
        <v>833</v>
      </c>
      <c r="S41" s="89">
        <f t="shared" si="7"/>
        <v>515</v>
      </c>
      <c r="T41" s="90">
        <f t="shared" si="7"/>
        <v>166</v>
      </c>
      <c r="U41" s="92">
        <f t="shared" si="7"/>
        <v>59</v>
      </c>
      <c r="V41" s="89">
        <f>SUM(H41,O41)</f>
        <v>1582</v>
      </c>
    </row>
    <row r="42" spans="1:22" ht="12.75">
      <c r="A42" s="74" t="s">
        <v>51</v>
      </c>
      <c r="B42" s="89">
        <v>0</v>
      </c>
      <c r="C42" s="103">
        <v>2</v>
      </c>
      <c r="D42" s="91">
        <v>2942</v>
      </c>
      <c r="E42" s="103">
        <v>3309</v>
      </c>
      <c r="F42" s="103">
        <v>1094</v>
      </c>
      <c r="G42" s="103">
        <v>348</v>
      </c>
      <c r="H42" s="89">
        <v>7695</v>
      </c>
      <c r="I42" s="89">
        <v>0</v>
      </c>
      <c r="J42" s="103">
        <v>4</v>
      </c>
      <c r="K42" s="91">
        <v>2892</v>
      </c>
      <c r="L42" s="103">
        <v>2799</v>
      </c>
      <c r="M42" s="103">
        <v>746</v>
      </c>
      <c r="N42" s="103">
        <v>229</v>
      </c>
      <c r="O42" s="89">
        <v>6670</v>
      </c>
      <c r="P42" s="89">
        <f t="shared" si="7"/>
        <v>0</v>
      </c>
      <c r="Q42" s="90">
        <f t="shared" si="7"/>
        <v>6</v>
      </c>
      <c r="R42" s="89">
        <f t="shared" si="7"/>
        <v>5834</v>
      </c>
      <c r="S42" s="89">
        <f t="shared" si="7"/>
        <v>6108</v>
      </c>
      <c r="T42" s="90">
        <f t="shared" si="7"/>
        <v>1840</v>
      </c>
      <c r="U42" s="92">
        <f t="shared" si="7"/>
        <v>577</v>
      </c>
      <c r="V42" s="89">
        <f>SUM(H42,O42)</f>
        <v>14365</v>
      </c>
    </row>
    <row r="43" spans="1:22" s="30" customFormat="1" ht="12.75">
      <c r="A43" s="29" t="s">
        <v>1</v>
      </c>
      <c r="B43" s="98">
        <v>9</v>
      </c>
      <c r="C43" s="99">
        <v>377</v>
      </c>
      <c r="D43" s="100">
        <v>19951</v>
      </c>
      <c r="E43" s="99">
        <v>8878</v>
      </c>
      <c r="F43" s="99">
        <v>2526</v>
      </c>
      <c r="G43" s="99">
        <v>699</v>
      </c>
      <c r="H43" s="98">
        <v>32440</v>
      </c>
      <c r="I43" s="98">
        <v>4</v>
      </c>
      <c r="J43" s="99">
        <v>362</v>
      </c>
      <c r="K43" s="100">
        <v>22415</v>
      </c>
      <c r="L43" s="99">
        <v>6994</v>
      </c>
      <c r="M43" s="99">
        <v>1615</v>
      </c>
      <c r="N43" s="99">
        <v>458</v>
      </c>
      <c r="O43" s="98">
        <v>31848</v>
      </c>
      <c r="P43" s="98">
        <f t="shared" si="7"/>
        <v>13</v>
      </c>
      <c r="Q43" s="99">
        <f t="shared" si="7"/>
        <v>739</v>
      </c>
      <c r="R43" s="98">
        <f t="shared" si="7"/>
        <v>42366</v>
      </c>
      <c r="S43" s="98">
        <f t="shared" si="7"/>
        <v>15872</v>
      </c>
      <c r="T43" s="99">
        <f t="shared" si="7"/>
        <v>4141</v>
      </c>
      <c r="U43" s="101">
        <f t="shared" si="7"/>
        <v>1157</v>
      </c>
      <c r="V43" s="98">
        <f>SUM(H43,O43)</f>
        <v>64288</v>
      </c>
    </row>
    <row r="44" spans="1:22" s="74" customFormat="1" ht="12.75">
      <c r="A44" s="30" t="s">
        <v>18</v>
      </c>
      <c r="B44" s="89"/>
      <c r="C44" s="90"/>
      <c r="D44" s="91"/>
      <c r="E44" s="90"/>
      <c r="F44" s="90"/>
      <c r="G44" s="90"/>
      <c r="H44" s="89"/>
      <c r="I44" s="89"/>
      <c r="J44" s="90"/>
      <c r="K44" s="91"/>
      <c r="L44" s="90"/>
      <c r="M44" s="90"/>
      <c r="N44" s="90"/>
      <c r="O44" s="89"/>
      <c r="P44" s="89"/>
      <c r="Q44" s="90"/>
      <c r="R44" s="89"/>
      <c r="S44" s="89"/>
      <c r="T44" s="90"/>
      <c r="U44" s="92"/>
      <c r="V44" s="89"/>
    </row>
    <row r="45" spans="1:22" ht="12.75">
      <c r="A45" s="74" t="s">
        <v>48</v>
      </c>
      <c r="B45" s="89">
        <v>5</v>
      </c>
      <c r="C45" s="90">
        <v>288</v>
      </c>
      <c r="D45" s="91">
        <v>8621</v>
      </c>
      <c r="E45" s="90">
        <v>1578</v>
      </c>
      <c r="F45" s="90">
        <v>258</v>
      </c>
      <c r="G45" s="90">
        <v>29</v>
      </c>
      <c r="H45" s="89">
        <v>10779</v>
      </c>
      <c r="I45" s="89">
        <v>6</v>
      </c>
      <c r="J45" s="90">
        <v>279</v>
      </c>
      <c r="K45" s="91">
        <v>12015</v>
      </c>
      <c r="L45" s="90">
        <v>1224</v>
      </c>
      <c r="M45" s="90">
        <v>157</v>
      </c>
      <c r="N45" s="90">
        <v>25</v>
      </c>
      <c r="O45" s="89">
        <v>13706</v>
      </c>
      <c r="P45" s="89">
        <f aca="true" t="shared" si="8" ref="P45:U49">SUM(I45,B45)</f>
        <v>11</v>
      </c>
      <c r="Q45" s="90">
        <f t="shared" si="8"/>
        <v>567</v>
      </c>
      <c r="R45" s="89">
        <f t="shared" si="8"/>
        <v>20636</v>
      </c>
      <c r="S45" s="89">
        <f t="shared" si="8"/>
        <v>2802</v>
      </c>
      <c r="T45" s="90">
        <f t="shared" si="8"/>
        <v>415</v>
      </c>
      <c r="U45" s="92">
        <f t="shared" si="8"/>
        <v>54</v>
      </c>
      <c r="V45" s="89">
        <f>SUM(H45,O45)</f>
        <v>24485</v>
      </c>
    </row>
    <row r="46" spans="1:22" ht="12.75">
      <c r="A46" s="74" t="s">
        <v>49</v>
      </c>
      <c r="B46" s="89">
        <v>0</v>
      </c>
      <c r="C46" s="103">
        <v>33</v>
      </c>
      <c r="D46" s="91">
        <v>6233</v>
      </c>
      <c r="E46" s="103">
        <v>3450</v>
      </c>
      <c r="F46" s="103">
        <v>1150</v>
      </c>
      <c r="G46" s="103">
        <v>317</v>
      </c>
      <c r="H46" s="89">
        <v>11183</v>
      </c>
      <c r="I46" s="89">
        <v>1</v>
      </c>
      <c r="J46" s="103">
        <v>21</v>
      </c>
      <c r="K46" s="91">
        <v>5795</v>
      </c>
      <c r="L46" s="103">
        <v>2288</v>
      </c>
      <c r="M46" s="103">
        <v>574</v>
      </c>
      <c r="N46" s="103">
        <v>156</v>
      </c>
      <c r="O46" s="89">
        <v>8835</v>
      </c>
      <c r="P46" s="89">
        <f t="shared" si="8"/>
        <v>1</v>
      </c>
      <c r="Q46" s="90">
        <f t="shared" si="8"/>
        <v>54</v>
      </c>
      <c r="R46" s="89">
        <f t="shared" si="8"/>
        <v>12028</v>
      </c>
      <c r="S46" s="89">
        <f t="shared" si="8"/>
        <v>5738</v>
      </c>
      <c r="T46" s="90">
        <f t="shared" si="8"/>
        <v>1724</v>
      </c>
      <c r="U46" s="92">
        <f t="shared" si="8"/>
        <v>473</v>
      </c>
      <c r="V46" s="89">
        <f>SUM(H46,O46)</f>
        <v>20018</v>
      </c>
    </row>
    <row r="47" spans="1:22" ht="12.75">
      <c r="A47" s="74" t="s">
        <v>50</v>
      </c>
      <c r="B47" s="89">
        <v>0</v>
      </c>
      <c r="C47" s="103">
        <v>4</v>
      </c>
      <c r="D47" s="91">
        <v>223</v>
      </c>
      <c r="E47" s="103">
        <v>183</v>
      </c>
      <c r="F47" s="103">
        <v>68</v>
      </c>
      <c r="G47" s="103">
        <v>20</v>
      </c>
      <c r="H47" s="89">
        <v>498</v>
      </c>
      <c r="I47" s="89">
        <v>0</v>
      </c>
      <c r="J47" s="103">
        <v>13</v>
      </c>
      <c r="K47" s="91">
        <v>561</v>
      </c>
      <c r="L47" s="103">
        <v>304</v>
      </c>
      <c r="M47" s="103">
        <v>67</v>
      </c>
      <c r="N47" s="103">
        <v>15</v>
      </c>
      <c r="O47" s="89">
        <v>960</v>
      </c>
      <c r="P47" s="89">
        <f t="shared" si="8"/>
        <v>0</v>
      </c>
      <c r="Q47" s="90">
        <f t="shared" si="8"/>
        <v>17</v>
      </c>
      <c r="R47" s="89">
        <f t="shared" si="8"/>
        <v>784</v>
      </c>
      <c r="S47" s="89">
        <f t="shared" si="8"/>
        <v>487</v>
      </c>
      <c r="T47" s="90">
        <f t="shared" si="8"/>
        <v>135</v>
      </c>
      <c r="U47" s="92">
        <f t="shared" si="8"/>
        <v>35</v>
      </c>
      <c r="V47" s="89">
        <f>SUM(H47,O47)</f>
        <v>1458</v>
      </c>
    </row>
    <row r="48" spans="1:22" ht="12.75">
      <c r="A48" s="74" t="s">
        <v>51</v>
      </c>
      <c r="B48" s="89">
        <v>0</v>
      </c>
      <c r="C48" s="103">
        <v>1</v>
      </c>
      <c r="D48" s="91">
        <v>2692</v>
      </c>
      <c r="E48" s="103">
        <v>2877</v>
      </c>
      <c r="F48" s="103">
        <v>1052</v>
      </c>
      <c r="G48" s="103">
        <v>318</v>
      </c>
      <c r="H48" s="89">
        <v>6940</v>
      </c>
      <c r="I48" s="89">
        <v>0</v>
      </c>
      <c r="J48" s="103">
        <v>4</v>
      </c>
      <c r="K48" s="91">
        <v>2597</v>
      </c>
      <c r="L48" s="103">
        <v>2434</v>
      </c>
      <c r="M48" s="103">
        <v>712</v>
      </c>
      <c r="N48" s="103">
        <v>195</v>
      </c>
      <c r="O48" s="89">
        <v>5942</v>
      </c>
      <c r="P48" s="89">
        <f t="shared" si="8"/>
        <v>0</v>
      </c>
      <c r="Q48" s="90">
        <f t="shared" si="8"/>
        <v>5</v>
      </c>
      <c r="R48" s="89">
        <f t="shared" si="8"/>
        <v>5289</v>
      </c>
      <c r="S48" s="89">
        <f t="shared" si="8"/>
        <v>5311</v>
      </c>
      <c r="T48" s="90">
        <f t="shared" si="8"/>
        <v>1764</v>
      </c>
      <c r="U48" s="92">
        <f t="shared" si="8"/>
        <v>513</v>
      </c>
      <c r="V48" s="89">
        <f>SUM(H48,O48)</f>
        <v>12882</v>
      </c>
    </row>
    <row r="49" spans="1:22" s="60" customFormat="1" ht="12.75">
      <c r="A49" s="29" t="s">
        <v>1</v>
      </c>
      <c r="B49" s="93">
        <v>5</v>
      </c>
      <c r="C49" s="94">
        <v>326</v>
      </c>
      <c r="D49" s="95">
        <v>17769</v>
      </c>
      <c r="E49" s="94">
        <v>8088</v>
      </c>
      <c r="F49" s="94">
        <v>2528</v>
      </c>
      <c r="G49" s="94">
        <v>684</v>
      </c>
      <c r="H49" s="93">
        <v>29400</v>
      </c>
      <c r="I49" s="93">
        <v>7</v>
      </c>
      <c r="J49" s="94">
        <v>317</v>
      </c>
      <c r="K49" s="95">
        <v>20968</v>
      </c>
      <c r="L49" s="94">
        <v>6250</v>
      </c>
      <c r="M49" s="94">
        <v>1510</v>
      </c>
      <c r="N49" s="94">
        <v>391</v>
      </c>
      <c r="O49" s="93">
        <v>29443</v>
      </c>
      <c r="P49" s="98">
        <f t="shared" si="8"/>
        <v>12</v>
      </c>
      <c r="Q49" s="99">
        <f t="shared" si="8"/>
        <v>643</v>
      </c>
      <c r="R49" s="98">
        <f t="shared" si="8"/>
        <v>38737</v>
      </c>
      <c r="S49" s="98">
        <f t="shared" si="8"/>
        <v>14338</v>
      </c>
      <c r="T49" s="99">
        <f t="shared" si="8"/>
        <v>4038</v>
      </c>
      <c r="U49" s="101">
        <f t="shared" si="8"/>
        <v>1075</v>
      </c>
      <c r="V49" s="98">
        <f>SUM(H49,O49)</f>
        <v>58843</v>
      </c>
    </row>
    <row r="50" spans="1:22" s="1" customFormat="1" ht="12.75">
      <c r="A50" s="97" t="s">
        <v>23</v>
      </c>
      <c r="B50" s="98">
        <f>SUM(B49,B43)</f>
        <v>14</v>
      </c>
      <c r="C50" s="99">
        <f aca="true" t="shared" si="9" ref="C50:V50">SUM(C49,C43)</f>
        <v>703</v>
      </c>
      <c r="D50" s="100">
        <f t="shared" si="9"/>
        <v>37720</v>
      </c>
      <c r="E50" s="99">
        <f t="shared" si="9"/>
        <v>16966</v>
      </c>
      <c r="F50" s="99">
        <f t="shared" si="9"/>
        <v>5054</v>
      </c>
      <c r="G50" s="99">
        <f t="shared" si="9"/>
        <v>1383</v>
      </c>
      <c r="H50" s="98">
        <f t="shared" si="9"/>
        <v>61840</v>
      </c>
      <c r="I50" s="98">
        <f t="shared" si="9"/>
        <v>11</v>
      </c>
      <c r="J50" s="99">
        <f t="shared" si="9"/>
        <v>679</v>
      </c>
      <c r="K50" s="100">
        <f t="shared" si="9"/>
        <v>43383</v>
      </c>
      <c r="L50" s="99">
        <f t="shared" si="9"/>
        <v>13244</v>
      </c>
      <c r="M50" s="99">
        <f t="shared" si="9"/>
        <v>3125</v>
      </c>
      <c r="N50" s="99">
        <f t="shared" si="9"/>
        <v>849</v>
      </c>
      <c r="O50" s="98">
        <f t="shared" si="9"/>
        <v>61291</v>
      </c>
      <c r="P50" s="98">
        <f t="shared" si="9"/>
        <v>25</v>
      </c>
      <c r="Q50" s="99">
        <f t="shared" si="9"/>
        <v>1382</v>
      </c>
      <c r="R50" s="98">
        <f t="shared" si="9"/>
        <v>81103</v>
      </c>
      <c r="S50" s="98">
        <f t="shared" si="9"/>
        <v>30210</v>
      </c>
      <c r="T50" s="99">
        <f t="shared" si="9"/>
        <v>8179</v>
      </c>
      <c r="U50" s="101">
        <f t="shared" si="9"/>
        <v>2232</v>
      </c>
      <c r="V50" s="98">
        <f t="shared" si="9"/>
        <v>123131</v>
      </c>
    </row>
    <row r="51" spans="1:22" s="30" customFormat="1" ht="17.25" customHeight="1">
      <c r="A51" s="29" t="s">
        <v>24</v>
      </c>
      <c r="B51" s="104">
        <f>SUM(B50,B35,B20)</f>
        <v>48</v>
      </c>
      <c r="C51" s="105">
        <f aca="true" t="shared" si="10" ref="C51:V51">SUM(C50,C35,C20)</f>
        <v>2406</v>
      </c>
      <c r="D51" s="106">
        <f t="shared" si="10"/>
        <v>130684</v>
      </c>
      <c r="E51" s="105">
        <f t="shared" si="10"/>
        <v>45042</v>
      </c>
      <c r="F51" s="105">
        <f t="shared" si="10"/>
        <v>9591</v>
      </c>
      <c r="G51" s="105">
        <f t="shared" si="10"/>
        <v>2022</v>
      </c>
      <c r="H51" s="104">
        <f t="shared" si="10"/>
        <v>189793</v>
      </c>
      <c r="I51" s="104">
        <f t="shared" si="10"/>
        <v>28</v>
      </c>
      <c r="J51" s="105">
        <f t="shared" si="10"/>
        <v>2247</v>
      </c>
      <c r="K51" s="106">
        <f t="shared" si="10"/>
        <v>140235</v>
      </c>
      <c r="L51" s="105">
        <f t="shared" si="10"/>
        <v>36142</v>
      </c>
      <c r="M51" s="105">
        <f t="shared" si="10"/>
        <v>6349</v>
      </c>
      <c r="N51" s="105">
        <f t="shared" si="10"/>
        <v>1258</v>
      </c>
      <c r="O51" s="104">
        <f t="shared" si="10"/>
        <v>186259</v>
      </c>
      <c r="P51" s="104">
        <f t="shared" si="10"/>
        <v>76</v>
      </c>
      <c r="Q51" s="105">
        <f t="shared" si="10"/>
        <v>4653</v>
      </c>
      <c r="R51" s="104">
        <f t="shared" si="10"/>
        <v>270919</v>
      </c>
      <c r="S51" s="104">
        <f t="shared" si="10"/>
        <v>81184</v>
      </c>
      <c r="T51" s="105">
        <f t="shared" si="10"/>
        <v>15940</v>
      </c>
      <c r="U51" s="107">
        <f t="shared" si="10"/>
        <v>3280</v>
      </c>
      <c r="V51" s="104">
        <f t="shared" si="10"/>
        <v>376052</v>
      </c>
    </row>
    <row r="52" spans="2:22" s="74" customFormat="1" ht="12.75">
      <c r="B52" s="90"/>
      <c r="C52" s="90"/>
      <c r="D52" s="90"/>
      <c r="E52" s="90"/>
      <c r="F52" s="90"/>
      <c r="G52" s="90"/>
      <c r="H52" s="90"/>
      <c r="I52" s="90"/>
      <c r="J52" s="90"/>
      <c r="K52" s="90"/>
      <c r="L52" s="90"/>
      <c r="M52" s="90"/>
      <c r="N52" s="90"/>
      <c r="O52" s="90"/>
      <c r="P52" s="90"/>
      <c r="Q52" s="90"/>
      <c r="R52" s="90"/>
      <c r="S52" s="90"/>
      <c r="T52" s="90"/>
      <c r="U52" s="90"/>
      <c r="V52" s="90"/>
    </row>
    <row r="53" spans="2:22" s="74" customFormat="1" ht="12.75">
      <c r="B53" s="90"/>
      <c r="C53" s="90"/>
      <c r="D53" s="90"/>
      <c r="E53" s="90"/>
      <c r="F53" s="90"/>
      <c r="G53" s="90"/>
      <c r="H53" s="90"/>
      <c r="I53" s="90"/>
      <c r="J53" s="90"/>
      <c r="K53" s="90"/>
      <c r="L53" s="90"/>
      <c r="M53" s="90"/>
      <c r="N53" s="90"/>
      <c r="O53" s="90"/>
      <c r="P53" s="90"/>
      <c r="Q53" s="90"/>
      <c r="R53" s="90"/>
      <c r="S53" s="90"/>
      <c r="T53" s="90"/>
      <c r="U53" s="90"/>
      <c r="V53" s="90"/>
    </row>
    <row r="54" spans="2:22" s="74" customFormat="1" ht="12.75">
      <c r="B54" s="90"/>
      <c r="C54" s="90"/>
      <c r="D54" s="90"/>
      <c r="E54" s="90"/>
      <c r="F54" s="90"/>
      <c r="G54" s="90"/>
      <c r="H54" s="90"/>
      <c r="I54" s="90"/>
      <c r="J54" s="90"/>
      <c r="K54" s="90"/>
      <c r="L54" s="90"/>
      <c r="M54" s="90"/>
      <c r="N54" s="90"/>
      <c r="O54" s="90"/>
      <c r="P54" s="90"/>
      <c r="Q54" s="90"/>
      <c r="R54" s="90"/>
      <c r="S54" s="90"/>
      <c r="T54" s="90"/>
      <c r="U54" s="90"/>
      <c r="V54" s="90"/>
    </row>
    <row r="55" spans="2:22" s="74" customFormat="1" ht="12.75">
      <c r="B55" s="90"/>
      <c r="C55" s="90"/>
      <c r="D55" s="90"/>
      <c r="E55" s="90"/>
      <c r="F55" s="90"/>
      <c r="G55" s="90"/>
      <c r="H55" s="90"/>
      <c r="I55" s="90"/>
      <c r="J55" s="90"/>
      <c r="K55" s="90"/>
      <c r="L55" s="90"/>
      <c r="M55" s="90"/>
      <c r="N55" s="90"/>
      <c r="O55" s="90"/>
      <c r="P55" s="90"/>
      <c r="Q55" s="90"/>
      <c r="R55" s="90"/>
      <c r="S55" s="90"/>
      <c r="T55" s="90"/>
      <c r="U55" s="90"/>
      <c r="V55" s="90"/>
    </row>
    <row r="56" spans="2:22" s="74" customFormat="1" ht="12.75">
      <c r="B56" s="90"/>
      <c r="C56" s="90"/>
      <c r="D56" s="90"/>
      <c r="E56" s="90"/>
      <c r="F56" s="90"/>
      <c r="G56" s="90"/>
      <c r="H56" s="90"/>
      <c r="I56" s="90"/>
      <c r="J56" s="90"/>
      <c r="K56" s="90"/>
      <c r="L56" s="90"/>
      <c r="M56" s="90"/>
      <c r="N56" s="90"/>
      <c r="O56" s="90"/>
      <c r="P56" s="90"/>
      <c r="Q56" s="90"/>
      <c r="R56" s="90"/>
      <c r="S56" s="90"/>
      <c r="T56" s="90"/>
      <c r="U56" s="90"/>
      <c r="V56" s="90"/>
    </row>
    <row r="57" spans="2:22" s="74" customFormat="1" ht="12.75">
      <c r="B57" s="90"/>
      <c r="C57" s="90"/>
      <c r="D57" s="90"/>
      <c r="E57" s="90"/>
      <c r="F57" s="90"/>
      <c r="G57" s="90"/>
      <c r="H57" s="90"/>
      <c r="I57" s="90"/>
      <c r="J57" s="90"/>
      <c r="K57" s="90"/>
      <c r="L57" s="90"/>
      <c r="M57" s="90"/>
      <c r="N57" s="90"/>
      <c r="O57" s="90"/>
      <c r="P57" s="90"/>
      <c r="Q57" s="90"/>
      <c r="R57" s="90"/>
      <c r="S57" s="90"/>
      <c r="T57" s="90"/>
      <c r="U57" s="90"/>
      <c r="V57" s="90"/>
    </row>
    <row r="58" spans="2:22" s="74" customFormat="1" ht="12.75">
      <c r="B58" s="90"/>
      <c r="C58" s="90"/>
      <c r="D58" s="90"/>
      <c r="E58" s="90"/>
      <c r="F58" s="90"/>
      <c r="G58" s="90"/>
      <c r="H58" s="90"/>
      <c r="I58" s="90"/>
      <c r="J58" s="90"/>
      <c r="K58" s="90"/>
      <c r="L58" s="90"/>
      <c r="M58" s="90"/>
      <c r="N58" s="90"/>
      <c r="O58" s="90"/>
      <c r="P58" s="90"/>
      <c r="Q58" s="90"/>
      <c r="R58" s="90"/>
      <c r="S58" s="90"/>
      <c r="T58" s="90"/>
      <c r="U58" s="90"/>
      <c r="V58" s="90"/>
    </row>
    <row r="59" spans="2:22" s="74" customFormat="1" ht="12.75">
      <c r="B59" s="90"/>
      <c r="C59" s="90"/>
      <c r="D59" s="90"/>
      <c r="E59" s="90"/>
      <c r="F59" s="90"/>
      <c r="G59" s="90"/>
      <c r="H59" s="90"/>
      <c r="I59" s="90"/>
      <c r="J59" s="90"/>
      <c r="K59" s="90"/>
      <c r="L59" s="90"/>
      <c r="M59" s="90"/>
      <c r="N59" s="90"/>
      <c r="O59" s="90"/>
      <c r="P59" s="90"/>
      <c r="Q59" s="90"/>
      <c r="R59" s="90"/>
      <c r="S59" s="90"/>
      <c r="T59" s="90"/>
      <c r="U59" s="90"/>
      <c r="V59" s="90"/>
    </row>
    <row r="60" spans="2:22" s="74" customFormat="1" ht="12.75">
      <c r="B60" s="90"/>
      <c r="C60" s="90"/>
      <c r="D60" s="90"/>
      <c r="E60" s="90"/>
      <c r="F60" s="90"/>
      <c r="G60" s="90"/>
      <c r="H60" s="90"/>
      <c r="I60" s="90"/>
      <c r="J60" s="90"/>
      <c r="K60" s="90"/>
      <c r="L60" s="90"/>
      <c r="M60" s="90"/>
      <c r="N60" s="90"/>
      <c r="O60" s="90"/>
      <c r="P60" s="90"/>
      <c r="Q60" s="90"/>
      <c r="R60" s="90"/>
      <c r="S60" s="90"/>
      <c r="T60" s="90"/>
      <c r="U60" s="90"/>
      <c r="V60" s="90"/>
    </row>
    <row r="61" spans="2:22" s="74" customFormat="1" ht="12.75">
      <c r="B61" s="90"/>
      <c r="C61" s="90"/>
      <c r="D61" s="90"/>
      <c r="E61" s="90"/>
      <c r="F61" s="90"/>
      <c r="G61" s="90"/>
      <c r="H61" s="90"/>
      <c r="I61" s="90"/>
      <c r="J61" s="90"/>
      <c r="K61" s="90"/>
      <c r="L61" s="90"/>
      <c r="M61" s="90"/>
      <c r="N61" s="90"/>
      <c r="O61" s="90"/>
      <c r="P61" s="90"/>
      <c r="Q61" s="90"/>
      <c r="R61" s="90"/>
      <c r="S61" s="90"/>
      <c r="T61" s="90"/>
      <c r="U61" s="90"/>
      <c r="V61" s="90"/>
    </row>
    <row r="62" spans="2:22" s="74" customFormat="1" ht="12.75">
      <c r="B62" s="90"/>
      <c r="C62" s="90"/>
      <c r="D62" s="90"/>
      <c r="E62" s="90"/>
      <c r="F62" s="90"/>
      <c r="G62" s="90"/>
      <c r="H62" s="90"/>
      <c r="I62" s="90"/>
      <c r="J62" s="90"/>
      <c r="K62" s="90"/>
      <c r="L62" s="90"/>
      <c r="M62" s="90"/>
      <c r="N62" s="90"/>
      <c r="O62" s="90"/>
      <c r="P62" s="90"/>
      <c r="Q62" s="90"/>
      <c r="R62" s="90"/>
      <c r="S62" s="90"/>
      <c r="T62" s="90"/>
      <c r="U62" s="90"/>
      <c r="V62" s="90"/>
    </row>
    <row r="63" spans="2:22" s="74" customFormat="1" ht="12.75">
      <c r="B63" s="90"/>
      <c r="C63" s="90"/>
      <c r="D63" s="90"/>
      <c r="E63" s="90"/>
      <c r="F63" s="90"/>
      <c r="G63" s="90"/>
      <c r="H63" s="90"/>
      <c r="I63" s="90"/>
      <c r="J63" s="90"/>
      <c r="K63" s="90"/>
      <c r="L63" s="90"/>
      <c r="M63" s="90"/>
      <c r="N63" s="90"/>
      <c r="O63" s="90"/>
      <c r="P63" s="90"/>
      <c r="Q63" s="90"/>
      <c r="R63" s="90"/>
      <c r="S63" s="90"/>
      <c r="T63" s="90"/>
      <c r="U63" s="90"/>
      <c r="V63" s="90"/>
    </row>
    <row r="64" spans="2:22" s="74" customFormat="1" ht="12.75">
      <c r="B64" s="90"/>
      <c r="C64" s="90"/>
      <c r="D64" s="90"/>
      <c r="E64" s="90"/>
      <c r="F64" s="90"/>
      <c r="G64" s="90"/>
      <c r="H64" s="90"/>
      <c r="I64" s="90"/>
      <c r="J64" s="90"/>
      <c r="K64" s="90"/>
      <c r="L64" s="90"/>
      <c r="M64" s="90"/>
      <c r="N64" s="90"/>
      <c r="O64" s="90"/>
      <c r="P64" s="90"/>
      <c r="Q64" s="90"/>
      <c r="R64" s="90"/>
      <c r="S64" s="90"/>
      <c r="T64" s="90"/>
      <c r="U64" s="90"/>
      <c r="V64" s="90"/>
    </row>
    <row r="65" spans="2:22" s="74" customFormat="1" ht="12.75">
      <c r="B65" s="90"/>
      <c r="C65" s="90"/>
      <c r="D65" s="90"/>
      <c r="E65" s="90"/>
      <c r="F65" s="90"/>
      <c r="G65" s="90"/>
      <c r="H65" s="90"/>
      <c r="I65" s="90"/>
      <c r="J65" s="90"/>
      <c r="K65" s="90"/>
      <c r="L65" s="90"/>
      <c r="M65" s="90"/>
      <c r="N65" s="90"/>
      <c r="O65" s="90"/>
      <c r="P65" s="90"/>
      <c r="Q65" s="90"/>
      <c r="R65" s="90"/>
      <c r="S65" s="90"/>
      <c r="T65" s="90"/>
      <c r="U65" s="90"/>
      <c r="V65" s="90"/>
    </row>
    <row r="66" spans="2:22" s="74" customFormat="1" ht="12.75">
      <c r="B66" s="90"/>
      <c r="C66" s="90"/>
      <c r="D66" s="90"/>
      <c r="E66" s="90"/>
      <c r="F66" s="90"/>
      <c r="G66" s="90"/>
      <c r="H66" s="90"/>
      <c r="I66" s="90"/>
      <c r="J66" s="90"/>
      <c r="K66" s="90"/>
      <c r="L66" s="90"/>
      <c r="M66" s="90"/>
      <c r="N66" s="90"/>
      <c r="O66" s="90"/>
      <c r="P66" s="90"/>
      <c r="Q66" s="90"/>
      <c r="R66" s="90"/>
      <c r="S66" s="90"/>
      <c r="T66" s="90"/>
      <c r="U66" s="90"/>
      <c r="V66" s="90"/>
    </row>
    <row r="67" spans="1:22" ht="12.75">
      <c r="A67" s="30" t="s">
        <v>72</v>
      </c>
      <c r="C67" s="75"/>
      <c r="V67" s="90"/>
    </row>
    <row r="68" spans="1:22" ht="12.75">
      <c r="A68" s="219" t="s">
        <v>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12.75">
      <c r="A69" s="219" t="s">
        <v>52</v>
      </c>
      <c r="B69" s="219"/>
      <c r="C69" s="219"/>
      <c r="D69" s="219"/>
      <c r="E69" s="219"/>
      <c r="F69" s="219"/>
      <c r="G69" s="219"/>
      <c r="H69" s="219"/>
      <c r="I69" s="219"/>
      <c r="J69" s="219"/>
      <c r="K69" s="219"/>
      <c r="L69" s="219"/>
      <c r="M69" s="219"/>
      <c r="N69" s="219"/>
      <c r="O69" s="219"/>
      <c r="P69" s="219"/>
      <c r="Q69" s="219"/>
      <c r="R69" s="219"/>
      <c r="S69" s="219"/>
      <c r="T69" s="219"/>
      <c r="U69" s="219"/>
      <c r="V69" s="219"/>
    </row>
    <row r="70" spans="1:22" s="2" customFormat="1" ht="12.75">
      <c r="A70" s="220" t="s">
        <v>31</v>
      </c>
      <c r="B70" s="220"/>
      <c r="C70" s="220"/>
      <c r="D70" s="220"/>
      <c r="E70" s="220"/>
      <c r="F70" s="220"/>
      <c r="G70" s="220"/>
      <c r="H70" s="220"/>
      <c r="I70" s="220"/>
      <c r="J70" s="220"/>
      <c r="K70" s="220"/>
      <c r="L70" s="220"/>
      <c r="M70" s="220"/>
      <c r="N70" s="220"/>
      <c r="O70" s="220"/>
      <c r="P70" s="220"/>
      <c r="Q70" s="220"/>
      <c r="R70" s="220"/>
      <c r="S70" s="220"/>
      <c r="T70" s="220"/>
      <c r="U70" s="220"/>
      <c r="V70" s="220"/>
    </row>
    <row r="71" spans="1:22" s="2" customFormat="1" ht="12.75">
      <c r="A71" s="73"/>
      <c r="B71" s="73"/>
      <c r="C71" s="73"/>
      <c r="D71" s="73"/>
      <c r="E71" s="73"/>
      <c r="F71" s="73"/>
      <c r="G71" s="73"/>
      <c r="H71" s="73"/>
      <c r="I71" s="73"/>
      <c r="J71" s="73"/>
      <c r="K71" s="73"/>
      <c r="L71" s="73"/>
      <c r="M71" s="73"/>
      <c r="N71" s="73"/>
      <c r="O71" s="73"/>
      <c r="P71" s="73"/>
      <c r="Q71" s="73"/>
      <c r="R71" s="73"/>
      <c r="S71" s="73"/>
      <c r="T71" s="73"/>
      <c r="U71" s="73"/>
      <c r="V71" s="73"/>
    </row>
    <row r="72" spans="1:22" ht="12.75">
      <c r="A72" s="219" t="s">
        <v>25</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6"/>
      <c r="B74" s="213" t="s">
        <v>34</v>
      </c>
      <c r="C74" s="214"/>
      <c r="D74" s="214"/>
      <c r="E74" s="214"/>
      <c r="F74" s="214"/>
      <c r="G74" s="214"/>
      <c r="H74" s="215"/>
      <c r="I74" s="213" t="s">
        <v>35</v>
      </c>
      <c r="J74" s="214"/>
      <c r="K74" s="214"/>
      <c r="L74" s="214"/>
      <c r="M74" s="214"/>
      <c r="N74" s="214"/>
      <c r="O74" s="215"/>
      <c r="P74" s="213" t="s">
        <v>1</v>
      </c>
      <c r="Q74" s="214"/>
      <c r="R74" s="214"/>
      <c r="S74" s="214"/>
      <c r="T74" s="214"/>
      <c r="U74" s="214"/>
      <c r="V74" s="214"/>
    </row>
    <row r="75" spans="2:22" ht="12.75">
      <c r="B75" s="216" t="s">
        <v>36</v>
      </c>
      <c r="C75" s="217"/>
      <c r="D75" s="77" t="s">
        <v>37</v>
      </c>
      <c r="E75" s="217" t="s">
        <v>38</v>
      </c>
      <c r="F75" s="217"/>
      <c r="G75" s="217"/>
      <c r="H75" s="78" t="s">
        <v>1</v>
      </c>
      <c r="I75" s="216" t="s">
        <v>36</v>
      </c>
      <c r="J75" s="218"/>
      <c r="K75" s="74" t="s">
        <v>37</v>
      </c>
      <c r="L75" s="216" t="s">
        <v>38</v>
      </c>
      <c r="M75" s="217"/>
      <c r="N75" s="217"/>
      <c r="O75" s="78" t="s">
        <v>1</v>
      </c>
      <c r="P75" s="216" t="s">
        <v>36</v>
      </c>
      <c r="Q75" s="218"/>
      <c r="R75" s="74" t="s">
        <v>37</v>
      </c>
      <c r="S75" s="216" t="s">
        <v>38</v>
      </c>
      <c r="T75" s="217"/>
      <c r="U75" s="217"/>
      <c r="V75" s="78" t="s">
        <v>1</v>
      </c>
    </row>
    <row r="76" spans="1:22" ht="12.75">
      <c r="A76" s="79" t="s">
        <v>39</v>
      </c>
      <c r="B76" s="80" t="s">
        <v>40</v>
      </c>
      <c r="C76" s="79">
        <v>1</v>
      </c>
      <c r="D76" s="81" t="s">
        <v>41</v>
      </c>
      <c r="E76" s="79" t="s">
        <v>42</v>
      </c>
      <c r="F76" s="79" t="s">
        <v>43</v>
      </c>
      <c r="G76" s="79" t="s">
        <v>44</v>
      </c>
      <c r="H76" s="82"/>
      <c r="I76" s="80" t="s">
        <v>40</v>
      </c>
      <c r="J76" s="79">
        <v>1</v>
      </c>
      <c r="K76" s="81" t="s">
        <v>41</v>
      </c>
      <c r="L76" s="79" t="s">
        <v>42</v>
      </c>
      <c r="M76" s="79" t="s">
        <v>43</v>
      </c>
      <c r="N76" s="79" t="s">
        <v>44</v>
      </c>
      <c r="O76" s="82"/>
      <c r="P76" s="80" t="s">
        <v>40</v>
      </c>
      <c r="Q76" s="79">
        <v>1</v>
      </c>
      <c r="R76" s="81" t="s">
        <v>41</v>
      </c>
      <c r="S76" s="79" t="s">
        <v>42</v>
      </c>
      <c r="T76" s="79" t="s">
        <v>43</v>
      </c>
      <c r="U76" s="79" t="s">
        <v>44</v>
      </c>
      <c r="V76" s="82"/>
    </row>
    <row r="77" spans="1:22" s="74" customFormat="1" ht="12.75">
      <c r="A77" s="83" t="s">
        <v>14</v>
      </c>
      <c r="B77" s="80"/>
      <c r="C77" s="79"/>
      <c r="D77" s="81"/>
      <c r="E77" s="79"/>
      <c r="F77" s="79"/>
      <c r="G77" s="79"/>
      <c r="H77" s="80"/>
      <c r="I77" s="80"/>
      <c r="J77" s="79"/>
      <c r="K77" s="81"/>
      <c r="L77" s="79"/>
      <c r="M77" s="79"/>
      <c r="N77" s="79"/>
      <c r="O77" s="80"/>
      <c r="P77" s="80"/>
      <c r="Q77" s="79"/>
      <c r="R77" s="81"/>
      <c r="S77" s="79"/>
      <c r="T77" s="79"/>
      <c r="U77" s="79"/>
      <c r="V77" s="80"/>
    </row>
    <row r="78" spans="1:22" s="74" customFormat="1" ht="12.75">
      <c r="A78" s="30" t="s">
        <v>17</v>
      </c>
      <c r="B78" s="78"/>
      <c r="C78" s="85"/>
      <c r="D78" s="86"/>
      <c r="E78" s="85"/>
      <c r="F78" s="85"/>
      <c r="G78" s="85"/>
      <c r="H78" s="78"/>
      <c r="I78" s="78"/>
      <c r="J78" s="85"/>
      <c r="K78" s="86"/>
      <c r="L78" s="85"/>
      <c r="M78" s="85"/>
      <c r="N78" s="85"/>
      <c r="O78" s="78"/>
      <c r="P78" s="78"/>
      <c r="Q78" s="85"/>
      <c r="R78" s="86"/>
      <c r="S78" s="85"/>
      <c r="T78" s="85"/>
      <c r="U78" s="85"/>
      <c r="V78" s="78"/>
    </row>
    <row r="79" spans="1:22" s="74" customFormat="1" ht="12.75">
      <c r="A79" s="3" t="s">
        <v>45</v>
      </c>
      <c r="B79" s="108">
        <v>1</v>
      </c>
      <c r="C79" s="109">
        <v>17</v>
      </c>
      <c r="D79" s="110">
        <v>818</v>
      </c>
      <c r="E79" s="109">
        <v>618</v>
      </c>
      <c r="F79" s="109">
        <v>219</v>
      </c>
      <c r="G79" s="109">
        <v>16</v>
      </c>
      <c r="H79" s="108">
        <v>1689</v>
      </c>
      <c r="I79" s="108">
        <v>2</v>
      </c>
      <c r="J79" s="109">
        <v>17</v>
      </c>
      <c r="K79" s="110">
        <v>856</v>
      </c>
      <c r="L79" s="109">
        <v>570</v>
      </c>
      <c r="M79" s="109">
        <v>181</v>
      </c>
      <c r="N79" s="109">
        <v>12</v>
      </c>
      <c r="O79" s="108">
        <v>1638</v>
      </c>
      <c r="P79" s="89">
        <f aca="true" t="shared" si="11" ref="P79:U80">SUM(I79,B79)</f>
        <v>3</v>
      </c>
      <c r="Q79" s="90">
        <f t="shared" si="11"/>
        <v>34</v>
      </c>
      <c r="R79" s="89">
        <f t="shared" si="11"/>
        <v>1674</v>
      </c>
      <c r="S79" s="89">
        <f t="shared" si="11"/>
        <v>1188</v>
      </c>
      <c r="T79" s="90">
        <f t="shared" si="11"/>
        <v>400</v>
      </c>
      <c r="U79" s="92">
        <f t="shared" si="11"/>
        <v>28</v>
      </c>
      <c r="V79" s="89">
        <f>SUM(H79,O79)</f>
        <v>3327</v>
      </c>
    </row>
    <row r="80" spans="1:22" s="74" customFormat="1" ht="12.75">
      <c r="A80" s="3" t="s">
        <v>46</v>
      </c>
      <c r="B80" s="108">
        <v>0</v>
      </c>
      <c r="C80" s="109">
        <v>0</v>
      </c>
      <c r="D80" s="110">
        <v>350</v>
      </c>
      <c r="E80" s="109">
        <v>439</v>
      </c>
      <c r="F80" s="109">
        <v>72</v>
      </c>
      <c r="G80" s="109">
        <v>12</v>
      </c>
      <c r="H80" s="108">
        <v>873</v>
      </c>
      <c r="I80" s="108">
        <v>0</v>
      </c>
      <c r="J80" s="109">
        <v>0</v>
      </c>
      <c r="K80" s="110">
        <v>260</v>
      </c>
      <c r="L80" s="109">
        <v>290</v>
      </c>
      <c r="M80" s="109">
        <v>50</v>
      </c>
      <c r="N80" s="109">
        <v>6</v>
      </c>
      <c r="O80" s="108">
        <v>606</v>
      </c>
      <c r="P80" s="89">
        <f t="shared" si="11"/>
        <v>0</v>
      </c>
      <c r="Q80" s="90">
        <f t="shared" si="11"/>
        <v>0</v>
      </c>
      <c r="R80" s="89">
        <f t="shared" si="11"/>
        <v>610</v>
      </c>
      <c r="S80" s="89">
        <f t="shared" si="11"/>
        <v>729</v>
      </c>
      <c r="T80" s="90">
        <f t="shared" si="11"/>
        <v>122</v>
      </c>
      <c r="U80" s="92">
        <f t="shared" si="11"/>
        <v>18</v>
      </c>
      <c r="V80" s="89">
        <f>SUM(H80,O80)</f>
        <v>1479</v>
      </c>
    </row>
    <row r="81" spans="1:22" s="74" customFormat="1" ht="12.75">
      <c r="A81" s="97" t="s">
        <v>27</v>
      </c>
      <c r="B81" s="93">
        <f>SUM(B79:B80)</f>
        <v>1</v>
      </c>
      <c r="C81" s="94">
        <f aca="true" t="shared" si="12" ref="C81:V81">SUM(C79:C80)</f>
        <v>17</v>
      </c>
      <c r="D81" s="95">
        <f t="shared" si="12"/>
        <v>1168</v>
      </c>
      <c r="E81" s="94">
        <f t="shared" si="12"/>
        <v>1057</v>
      </c>
      <c r="F81" s="94">
        <f t="shared" si="12"/>
        <v>291</v>
      </c>
      <c r="G81" s="94">
        <f t="shared" si="12"/>
        <v>28</v>
      </c>
      <c r="H81" s="93">
        <f t="shared" si="12"/>
        <v>2562</v>
      </c>
      <c r="I81" s="93">
        <f t="shared" si="12"/>
        <v>2</v>
      </c>
      <c r="J81" s="94">
        <f t="shared" si="12"/>
        <v>17</v>
      </c>
      <c r="K81" s="95">
        <f t="shared" si="12"/>
        <v>1116</v>
      </c>
      <c r="L81" s="94">
        <f t="shared" si="12"/>
        <v>860</v>
      </c>
      <c r="M81" s="94">
        <f t="shared" si="12"/>
        <v>231</v>
      </c>
      <c r="N81" s="94">
        <f t="shared" si="12"/>
        <v>18</v>
      </c>
      <c r="O81" s="93">
        <f t="shared" si="12"/>
        <v>2244</v>
      </c>
      <c r="P81" s="93">
        <f t="shared" si="12"/>
        <v>3</v>
      </c>
      <c r="Q81" s="94">
        <f t="shared" si="12"/>
        <v>34</v>
      </c>
      <c r="R81" s="93">
        <f t="shared" si="12"/>
        <v>2284</v>
      </c>
      <c r="S81" s="93">
        <f t="shared" si="12"/>
        <v>1917</v>
      </c>
      <c r="T81" s="94">
        <f t="shared" si="12"/>
        <v>522</v>
      </c>
      <c r="U81" s="96">
        <f t="shared" si="12"/>
        <v>46</v>
      </c>
      <c r="V81" s="93">
        <f t="shared" si="12"/>
        <v>4806</v>
      </c>
    </row>
    <row r="82" spans="1:22" s="74" customFormat="1" ht="12.75">
      <c r="A82" s="30" t="s">
        <v>18</v>
      </c>
      <c r="B82" s="108"/>
      <c r="C82" s="109"/>
      <c r="D82" s="110"/>
      <c r="E82" s="109"/>
      <c r="F82" s="109"/>
      <c r="G82" s="109"/>
      <c r="H82" s="108"/>
      <c r="I82" s="108"/>
      <c r="J82" s="109"/>
      <c r="K82" s="110"/>
      <c r="L82" s="109"/>
      <c r="M82" s="109"/>
      <c r="N82" s="109"/>
      <c r="O82" s="108"/>
      <c r="P82" s="108"/>
      <c r="Q82" s="109"/>
      <c r="R82" s="110"/>
      <c r="S82" s="109"/>
      <c r="T82" s="109"/>
      <c r="U82" s="109"/>
      <c r="V82" s="108"/>
    </row>
    <row r="83" spans="1:22" s="74" customFormat="1" ht="12.75">
      <c r="A83" s="3" t="s">
        <v>56</v>
      </c>
      <c r="B83" s="108">
        <v>0</v>
      </c>
      <c r="C83" s="109">
        <v>12</v>
      </c>
      <c r="D83" s="110">
        <v>594</v>
      </c>
      <c r="E83" s="109">
        <v>487</v>
      </c>
      <c r="F83" s="109">
        <v>212</v>
      </c>
      <c r="G83" s="109">
        <v>24</v>
      </c>
      <c r="H83" s="108">
        <v>1329</v>
      </c>
      <c r="I83" s="108">
        <v>0</v>
      </c>
      <c r="J83" s="109">
        <v>18</v>
      </c>
      <c r="K83" s="110">
        <v>632</v>
      </c>
      <c r="L83" s="109">
        <v>460</v>
      </c>
      <c r="M83" s="109">
        <v>180</v>
      </c>
      <c r="N83" s="109">
        <v>27</v>
      </c>
      <c r="O83" s="108">
        <v>1317</v>
      </c>
      <c r="P83" s="108">
        <f aca="true" t="shared" si="13" ref="P83:U86">SUM(I83,B83)</f>
        <v>0</v>
      </c>
      <c r="Q83" s="109">
        <f t="shared" si="13"/>
        <v>30</v>
      </c>
      <c r="R83" s="110">
        <f t="shared" si="13"/>
        <v>1226</v>
      </c>
      <c r="S83" s="109">
        <f t="shared" si="13"/>
        <v>947</v>
      </c>
      <c r="T83" s="109">
        <f t="shared" si="13"/>
        <v>392</v>
      </c>
      <c r="U83" s="109">
        <f t="shared" si="13"/>
        <v>51</v>
      </c>
      <c r="V83" s="108">
        <f>SUM(H83,O83)</f>
        <v>2646</v>
      </c>
    </row>
    <row r="84" spans="1:22" s="74" customFormat="1" ht="12.75">
      <c r="A84" s="3" t="s">
        <v>47</v>
      </c>
      <c r="B84" s="108">
        <v>0</v>
      </c>
      <c r="C84" s="109">
        <v>0</v>
      </c>
      <c r="D84" s="110">
        <v>274</v>
      </c>
      <c r="E84" s="109">
        <v>528</v>
      </c>
      <c r="F84" s="109">
        <v>124</v>
      </c>
      <c r="G84" s="109">
        <v>11</v>
      </c>
      <c r="H84" s="108">
        <v>937</v>
      </c>
      <c r="I84" s="108">
        <v>0</v>
      </c>
      <c r="J84" s="109">
        <v>0</v>
      </c>
      <c r="K84" s="110">
        <v>220</v>
      </c>
      <c r="L84" s="109">
        <v>367</v>
      </c>
      <c r="M84" s="109">
        <v>88</v>
      </c>
      <c r="N84" s="109">
        <v>19</v>
      </c>
      <c r="O84" s="108">
        <v>694</v>
      </c>
      <c r="P84" s="108">
        <f t="shared" si="13"/>
        <v>0</v>
      </c>
      <c r="Q84" s="109">
        <f t="shared" si="13"/>
        <v>0</v>
      </c>
      <c r="R84" s="110">
        <f t="shared" si="13"/>
        <v>494</v>
      </c>
      <c r="S84" s="109">
        <f t="shared" si="13"/>
        <v>895</v>
      </c>
      <c r="T84" s="109">
        <f t="shared" si="13"/>
        <v>212</v>
      </c>
      <c r="U84" s="109">
        <f t="shared" si="13"/>
        <v>30</v>
      </c>
      <c r="V84" s="108">
        <f>SUM(H84,O84)</f>
        <v>1631</v>
      </c>
    </row>
    <row r="85" spans="1:22" s="74" customFormat="1" ht="12.75">
      <c r="A85" s="97" t="s">
        <v>28</v>
      </c>
      <c r="B85" s="94">
        <v>0</v>
      </c>
      <c r="C85" s="94">
        <v>12</v>
      </c>
      <c r="D85" s="95">
        <v>868</v>
      </c>
      <c r="E85" s="94">
        <v>1015</v>
      </c>
      <c r="F85" s="94">
        <v>336</v>
      </c>
      <c r="G85" s="94">
        <v>35</v>
      </c>
      <c r="H85" s="93">
        <v>2266</v>
      </c>
      <c r="I85" s="93">
        <v>0</v>
      </c>
      <c r="J85" s="94">
        <v>18</v>
      </c>
      <c r="K85" s="95">
        <v>852</v>
      </c>
      <c r="L85" s="94">
        <v>827</v>
      </c>
      <c r="M85" s="94">
        <v>268</v>
      </c>
      <c r="N85" s="94">
        <v>46</v>
      </c>
      <c r="O85" s="93">
        <v>2011</v>
      </c>
      <c r="P85" s="93">
        <f t="shared" si="13"/>
        <v>0</v>
      </c>
      <c r="Q85" s="94">
        <f t="shared" si="13"/>
        <v>30</v>
      </c>
      <c r="R85" s="95">
        <f t="shared" si="13"/>
        <v>1720</v>
      </c>
      <c r="S85" s="94">
        <f t="shared" si="13"/>
        <v>1842</v>
      </c>
      <c r="T85" s="94">
        <f t="shared" si="13"/>
        <v>604</v>
      </c>
      <c r="U85" s="94">
        <f t="shared" si="13"/>
        <v>81</v>
      </c>
      <c r="V85" s="93">
        <f>SUM(H85,O85)</f>
        <v>4277</v>
      </c>
    </row>
    <row r="86" spans="1:22" s="30" customFormat="1" ht="12.75">
      <c r="A86" s="97" t="s">
        <v>19</v>
      </c>
      <c r="B86" s="98">
        <v>1</v>
      </c>
      <c r="C86" s="99">
        <v>29</v>
      </c>
      <c r="D86" s="100">
        <v>2036</v>
      </c>
      <c r="E86" s="99">
        <v>2072</v>
      </c>
      <c r="F86" s="99">
        <v>627</v>
      </c>
      <c r="G86" s="99">
        <v>63</v>
      </c>
      <c r="H86" s="98">
        <v>4828</v>
      </c>
      <c r="I86" s="98">
        <v>2</v>
      </c>
      <c r="J86" s="99">
        <v>35</v>
      </c>
      <c r="K86" s="100">
        <v>1968</v>
      </c>
      <c r="L86" s="99">
        <v>1687</v>
      </c>
      <c r="M86" s="99">
        <v>499</v>
      </c>
      <c r="N86" s="99">
        <v>64</v>
      </c>
      <c r="O86" s="98">
        <v>4255</v>
      </c>
      <c r="P86" s="98">
        <f t="shared" si="13"/>
        <v>3</v>
      </c>
      <c r="Q86" s="99">
        <f t="shared" si="13"/>
        <v>64</v>
      </c>
      <c r="R86" s="100">
        <f t="shared" si="13"/>
        <v>4004</v>
      </c>
      <c r="S86" s="99">
        <f t="shared" si="13"/>
        <v>3759</v>
      </c>
      <c r="T86" s="99">
        <f t="shared" si="13"/>
        <v>1126</v>
      </c>
      <c r="U86" s="99">
        <f t="shared" si="13"/>
        <v>127</v>
      </c>
      <c r="V86" s="98">
        <f>SUM(H86,O86)</f>
        <v>9083</v>
      </c>
    </row>
    <row r="87" spans="2:22" s="74" customFormat="1" ht="12.75">
      <c r="B87" s="89"/>
      <c r="C87" s="90"/>
      <c r="D87" s="91"/>
      <c r="E87" s="90"/>
      <c r="F87" s="90"/>
      <c r="G87" s="90"/>
      <c r="H87" s="89"/>
      <c r="I87" s="89"/>
      <c r="J87" s="90"/>
      <c r="K87" s="91"/>
      <c r="L87" s="90"/>
      <c r="M87" s="90"/>
      <c r="N87" s="90"/>
      <c r="O87" s="89"/>
      <c r="P87" s="89"/>
      <c r="Q87" s="90"/>
      <c r="R87" s="89"/>
      <c r="S87" s="89"/>
      <c r="T87" s="90"/>
      <c r="U87" s="90"/>
      <c r="V87" s="89"/>
    </row>
    <row r="88" spans="1:22" s="74" customFormat="1" ht="12.75">
      <c r="A88" s="30" t="s">
        <v>20</v>
      </c>
      <c r="B88" s="89"/>
      <c r="C88" s="90"/>
      <c r="D88" s="91"/>
      <c r="E88" s="90"/>
      <c r="F88" s="90"/>
      <c r="G88" s="90"/>
      <c r="H88" s="89"/>
      <c r="I88" s="89"/>
      <c r="J88" s="90"/>
      <c r="K88" s="91"/>
      <c r="L88" s="90"/>
      <c r="M88" s="90"/>
      <c r="N88" s="90"/>
      <c r="O88" s="89"/>
      <c r="P88" s="89"/>
      <c r="Q88" s="90"/>
      <c r="R88" s="89"/>
      <c r="S88" s="89"/>
      <c r="T88" s="90"/>
      <c r="U88" s="90"/>
      <c r="V88" s="89"/>
    </row>
    <row r="89" spans="1:22" s="74" customFormat="1" ht="12.75">
      <c r="A89" s="30" t="s">
        <v>17</v>
      </c>
      <c r="B89" s="89"/>
      <c r="C89" s="90"/>
      <c r="D89" s="91"/>
      <c r="E89" s="90"/>
      <c r="F89" s="90"/>
      <c r="G89" s="90"/>
      <c r="H89" s="89"/>
      <c r="I89" s="89"/>
      <c r="J89" s="90"/>
      <c r="K89" s="91"/>
      <c r="L89" s="90"/>
      <c r="M89" s="90"/>
      <c r="N89" s="90"/>
      <c r="O89" s="89"/>
      <c r="P89" s="89"/>
      <c r="Q89" s="90"/>
      <c r="R89" s="89"/>
      <c r="S89" s="89"/>
      <c r="T89" s="90"/>
      <c r="U89" s="90"/>
      <c r="V89" s="89"/>
    </row>
    <row r="90" spans="1:22" s="74" customFormat="1" ht="12.75">
      <c r="A90" s="74" t="s">
        <v>48</v>
      </c>
      <c r="B90" s="89">
        <v>0</v>
      </c>
      <c r="C90" s="90">
        <v>10</v>
      </c>
      <c r="D90" s="91">
        <v>330</v>
      </c>
      <c r="E90" s="90">
        <v>193</v>
      </c>
      <c r="F90" s="90">
        <v>57</v>
      </c>
      <c r="G90" s="90">
        <v>15</v>
      </c>
      <c r="H90" s="89">
        <v>605</v>
      </c>
      <c r="I90" s="89">
        <v>1</v>
      </c>
      <c r="J90" s="90">
        <v>10</v>
      </c>
      <c r="K90" s="91">
        <v>438</v>
      </c>
      <c r="L90" s="90">
        <v>216</v>
      </c>
      <c r="M90" s="90">
        <v>99</v>
      </c>
      <c r="N90" s="90">
        <v>19</v>
      </c>
      <c r="O90" s="89">
        <v>783</v>
      </c>
      <c r="P90" s="89">
        <f aca="true" t="shared" si="14" ref="P90:U94">SUM(I90,B90)</f>
        <v>1</v>
      </c>
      <c r="Q90" s="90">
        <f t="shared" si="14"/>
        <v>20</v>
      </c>
      <c r="R90" s="89">
        <f t="shared" si="14"/>
        <v>768</v>
      </c>
      <c r="S90" s="89">
        <f t="shared" si="14"/>
        <v>409</v>
      </c>
      <c r="T90" s="90">
        <f t="shared" si="14"/>
        <v>156</v>
      </c>
      <c r="U90" s="90">
        <f t="shared" si="14"/>
        <v>34</v>
      </c>
      <c r="V90" s="89">
        <f>SUM(H90,O90)</f>
        <v>1388</v>
      </c>
    </row>
    <row r="91" spans="1:22" ht="12.75">
      <c r="A91" s="74" t="s">
        <v>49</v>
      </c>
      <c r="B91" s="89">
        <v>0</v>
      </c>
      <c r="C91" s="103">
        <v>1</v>
      </c>
      <c r="D91" s="91">
        <v>185</v>
      </c>
      <c r="E91" s="103">
        <v>261</v>
      </c>
      <c r="F91" s="103">
        <v>150</v>
      </c>
      <c r="G91" s="103">
        <v>56</v>
      </c>
      <c r="H91" s="89">
        <v>653</v>
      </c>
      <c r="I91" s="89">
        <v>0</v>
      </c>
      <c r="J91" s="103">
        <v>3</v>
      </c>
      <c r="K91" s="91">
        <v>164</v>
      </c>
      <c r="L91" s="103">
        <v>181</v>
      </c>
      <c r="M91" s="103">
        <v>115</v>
      </c>
      <c r="N91" s="103">
        <v>55</v>
      </c>
      <c r="O91" s="89">
        <v>518</v>
      </c>
      <c r="P91" s="89">
        <f t="shared" si="14"/>
        <v>0</v>
      </c>
      <c r="Q91" s="90">
        <f t="shared" si="14"/>
        <v>4</v>
      </c>
      <c r="R91" s="89">
        <f t="shared" si="14"/>
        <v>349</v>
      </c>
      <c r="S91" s="89">
        <f t="shared" si="14"/>
        <v>442</v>
      </c>
      <c r="T91" s="90">
        <f t="shared" si="14"/>
        <v>265</v>
      </c>
      <c r="U91" s="90">
        <f t="shared" si="14"/>
        <v>111</v>
      </c>
      <c r="V91" s="89">
        <f>SUM(H91,O91)</f>
        <v>1171</v>
      </c>
    </row>
    <row r="92" spans="1:22" ht="12.75">
      <c r="A92" s="74" t="s">
        <v>50</v>
      </c>
      <c r="B92" s="89">
        <v>0</v>
      </c>
      <c r="C92" s="103">
        <v>0</v>
      </c>
      <c r="D92" s="91">
        <v>7</v>
      </c>
      <c r="E92" s="103">
        <v>18</v>
      </c>
      <c r="F92" s="103">
        <v>11</v>
      </c>
      <c r="G92" s="103">
        <v>1</v>
      </c>
      <c r="H92" s="89">
        <v>37</v>
      </c>
      <c r="I92" s="89">
        <v>0</v>
      </c>
      <c r="J92" s="103">
        <v>0</v>
      </c>
      <c r="K92" s="91">
        <v>29</v>
      </c>
      <c r="L92" s="103">
        <v>25</v>
      </c>
      <c r="M92" s="103">
        <v>15</v>
      </c>
      <c r="N92" s="103">
        <v>2</v>
      </c>
      <c r="O92" s="89">
        <v>71</v>
      </c>
      <c r="P92" s="89">
        <f t="shared" si="14"/>
        <v>0</v>
      </c>
      <c r="Q92" s="90">
        <f t="shared" si="14"/>
        <v>0</v>
      </c>
      <c r="R92" s="89">
        <f t="shared" si="14"/>
        <v>36</v>
      </c>
      <c r="S92" s="89">
        <f t="shared" si="14"/>
        <v>43</v>
      </c>
      <c r="T92" s="90">
        <f t="shared" si="14"/>
        <v>26</v>
      </c>
      <c r="U92" s="90">
        <f t="shared" si="14"/>
        <v>3</v>
      </c>
      <c r="V92" s="89">
        <f>SUM(H92,O92)</f>
        <v>108</v>
      </c>
    </row>
    <row r="93" spans="1:22" ht="12.75">
      <c r="A93" s="74" t="s">
        <v>51</v>
      </c>
      <c r="B93" s="89">
        <v>0</v>
      </c>
      <c r="C93" s="103">
        <v>0</v>
      </c>
      <c r="D93" s="91">
        <v>196</v>
      </c>
      <c r="E93" s="103">
        <v>589</v>
      </c>
      <c r="F93" s="103">
        <v>279</v>
      </c>
      <c r="G93" s="103">
        <v>141</v>
      </c>
      <c r="H93" s="89">
        <v>1205</v>
      </c>
      <c r="I93" s="89">
        <v>1</v>
      </c>
      <c r="J93" s="103">
        <v>1</v>
      </c>
      <c r="K93" s="91">
        <v>155</v>
      </c>
      <c r="L93" s="103">
        <v>429</v>
      </c>
      <c r="M93" s="103">
        <v>213</v>
      </c>
      <c r="N93" s="103">
        <v>93</v>
      </c>
      <c r="O93" s="89">
        <v>892</v>
      </c>
      <c r="P93" s="89">
        <f t="shared" si="14"/>
        <v>1</v>
      </c>
      <c r="Q93" s="90">
        <f t="shared" si="14"/>
        <v>1</v>
      </c>
      <c r="R93" s="89">
        <f t="shared" si="14"/>
        <v>351</v>
      </c>
      <c r="S93" s="89">
        <f t="shared" si="14"/>
        <v>1018</v>
      </c>
      <c r="T93" s="90">
        <f t="shared" si="14"/>
        <v>492</v>
      </c>
      <c r="U93" s="90">
        <f t="shared" si="14"/>
        <v>234</v>
      </c>
      <c r="V93" s="89">
        <f>SUM(H93,O93)</f>
        <v>2097</v>
      </c>
    </row>
    <row r="94" spans="1:22" s="29" customFormat="1" ht="12.75">
      <c r="A94" s="29" t="s">
        <v>1</v>
      </c>
      <c r="B94" s="93">
        <v>0</v>
      </c>
      <c r="C94" s="94">
        <v>11</v>
      </c>
      <c r="D94" s="95">
        <v>718</v>
      </c>
      <c r="E94" s="94">
        <v>1061</v>
      </c>
      <c r="F94" s="94">
        <v>497</v>
      </c>
      <c r="G94" s="94">
        <v>213</v>
      </c>
      <c r="H94" s="93">
        <v>2500</v>
      </c>
      <c r="I94" s="93">
        <v>2</v>
      </c>
      <c r="J94" s="94">
        <v>14</v>
      </c>
      <c r="K94" s="95">
        <v>786</v>
      </c>
      <c r="L94" s="94">
        <v>851</v>
      </c>
      <c r="M94" s="94">
        <v>442</v>
      </c>
      <c r="N94" s="94">
        <v>169</v>
      </c>
      <c r="O94" s="93">
        <v>2264</v>
      </c>
      <c r="P94" s="93">
        <f t="shared" si="14"/>
        <v>2</v>
      </c>
      <c r="Q94" s="94">
        <f t="shared" si="14"/>
        <v>25</v>
      </c>
      <c r="R94" s="93">
        <f t="shared" si="14"/>
        <v>1504</v>
      </c>
      <c r="S94" s="93">
        <f t="shared" si="14"/>
        <v>1912</v>
      </c>
      <c r="T94" s="94">
        <f t="shared" si="14"/>
        <v>939</v>
      </c>
      <c r="U94" s="94">
        <f t="shared" si="14"/>
        <v>382</v>
      </c>
      <c r="V94" s="93">
        <f>SUM(H94,O94)</f>
        <v>4764</v>
      </c>
    </row>
    <row r="95" spans="1:22" s="74" customFormat="1" ht="12.75">
      <c r="A95" s="30" t="s">
        <v>18</v>
      </c>
      <c r="B95" s="89"/>
      <c r="C95" s="90"/>
      <c r="D95" s="91"/>
      <c r="E95" s="90"/>
      <c r="F95" s="90"/>
      <c r="G95" s="90"/>
      <c r="H95" s="89"/>
      <c r="I95" s="89"/>
      <c r="J95" s="90"/>
      <c r="K95" s="91"/>
      <c r="L95" s="90"/>
      <c r="M95" s="90"/>
      <c r="N95" s="90"/>
      <c r="O95" s="89"/>
      <c r="P95" s="89"/>
      <c r="Q95" s="90"/>
      <c r="R95" s="89"/>
      <c r="S95" s="89"/>
      <c r="T95" s="90"/>
      <c r="U95" s="90"/>
      <c r="V95" s="89"/>
    </row>
    <row r="96" spans="1:22" ht="12.75">
      <c r="A96" s="74" t="s">
        <v>48</v>
      </c>
      <c r="B96" s="89">
        <v>2</v>
      </c>
      <c r="C96" s="90">
        <v>14</v>
      </c>
      <c r="D96" s="91">
        <v>211</v>
      </c>
      <c r="E96" s="90">
        <v>133</v>
      </c>
      <c r="F96" s="90">
        <v>64</v>
      </c>
      <c r="G96" s="90">
        <v>10</v>
      </c>
      <c r="H96" s="89">
        <v>434</v>
      </c>
      <c r="I96" s="89">
        <v>0</v>
      </c>
      <c r="J96" s="90">
        <v>6</v>
      </c>
      <c r="K96" s="91">
        <v>340</v>
      </c>
      <c r="L96" s="90">
        <v>171</v>
      </c>
      <c r="M96" s="90">
        <v>83</v>
      </c>
      <c r="N96" s="90">
        <v>16</v>
      </c>
      <c r="O96" s="89">
        <v>616</v>
      </c>
      <c r="P96" s="89">
        <f aca="true" t="shared" si="15" ref="P96:U100">SUM(I96,B96)</f>
        <v>2</v>
      </c>
      <c r="Q96" s="90">
        <f t="shared" si="15"/>
        <v>20</v>
      </c>
      <c r="R96" s="89">
        <f t="shared" si="15"/>
        <v>551</v>
      </c>
      <c r="S96" s="89">
        <f t="shared" si="15"/>
        <v>304</v>
      </c>
      <c r="T96" s="90">
        <f t="shared" si="15"/>
        <v>147</v>
      </c>
      <c r="U96" s="90">
        <f t="shared" si="15"/>
        <v>26</v>
      </c>
      <c r="V96" s="89">
        <f aca="true" t="shared" si="16" ref="V96:V101">SUM(H96,O96)</f>
        <v>1050</v>
      </c>
    </row>
    <row r="97" spans="1:22" ht="12.75">
      <c r="A97" s="74" t="s">
        <v>49</v>
      </c>
      <c r="B97" s="89">
        <v>0</v>
      </c>
      <c r="C97" s="103">
        <v>0</v>
      </c>
      <c r="D97" s="91">
        <v>170</v>
      </c>
      <c r="E97" s="103">
        <v>235</v>
      </c>
      <c r="F97" s="103">
        <v>139</v>
      </c>
      <c r="G97" s="103">
        <v>57</v>
      </c>
      <c r="H97" s="89">
        <v>601</v>
      </c>
      <c r="I97" s="89">
        <v>0</v>
      </c>
      <c r="J97" s="103">
        <v>0</v>
      </c>
      <c r="K97" s="91">
        <v>140</v>
      </c>
      <c r="L97" s="103">
        <v>171</v>
      </c>
      <c r="M97" s="103">
        <v>122</v>
      </c>
      <c r="N97" s="103">
        <v>55</v>
      </c>
      <c r="O97" s="89">
        <v>488</v>
      </c>
      <c r="P97" s="89">
        <f t="shared" si="15"/>
        <v>0</v>
      </c>
      <c r="Q97" s="90">
        <f t="shared" si="15"/>
        <v>0</v>
      </c>
      <c r="R97" s="89">
        <f t="shared" si="15"/>
        <v>310</v>
      </c>
      <c r="S97" s="89">
        <f t="shared" si="15"/>
        <v>406</v>
      </c>
      <c r="T97" s="90">
        <f t="shared" si="15"/>
        <v>261</v>
      </c>
      <c r="U97" s="90">
        <f t="shared" si="15"/>
        <v>112</v>
      </c>
      <c r="V97" s="89">
        <f t="shared" si="16"/>
        <v>1089</v>
      </c>
    </row>
    <row r="98" spans="1:22" ht="12.75">
      <c r="A98" s="74" t="s">
        <v>50</v>
      </c>
      <c r="B98" s="89">
        <v>0</v>
      </c>
      <c r="C98" s="103">
        <v>0</v>
      </c>
      <c r="D98" s="91">
        <v>6</v>
      </c>
      <c r="E98" s="103">
        <v>12</v>
      </c>
      <c r="F98" s="103">
        <v>6</v>
      </c>
      <c r="G98" s="103">
        <v>2</v>
      </c>
      <c r="H98" s="89">
        <v>26</v>
      </c>
      <c r="I98" s="89">
        <v>0</v>
      </c>
      <c r="J98" s="103">
        <v>0</v>
      </c>
      <c r="K98" s="91">
        <v>31</v>
      </c>
      <c r="L98" s="103">
        <v>26</v>
      </c>
      <c r="M98" s="103">
        <v>17</v>
      </c>
      <c r="N98" s="103">
        <v>6</v>
      </c>
      <c r="O98" s="89">
        <v>80</v>
      </c>
      <c r="P98" s="89">
        <f t="shared" si="15"/>
        <v>0</v>
      </c>
      <c r="Q98" s="90">
        <f t="shared" si="15"/>
        <v>0</v>
      </c>
      <c r="R98" s="89">
        <f t="shared" si="15"/>
        <v>37</v>
      </c>
      <c r="S98" s="89">
        <f t="shared" si="15"/>
        <v>38</v>
      </c>
      <c r="T98" s="90">
        <f t="shared" si="15"/>
        <v>23</v>
      </c>
      <c r="U98" s="90">
        <f t="shared" si="15"/>
        <v>8</v>
      </c>
      <c r="V98" s="89">
        <f t="shared" si="16"/>
        <v>106</v>
      </c>
    </row>
    <row r="99" spans="1:22" ht="12.75">
      <c r="A99" s="74" t="s">
        <v>51</v>
      </c>
      <c r="B99" s="89">
        <v>0</v>
      </c>
      <c r="C99" s="103">
        <v>2</v>
      </c>
      <c r="D99" s="91">
        <v>157</v>
      </c>
      <c r="E99" s="103">
        <v>422</v>
      </c>
      <c r="F99" s="103">
        <v>261</v>
      </c>
      <c r="G99" s="103">
        <v>121</v>
      </c>
      <c r="H99" s="89">
        <v>963</v>
      </c>
      <c r="I99" s="89">
        <v>0</v>
      </c>
      <c r="J99" s="103">
        <v>0</v>
      </c>
      <c r="K99" s="91">
        <v>119</v>
      </c>
      <c r="L99" s="103">
        <v>310</v>
      </c>
      <c r="M99" s="103">
        <v>206</v>
      </c>
      <c r="N99" s="103">
        <v>111</v>
      </c>
      <c r="O99" s="89">
        <v>746</v>
      </c>
      <c r="P99" s="89">
        <f t="shared" si="15"/>
        <v>0</v>
      </c>
      <c r="Q99" s="90">
        <f t="shared" si="15"/>
        <v>2</v>
      </c>
      <c r="R99" s="89">
        <f t="shared" si="15"/>
        <v>276</v>
      </c>
      <c r="S99" s="89">
        <f t="shared" si="15"/>
        <v>732</v>
      </c>
      <c r="T99" s="90">
        <f t="shared" si="15"/>
        <v>467</v>
      </c>
      <c r="U99" s="90">
        <f t="shared" si="15"/>
        <v>232</v>
      </c>
      <c r="V99" s="89">
        <f t="shared" si="16"/>
        <v>1709</v>
      </c>
    </row>
    <row r="100" spans="1:22" s="60" customFormat="1" ht="12.75">
      <c r="A100" s="29" t="s">
        <v>1</v>
      </c>
      <c r="B100" s="93">
        <v>2</v>
      </c>
      <c r="C100" s="94">
        <v>16</v>
      </c>
      <c r="D100" s="95">
        <v>544</v>
      </c>
      <c r="E100" s="94">
        <v>802</v>
      </c>
      <c r="F100" s="94">
        <v>470</v>
      </c>
      <c r="G100" s="94">
        <v>190</v>
      </c>
      <c r="H100" s="93">
        <v>2024</v>
      </c>
      <c r="I100" s="93">
        <v>0</v>
      </c>
      <c r="J100" s="94">
        <v>6</v>
      </c>
      <c r="K100" s="95">
        <v>630</v>
      </c>
      <c r="L100" s="94">
        <v>678</v>
      </c>
      <c r="M100" s="94">
        <v>428</v>
      </c>
      <c r="N100" s="94">
        <v>188</v>
      </c>
      <c r="O100" s="93">
        <v>1930</v>
      </c>
      <c r="P100" s="93">
        <f t="shared" si="15"/>
        <v>2</v>
      </c>
      <c r="Q100" s="94">
        <f t="shared" si="15"/>
        <v>22</v>
      </c>
      <c r="R100" s="93">
        <f t="shared" si="15"/>
        <v>1174</v>
      </c>
      <c r="S100" s="93">
        <f t="shared" si="15"/>
        <v>1480</v>
      </c>
      <c r="T100" s="94">
        <f t="shared" si="15"/>
        <v>898</v>
      </c>
      <c r="U100" s="94">
        <f t="shared" si="15"/>
        <v>378</v>
      </c>
      <c r="V100" s="93">
        <f t="shared" si="16"/>
        <v>3954</v>
      </c>
    </row>
    <row r="101" spans="1:22" s="30" customFormat="1" ht="12.75">
      <c r="A101" s="97" t="s">
        <v>21</v>
      </c>
      <c r="B101" s="98">
        <f>SUM(B94,B100)</f>
        <v>2</v>
      </c>
      <c r="C101" s="99">
        <f aca="true" t="shared" si="17" ref="C101:O101">SUM(C94,C100)</f>
        <v>27</v>
      </c>
      <c r="D101" s="100">
        <f t="shared" si="17"/>
        <v>1262</v>
      </c>
      <c r="E101" s="99">
        <f t="shared" si="17"/>
        <v>1863</v>
      </c>
      <c r="F101" s="99">
        <f t="shared" si="17"/>
        <v>967</v>
      </c>
      <c r="G101" s="99">
        <f t="shared" si="17"/>
        <v>403</v>
      </c>
      <c r="H101" s="98">
        <f t="shared" si="17"/>
        <v>4524</v>
      </c>
      <c r="I101" s="98">
        <f t="shared" si="17"/>
        <v>2</v>
      </c>
      <c r="J101" s="99">
        <f t="shared" si="17"/>
        <v>20</v>
      </c>
      <c r="K101" s="100">
        <f t="shared" si="17"/>
        <v>1416</v>
      </c>
      <c r="L101" s="99">
        <f t="shared" si="17"/>
        <v>1529</v>
      </c>
      <c r="M101" s="99">
        <f t="shared" si="17"/>
        <v>870</v>
      </c>
      <c r="N101" s="99">
        <f t="shared" si="17"/>
        <v>357</v>
      </c>
      <c r="O101" s="98">
        <f t="shared" si="17"/>
        <v>4194</v>
      </c>
      <c r="P101" s="98">
        <f aca="true" t="shared" si="18" ref="P101:U101">SUM(B101,I101)</f>
        <v>4</v>
      </c>
      <c r="Q101" s="99">
        <f t="shared" si="18"/>
        <v>47</v>
      </c>
      <c r="R101" s="98">
        <f t="shared" si="18"/>
        <v>2678</v>
      </c>
      <c r="S101" s="98">
        <f t="shared" si="18"/>
        <v>3392</v>
      </c>
      <c r="T101" s="99">
        <f t="shared" si="18"/>
        <v>1837</v>
      </c>
      <c r="U101" s="99">
        <f t="shared" si="18"/>
        <v>760</v>
      </c>
      <c r="V101" s="98">
        <f t="shared" si="16"/>
        <v>8718</v>
      </c>
    </row>
    <row r="102" spans="1:22" s="30" customFormat="1" ht="12.75">
      <c r="A102" s="74"/>
      <c r="B102" s="104"/>
      <c r="C102" s="105"/>
      <c r="D102" s="106"/>
      <c r="E102" s="105"/>
      <c r="F102" s="105"/>
      <c r="G102" s="105"/>
      <c r="H102" s="104"/>
      <c r="I102" s="104"/>
      <c r="J102" s="105"/>
      <c r="K102" s="106"/>
      <c r="L102" s="105"/>
      <c r="M102" s="105"/>
      <c r="N102" s="105"/>
      <c r="O102" s="104"/>
      <c r="P102" s="104"/>
      <c r="Q102" s="105"/>
      <c r="R102" s="104"/>
      <c r="S102" s="104"/>
      <c r="T102" s="105"/>
      <c r="U102" s="105"/>
      <c r="V102" s="104"/>
    </row>
    <row r="103" spans="1:22" s="30" customFormat="1" ht="12.75">
      <c r="A103" s="30" t="s">
        <v>22</v>
      </c>
      <c r="B103" s="104"/>
      <c r="C103" s="105"/>
      <c r="D103" s="106"/>
      <c r="E103" s="105"/>
      <c r="F103" s="105"/>
      <c r="G103" s="105"/>
      <c r="H103" s="104"/>
      <c r="I103" s="104"/>
      <c r="J103" s="105"/>
      <c r="K103" s="106"/>
      <c r="L103" s="105"/>
      <c r="M103" s="105"/>
      <c r="N103" s="105"/>
      <c r="O103" s="104"/>
      <c r="P103" s="104"/>
      <c r="Q103" s="105"/>
      <c r="R103" s="104"/>
      <c r="S103" s="104"/>
      <c r="T103" s="105"/>
      <c r="U103" s="105"/>
      <c r="V103" s="104"/>
    </row>
    <row r="104" spans="1:22" s="30" customFormat="1" ht="12.75">
      <c r="A104" s="30" t="s">
        <v>17</v>
      </c>
      <c r="B104" s="104"/>
      <c r="C104" s="105"/>
      <c r="D104" s="106"/>
      <c r="E104" s="105"/>
      <c r="F104" s="105"/>
      <c r="G104" s="105"/>
      <c r="H104" s="104"/>
      <c r="I104" s="104"/>
      <c r="J104" s="105"/>
      <c r="K104" s="106"/>
      <c r="L104" s="105"/>
      <c r="M104" s="105"/>
      <c r="N104" s="105"/>
      <c r="O104" s="104"/>
      <c r="P104" s="104"/>
      <c r="Q104" s="105"/>
      <c r="R104" s="104"/>
      <c r="S104" s="104"/>
      <c r="T104" s="105"/>
      <c r="U104" s="105"/>
      <c r="V104" s="104"/>
    </row>
    <row r="105" spans="1:22" ht="12.75">
      <c r="A105" s="74" t="s">
        <v>48</v>
      </c>
      <c r="B105" s="89">
        <v>0</v>
      </c>
      <c r="C105" s="90">
        <v>7</v>
      </c>
      <c r="D105" s="91">
        <v>170</v>
      </c>
      <c r="E105" s="90">
        <v>109</v>
      </c>
      <c r="F105" s="90">
        <v>56</v>
      </c>
      <c r="G105" s="90">
        <v>20</v>
      </c>
      <c r="H105" s="89">
        <v>362</v>
      </c>
      <c r="I105" s="89">
        <v>0</v>
      </c>
      <c r="J105" s="90">
        <v>8</v>
      </c>
      <c r="K105" s="91">
        <v>223</v>
      </c>
      <c r="L105" s="90">
        <v>122</v>
      </c>
      <c r="M105" s="90">
        <v>81</v>
      </c>
      <c r="N105" s="90">
        <v>20</v>
      </c>
      <c r="O105" s="89">
        <v>454</v>
      </c>
      <c r="P105" s="89">
        <f aca="true" t="shared" si="19" ref="P105:U109">SUM(I105,B105)</f>
        <v>0</v>
      </c>
      <c r="Q105" s="90">
        <f t="shared" si="19"/>
        <v>15</v>
      </c>
      <c r="R105" s="89">
        <f t="shared" si="19"/>
        <v>393</v>
      </c>
      <c r="S105" s="89">
        <f t="shared" si="19"/>
        <v>231</v>
      </c>
      <c r="T105" s="90">
        <f t="shared" si="19"/>
        <v>137</v>
      </c>
      <c r="U105" s="90">
        <f t="shared" si="19"/>
        <v>40</v>
      </c>
      <c r="V105" s="89">
        <f>SUM(H105,O105)</f>
        <v>816</v>
      </c>
    </row>
    <row r="106" spans="1:22" ht="12.75">
      <c r="A106" s="74" t="s">
        <v>49</v>
      </c>
      <c r="B106" s="89">
        <v>0</v>
      </c>
      <c r="C106" s="103">
        <v>1</v>
      </c>
      <c r="D106" s="91">
        <v>142</v>
      </c>
      <c r="E106" s="103">
        <v>203</v>
      </c>
      <c r="F106" s="103">
        <v>165</v>
      </c>
      <c r="G106" s="103">
        <v>64</v>
      </c>
      <c r="H106" s="89">
        <v>575</v>
      </c>
      <c r="I106" s="89">
        <v>0</v>
      </c>
      <c r="J106" s="103">
        <v>0</v>
      </c>
      <c r="K106" s="91">
        <v>126</v>
      </c>
      <c r="L106" s="103">
        <v>178</v>
      </c>
      <c r="M106" s="103">
        <v>141</v>
      </c>
      <c r="N106" s="103">
        <v>66</v>
      </c>
      <c r="O106" s="89">
        <v>511</v>
      </c>
      <c r="P106" s="89">
        <f t="shared" si="19"/>
        <v>0</v>
      </c>
      <c r="Q106" s="90">
        <f t="shared" si="19"/>
        <v>1</v>
      </c>
      <c r="R106" s="89">
        <f t="shared" si="19"/>
        <v>268</v>
      </c>
      <c r="S106" s="89">
        <f t="shared" si="19"/>
        <v>381</v>
      </c>
      <c r="T106" s="90">
        <f t="shared" si="19"/>
        <v>306</v>
      </c>
      <c r="U106" s="90">
        <f t="shared" si="19"/>
        <v>130</v>
      </c>
      <c r="V106" s="89">
        <f>SUM(H106,O106)</f>
        <v>1086</v>
      </c>
    </row>
    <row r="107" spans="1:22" ht="12.75">
      <c r="A107" s="74" t="s">
        <v>50</v>
      </c>
      <c r="B107" s="89">
        <v>0</v>
      </c>
      <c r="C107" s="103">
        <v>0</v>
      </c>
      <c r="D107" s="91">
        <v>5</v>
      </c>
      <c r="E107" s="103">
        <v>12</v>
      </c>
      <c r="F107" s="103">
        <v>9</v>
      </c>
      <c r="G107" s="103">
        <v>5</v>
      </c>
      <c r="H107" s="89">
        <v>31</v>
      </c>
      <c r="I107" s="89">
        <v>0</v>
      </c>
      <c r="J107" s="103">
        <v>0</v>
      </c>
      <c r="K107" s="91">
        <v>13</v>
      </c>
      <c r="L107" s="103">
        <v>29</v>
      </c>
      <c r="M107" s="103">
        <v>17</v>
      </c>
      <c r="N107" s="103">
        <v>5</v>
      </c>
      <c r="O107" s="89">
        <v>64</v>
      </c>
      <c r="P107" s="89">
        <f t="shared" si="19"/>
        <v>0</v>
      </c>
      <c r="Q107" s="90">
        <f t="shared" si="19"/>
        <v>0</v>
      </c>
      <c r="R107" s="89">
        <f t="shared" si="19"/>
        <v>18</v>
      </c>
      <c r="S107" s="89">
        <f t="shared" si="19"/>
        <v>41</v>
      </c>
      <c r="T107" s="90">
        <f t="shared" si="19"/>
        <v>26</v>
      </c>
      <c r="U107" s="90">
        <f t="shared" si="19"/>
        <v>10</v>
      </c>
      <c r="V107" s="89">
        <f>SUM(H107,O107)</f>
        <v>95</v>
      </c>
    </row>
    <row r="108" spans="1:22" ht="12.75">
      <c r="A108" s="74" t="s">
        <v>51</v>
      </c>
      <c r="B108" s="89">
        <v>0</v>
      </c>
      <c r="C108" s="103">
        <v>1</v>
      </c>
      <c r="D108" s="91">
        <v>138</v>
      </c>
      <c r="E108" s="103">
        <v>315</v>
      </c>
      <c r="F108" s="103">
        <v>259</v>
      </c>
      <c r="G108" s="103">
        <v>137</v>
      </c>
      <c r="H108" s="89">
        <v>850</v>
      </c>
      <c r="I108" s="89">
        <v>0</v>
      </c>
      <c r="J108" s="103">
        <v>2</v>
      </c>
      <c r="K108" s="91">
        <v>102</v>
      </c>
      <c r="L108" s="103">
        <v>266</v>
      </c>
      <c r="M108" s="103">
        <v>164</v>
      </c>
      <c r="N108" s="103">
        <v>82</v>
      </c>
      <c r="O108" s="89">
        <v>616</v>
      </c>
      <c r="P108" s="89">
        <f t="shared" si="19"/>
        <v>0</v>
      </c>
      <c r="Q108" s="90">
        <f t="shared" si="19"/>
        <v>3</v>
      </c>
      <c r="R108" s="89">
        <f t="shared" si="19"/>
        <v>240</v>
      </c>
      <c r="S108" s="89">
        <f t="shared" si="19"/>
        <v>581</v>
      </c>
      <c r="T108" s="90">
        <f t="shared" si="19"/>
        <v>423</v>
      </c>
      <c r="U108" s="90">
        <f t="shared" si="19"/>
        <v>219</v>
      </c>
      <c r="V108" s="89">
        <f>SUM(H108,O108)</f>
        <v>1466</v>
      </c>
    </row>
    <row r="109" spans="1:22" s="111" customFormat="1" ht="12.75">
      <c r="A109" s="29" t="s">
        <v>1</v>
      </c>
      <c r="B109" s="93">
        <v>0</v>
      </c>
      <c r="C109" s="94">
        <v>9</v>
      </c>
      <c r="D109" s="95">
        <v>455</v>
      </c>
      <c r="E109" s="94">
        <v>639</v>
      </c>
      <c r="F109" s="94">
        <v>489</v>
      </c>
      <c r="G109" s="94">
        <v>226</v>
      </c>
      <c r="H109" s="93">
        <v>1818</v>
      </c>
      <c r="I109" s="93">
        <v>0</v>
      </c>
      <c r="J109" s="94">
        <v>10</v>
      </c>
      <c r="K109" s="95">
        <v>464</v>
      </c>
      <c r="L109" s="94">
        <v>595</v>
      </c>
      <c r="M109" s="94">
        <v>403</v>
      </c>
      <c r="N109" s="94">
        <v>173</v>
      </c>
      <c r="O109" s="93">
        <v>1645</v>
      </c>
      <c r="P109" s="93">
        <f t="shared" si="19"/>
        <v>0</v>
      </c>
      <c r="Q109" s="94">
        <f t="shared" si="19"/>
        <v>19</v>
      </c>
      <c r="R109" s="93">
        <f t="shared" si="19"/>
        <v>919</v>
      </c>
      <c r="S109" s="93">
        <f t="shared" si="19"/>
        <v>1234</v>
      </c>
      <c r="T109" s="94">
        <f t="shared" si="19"/>
        <v>892</v>
      </c>
      <c r="U109" s="94">
        <f t="shared" si="19"/>
        <v>399</v>
      </c>
      <c r="V109" s="93">
        <f>SUM(H109,O109)</f>
        <v>3463</v>
      </c>
    </row>
    <row r="110" spans="1:22" ht="12.75">
      <c r="A110" s="30" t="s">
        <v>18</v>
      </c>
      <c r="B110" s="89"/>
      <c r="C110" s="90"/>
      <c r="D110" s="91"/>
      <c r="E110" s="90"/>
      <c r="F110" s="90"/>
      <c r="G110" s="90"/>
      <c r="H110" s="89"/>
      <c r="I110" s="89"/>
      <c r="J110" s="90"/>
      <c r="K110" s="91"/>
      <c r="L110" s="90"/>
      <c r="M110" s="90"/>
      <c r="N110" s="90"/>
      <c r="O110" s="89"/>
      <c r="P110" s="89"/>
      <c r="Q110" s="90"/>
      <c r="R110" s="89"/>
      <c r="S110" s="89"/>
      <c r="T110" s="90"/>
      <c r="U110" s="90"/>
      <c r="V110" s="89"/>
    </row>
    <row r="111" spans="1:22" s="74" customFormat="1" ht="12.75">
      <c r="A111" s="74" t="s">
        <v>48</v>
      </c>
      <c r="B111" s="89">
        <v>1</v>
      </c>
      <c r="C111" s="90">
        <v>1</v>
      </c>
      <c r="D111" s="91">
        <v>126</v>
      </c>
      <c r="E111" s="90">
        <v>112</v>
      </c>
      <c r="F111" s="90">
        <v>36</v>
      </c>
      <c r="G111" s="90">
        <v>19</v>
      </c>
      <c r="H111" s="89">
        <v>295</v>
      </c>
      <c r="I111" s="89">
        <v>1</v>
      </c>
      <c r="J111" s="90">
        <v>3</v>
      </c>
      <c r="K111" s="91">
        <v>211</v>
      </c>
      <c r="L111" s="90">
        <v>143</v>
      </c>
      <c r="M111" s="90">
        <v>49</v>
      </c>
      <c r="N111" s="90">
        <v>15</v>
      </c>
      <c r="O111" s="89">
        <v>422</v>
      </c>
      <c r="P111" s="89">
        <f aca="true" t="shared" si="20" ref="P111:U116">SUM(I111,B111)</f>
        <v>2</v>
      </c>
      <c r="Q111" s="90">
        <f t="shared" si="20"/>
        <v>4</v>
      </c>
      <c r="R111" s="89">
        <f t="shared" si="20"/>
        <v>337</v>
      </c>
      <c r="S111" s="89">
        <f t="shared" si="20"/>
        <v>255</v>
      </c>
      <c r="T111" s="90">
        <f t="shared" si="20"/>
        <v>85</v>
      </c>
      <c r="U111" s="90">
        <f t="shared" si="20"/>
        <v>34</v>
      </c>
      <c r="V111" s="89">
        <f>SUM(H111,O111)</f>
        <v>717</v>
      </c>
    </row>
    <row r="112" spans="1:22" ht="12.75">
      <c r="A112" s="74" t="s">
        <v>49</v>
      </c>
      <c r="B112" s="89">
        <v>0</v>
      </c>
      <c r="C112" s="103">
        <v>1</v>
      </c>
      <c r="D112" s="91">
        <v>121</v>
      </c>
      <c r="E112" s="103">
        <v>153</v>
      </c>
      <c r="F112" s="103">
        <v>88</v>
      </c>
      <c r="G112" s="103">
        <v>57</v>
      </c>
      <c r="H112" s="89">
        <v>420</v>
      </c>
      <c r="I112" s="89">
        <v>0</v>
      </c>
      <c r="J112" s="103">
        <v>1</v>
      </c>
      <c r="K112" s="91">
        <v>98</v>
      </c>
      <c r="L112" s="103">
        <v>125</v>
      </c>
      <c r="M112" s="103">
        <v>72</v>
      </c>
      <c r="N112" s="103">
        <v>36</v>
      </c>
      <c r="O112" s="89">
        <v>332</v>
      </c>
      <c r="P112" s="89">
        <f t="shared" si="20"/>
        <v>0</v>
      </c>
      <c r="Q112" s="90">
        <f t="shared" si="20"/>
        <v>2</v>
      </c>
      <c r="R112" s="89">
        <f t="shared" si="20"/>
        <v>219</v>
      </c>
      <c r="S112" s="89">
        <f t="shared" si="20"/>
        <v>278</v>
      </c>
      <c r="T112" s="90">
        <f t="shared" si="20"/>
        <v>160</v>
      </c>
      <c r="U112" s="90">
        <f t="shared" si="20"/>
        <v>93</v>
      </c>
      <c r="V112" s="89">
        <f>SUM(H112,O112)</f>
        <v>752</v>
      </c>
    </row>
    <row r="113" spans="1:22" ht="12.75">
      <c r="A113" s="74" t="s">
        <v>50</v>
      </c>
      <c r="B113" s="89">
        <v>0</v>
      </c>
      <c r="C113" s="103">
        <v>0</v>
      </c>
      <c r="D113" s="91">
        <v>4</v>
      </c>
      <c r="E113" s="103">
        <v>11</v>
      </c>
      <c r="F113" s="103">
        <v>7</v>
      </c>
      <c r="G113" s="103">
        <v>4</v>
      </c>
      <c r="H113" s="89">
        <v>26</v>
      </c>
      <c r="I113" s="89">
        <v>0</v>
      </c>
      <c r="J113" s="103">
        <v>3</v>
      </c>
      <c r="K113" s="91">
        <v>19</v>
      </c>
      <c r="L113" s="103">
        <v>21</v>
      </c>
      <c r="M113" s="103">
        <v>6</v>
      </c>
      <c r="N113" s="103">
        <v>4</v>
      </c>
      <c r="O113" s="89">
        <v>53</v>
      </c>
      <c r="P113" s="89">
        <f t="shared" si="20"/>
        <v>0</v>
      </c>
      <c r="Q113" s="90">
        <f t="shared" si="20"/>
        <v>3</v>
      </c>
      <c r="R113" s="89">
        <f t="shared" si="20"/>
        <v>23</v>
      </c>
      <c r="S113" s="89">
        <f t="shared" si="20"/>
        <v>32</v>
      </c>
      <c r="T113" s="90">
        <f t="shared" si="20"/>
        <v>13</v>
      </c>
      <c r="U113" s="90">
        <f t="shared" si="20"/>
        <v>8</v>
      </c>
      <c r="V113" s="89">
        <f>SUM(H113,O113)</f>
        <v>79</v>
      </c>
    </row>
    <row r="114" spans="1:22" ht="12.75">
      <c r="A114" s="74" t="s">
        <v>51</v>
      </c>
      <c r="B114" s="89">
        <v>0</v>
      </c>
      <c r="C114" s="103">
        <v>0</v>
      </c>
      <c r="D114" s="91">
        <v>108</v>
      </c>
      <c r="E114" s="103">
        <v>247</v>
      </c>
      <c r="F114" s="103">
        <v>162</v>
      </c>
      <c r="G114" s="103">
        <v>92</v>
      </c>
      <c r="H114" s="89">
        <v>609</v>
      </c>
      <c r="I114" s="89">
        <v>0</v>
      </c>
      <c r="J114" s="103">
        <v>0</v>
      </c>
      <c r="K114" s="91">
        <v>75</v>
      </c>
      <c r="L114" s="103">
        <v>169</v>
      </c>
      <c r="M114" s="103">
        <v>124</v>
      </c>
      <c r="N114" s="103">
        <v>68</v>
      </c>
      <c r="O114" s="89">
        <v>436</v>
      </c>
      <c r="P114" s="89">
        <f t="shared" si="20"/>
        <v>0</v>
      </c>
      <c r="Q114" s="90">
        <f t="shared" si="20"/>
        <v>0</v>
      </c>
      <c r="R114" s="89">
        <f t="shared" si="20"/>
        <v>183</v>
      </c>
      <c r="S114" s="89">
        <f t="shared" si="20"/>
        <v>416</v>
      </c>
      <c r="T114" s="90">
        <f t="shared" si="20"/>
        <v>286</v>
      </c>
      <c r="U114" s="90">
        <f t="shared" si="20"/>
        <v>160</v>
      </c>
      <c r="V114" s="89">
        <f>SUM(H114,O114)</f>
        <v>1045</v>
      </c>
    </row>
    <row r="115" spans="1:22" s="60" customFormat="1" ht="12.75">
      <c r="A115" s="29" t="s">
        <v>1</v>
      </c>
      <c r="B115" s="93">
        <v>1</v>
      </c>
      <c r="C115" s="94">
        <v>2</v>
      </c>
      <c r="D115" s="95">
        <v>359</v>
      </c>
      <c r="E115" s="94">
        <v>523</v>
      </c>
      <c r="F115" s="94">
        <v>293</v>
      </c>
      <c r="G115" s="94">
        <v>172</v>
      </c>
      <c r="H115" s="93">
        <v>1350</v>
      </c>
      <c r="I115" s="93">
        <v>1</v>
      </c>
      <c r="J115" s="94">
        <v>7</v>
      </c>
      <c r="K115" s="95">
        <v>403</v>
      </c>
      <c r="L115" s="94">
        <v>458</v>
      </c>
      <c r="M115" s="94">
        <v>251</v>
      </c>
      <c r="N115" s="94">
        <v>123</v>
      </c>
      <c r="O115" s="93">
        <v>1243</v>
      </c>
      <c r="P115" s="93">
        <f t="shared" si="20"/>
        <v>2</v>
      </c>
      <c r="Q115" s="94">
        <f t="shared" si="20"/>
        <v>9</v>
      </c>
      <c r="R115" s="93">
        <f t="shared" si="20"/>
        <v>762</v>
      </c>
      <c r="S115" s="93">
        <f t="shared" si="20"/>
        <v>981</v>
      </c>
      <c r="T115" s="94">
        <f t="shared" si="20"/>
        <v>544</v>
      </c>
      <c r="U115" s="94">
        <f t="shared" si="20"/>
        <v>295</v>
      </c>
      <c r="V115" s="93">
        <f>SUM(H115,O115)</f>
        <v>2593</v>
      </c>
    </row>
    <row r="116" spans="1:22" s="1" customFormat="1" ht="12.75">
      <c r="A116" s="97" t="s">
        <v>23</v>
      </c>
      <c r="B116" s="98">
        <v>1</v>
      </c>
      <c r="C116" s="99">
        <v>11</v>
      </c>
      <c r="D116" s="100">
        <v>814</v>
      </c>
      <c r="E116" s="99">
        <v>1162</v>
      </c>
      <c r="F116" s="99">
        <v>782</v>
      </c>
      <c r="G116" s="99">
        <v>398</v>
      </c>
      <c r="H116" s="98">
        <v>3168</v>
      </c>
      <c r="I116" s="98">
        <v>1</v>
      </c>
      <c r="J116" s="99">
        <v>17</v>
      </c>
      <c r="K116" s="100">
        <v>867</v>
      </c>
      <c r="L116" s="99">
        <v>1053</v>
      </c>
      <c r="M116" s="99">
        <v>654</v>
      </c>
      <c r="N116" s="99">
        <v>296</v>
      </c>
      <c r="O116" s="98">
        <v>2888</v>
      </c>
      <c r="P116" s="98">
        <f t="shared" si="20"/>
        <v>2</v>
      </c>
      <c r="Q116" s="99">
        <f t="shared" si="20"/>
        <v>28</v>
      </c>
      <c r="R116" s="98">
        <f t="shared" si="20"/>
        <v>1681</v>
      </c>
      <c r="S116" s="98">
        <f t="shared" si="20"/>
        <v>2215</v>
      </c>
      <c r="T116" s="99">
        <f t="shared" si="20"/>
        <v>1436</v>
      </c>
      <c r="U116" s="99">
        <f t="shared" si="20"/>
        <v>694</v>
      </c>
      <c r="V116" s="98">
        <f>SUM(V115,V109)</f>
        <v>6056</v>
      </c>
    </row>
    <row r="117" spans="1:22" s="30" customFormat="1" ht="15" customHeight="1">
      <c r="A117" s="29" t="s">
        <v>24</v>
      </c>
      <c r="B117" s="104">
        <f>SUM(B116,B101,B86)</f>
        <v>4</v>
      </c>
      <c r="C117" s="105">
        <f aca="true" t="shared" si="21" ref="C117:V117">SUM(C116,C101,C86)</f>
        <v>67</v>
      </c>
      <c r="D117" s="106">
        <f t="shared" si="21"/>
        <v>4112</v>
      </c>
      <c r="E117" s="105">
        <f t="shared" si="21"/>
        <v>5097</v>
      </c>
      <c r="F117" s="105">
        <f t="shared" si="21"/>
        <v>2376</v>
      </c>
      <c r="G117" s="105">
        <f t="shared" si="21"/>
        <v>864</v>
      </c>
      <c r="H117" s="104">
        <f t="shared" si="21"/>
        <v>12520</v>
      </c>
      <c r="I117" s="104">
        <f t="shared" si="21"/>
        <v>5</v>
      </c>
      <c r="J117" s="105">
        <f t="shared" si="21"/>
        <v>72</v>
      </c>
      <c r="K117" s="106">
        <f t="shared" si="21"/>
        <v>4251</v>
      </c>
      <c r="L117" s="105">
        <f t="shared" si="21"/>
        <v>4269</v>
      </c>
      <c r="M117" s="105">
        <f t="shared" si="21"/>
        <v>2023</v>
      </c>
      <c r="N117" s="105">
        <f t="shared" si="21"/>
        <v>717</v>
      </c>
      <c r="O117" s="104">
        <f t="shared" si="21"/>
        <v>11337</v>
      </c>
      <c r="P117" s="104">
        <f t="shared" si="21"/>
        <v>9</v>
      </c>
      <c r="Q117" s="105">
        <f t="shared" si="21"/>
        <v>139</v>
      </c>
      <c r="R117" s="104">
        <f t="shared" si="21"/>
        <v>8363</v>
      </c>
      <c r="S117" s="104">
        <f t="shared" si="21"/>
        <v>9366</v>
      </c>
      <c r="T117" s="105">
        <f t="shared" si="21"/>
        <v>4399</v>
      </c>
      <c r="U117" s="105">
        <f t="shared" si="21"/>
        <v>1581</v>
      </c>
      <c r="V117" s="104">
        <f t="shared" si="21"/>
        <v>23857</v>
      </c>
    </row>
    <row r="118" spans="1:22" s="30" customFormat="1" ht="15" customHeight="1">
      <c r="A118" s="29"/>
      <c r="B118" s="105"/>
      <c r="C118" s="105"/>
      <c r="D118" s="105"/>
      <c r="E118" s="105"/>
      <c r="F118" s="105"/>
      <c r="G118" s="105"/>
      <c r="H118" s="105"/>
      <c r="I118" s="105"/>
      <c r="J118" s="105"/>
      <c r="K118" s="105"/>
      <c r="L118" s="105"/>
      <c r="M118" s="105"/>
      <c r="N118" s="105"/>
      <c r="O118" s="105"/>
      <c r="P118" s="105"/>
      <c r="Q118" s="105"/>
      <c r="R118" s="105"/>
      <c r="S118" s="105"/>
      <c r="T118" s="105"/>
      <c r="U118" s="105"/>
      <c r="V118" s="105"/>
    </row>
    <row r="119" spans="1:22" s="30" customFormat="1" ht="15" customHeight="1">
      <c r="A119" s="29"/>
      <c r="B119" s="105"/>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s="30" customFormat="1" ht="15" customHeight="1">
      <c r="A120" s="29"/>
      <c r="B120" s="105"/>
      <c r="C120" s="105"/>
      <c r="D120" s="105"/>
      <c r="E120" s="105"/>
      <c r="F120" s="105"/>
      <c r="G120" s="105"/>
      <c r="H120" s="105"/>
      <c r="I120" s="105"/>
      <c r="J120" s="105"/>
      <c r="K120" s="105"/>
      <c r="L120" s="105"/>
      <c r="M120" s="105"/>
      <c r="N120" s="105"/>
      <c r="O120" s="105"/>
      <c r="P120" s="105"/>
      <c r="Q120" s="105"/>
      <c r="R120" s="105"/>
      <c r="S120" s="105"/>
      <c r="T120" s="105"/>
      <c r="U120" s="105"/>
      <c r="V120" s="105"/>
    </row>
    <row r="121" spans="1:22" s="30" customFormat="1" ht="15" customHeight="1">
      <c r="A121" s="29"/>
      <c r="B121" s="105"/>
      <c r="C121" s="105"/>
      <c r="D121" s="105"/>
      <c r="E121" s="105"/>
      <c r="F121" s="105"/>
      <c r="G121" s="105"/>
      <c r="H121" s="105"/>
      <c r="I121" s="105"/>
      <c r="J121" s="105"/>
      <c r="K121" s="105"/>
      <c r="L121" s="105"/>
      <c r="M121" s="105"/>
      <c r="N121" s="105"/>
      <c r="O121" s="105"/>
      <c r="P121" s="105"/>
      <c r="Q121" s="105"/>
      <c r="R121" s="105"/>
      <c r="S121" s="105"/>
      <c r="T121" s="105"/>
      <c r="U121" s="105"/>
      <c r="V121" s="105"/>
    </row>
    <row r="122" spans="1:22" s="30" customFormat="1" ht="15" customHeight="1">
      <c r="A122" s="29"/>
      <c r="B122" s="105"/>
      <c r="C122" s="105"/>
      <c r="D122" s="105"/>
      <c r="E122" s="105"/>
      <c r="F122" s="105"/>
      <c r="G122" s="105"/>
      <c r="H122" s="105"/>
      <c r="I122" s="105"/>
      <c r="J122" s="105"/>
      <c r="K122" s="105"/>
      <c r="L122" s="105"/>
      <c r="M122" s="105"/>
      <c r="N122" s="105"/>
      <c r="O122" s="105"/>
      <c r="P122" s="105"/>
      <c r="Q122" s="105"/>
      <c r="R122" s="105"/>
      <c r="S122" s="105"/>
      <c r="T122" s="105"/>
      <c r="U122" s="105"/>
      <c r="V122" s="105"/>
    </row>
    <row r="123" spans="1:22" s="30" customFormat="1" ht="15" customHeight="1">
      <c r="A123" s="29"/>
      <c r="B123" s="105"/>
      <c r="C123" s="105"/>
      <c r="D123" s="105"/>
      <c r="E123" s="105"/>
      <c r="F123" s="105"/>
      <c r="G123" s="105"/>
      <c r="H123" s="105"/>
      <c r="I123" s="105"/>
      <c r="J123" s="105"/>
      <c r="K123" s="105"/>
      <c r="L123" s="105"/>
      <c r="M123" s="105"/>
      <c r="N123" s="105"/>
      <c r="O123" s="105"/>
      <c r="P123" s="105"/>
      <c r="Q123" s="105"/>
      <c r="R123" s="105"/>
      <c r="S123" s="105"/>
      <c r="T123" s="105"/>
      <c r="U123" s="105"/>
      <c r="V123" s="105"/>
    </row>
    <row r="124" spans="1:22" s="30" customFormat="1" ht="15" customHeight="1">
      <c r="A124" s="29"/>
      <c r="B124" s="105"/>
      <c r="C124" s="105"/>
      <c r="D124" s="105"/>
      <c r="E124" s="105"/>
      <c r="F124" s="105"/>
      <c r="G124" s="105"/>
      <c r="H124" s="105"/>
      <c r="I124" s="105"/>
      <c r="J124" s="105"/>
      <c r="K124" s="105"/>
      <c r="L124" s="105"/>
      <c r="M124" s="105"/>
      <c r="N124" s="105"/>
      <c r="O124" s="105"/>
      <c r="P124" s="105"/>
      <c r="Q124" s="105"/>
      <c r="R124" s="105"/>
      <c r="S124" s="105"/>
      <c r="T124" s="105"/>
      <c r="U124" s="105"/>
      <c r="V124" s="105"/>
    </row>
    <row r="125" spans="1:22" s="30" customFormat="1" ht="15" customHeight="1">
      <c r="A125" s="29"/>
      <c r="B125" s="105"/>
      <c r="C125" s="105"/>
      <c r="D125" s="105"/>
      <c r="E125" s="105"/>
      <c r="F125" s="105"/>
      <c r="G125" s="105"/>
      <c r="H125" s="105"/>
      <c r="I125" s="105"/>
      <c r="J125" s="105"/>
      <c r="K125" s="105"/>
      <c r="L125" s="105"/>
      <c r="M125" s="105"/>
      <c r="N125" s="105"/>
      <c r="O125" s="105"/>
      <c r="P125" s="105"/>
      <c r="Q125" s="105"/>
      <c r="R125" s="105"/>
      <c r="S125" s="105"/>
      <c r="T125" s="105"/>
      <c r="U125" s="105"/>
      <c r="V125" s="105"/>
    </row>
    <row r="126" spans="1:22" s="30" customFormat="1" ht="15" customHeight="1">
      <c r="A126" s="29"/>
      <c r="B126" s="105"/>
      <c r="C126" s="105"/>
      <c r="D126" s="105"/>
      <c r="E126" s="105"/>
      <c r="F126" s="105"/>
      <c r="G126" s="105"/>
      <c r="H126" s="105"/>
      <c r="I126" s="105"/>
      <c r="J126" s="105"/>
      <c r="K126" s="105"/>
      <c r="L126" s="105"/>
      <c r="M126" s="105"/>
      <c r="N126" s="105"/>
      <c r="O126" s="105"/>
      <c r="P126" s="105"/>
      <c r="Q126" s="105"/>
      <c r="R126" s="105"/>
      <c r="S126" s="105"/>
      <c r="T126" s="105"/>
      <c r="U126" s="105"/>
      <c r="V126" s="105"/>
    </row>
    <row r="127" spans="1:22" s="30" customFormat="1" ht="15" customHeight="1">
      <c r="A127" s="29"/>
      <c r="B127" s="105"/>
      <c r="C127" s="105"/>
      <c r="D127" s="105"/>
      <c r="E127" s="105"/>
      <c r="F127" s="105"/>
      <c r="G127" s="105"/>
      <c r="H127" s="105"/>
      <c r="I127" s="105"/>
      <c r="J127" s="105"/>
      <c r="K127" s="105"/>
      <c r="L127" s="105"/>
      <c r="M127" s="105"/>
      <c r="N127" s="105"/>
      <c r="O127" s="105"/>
      <c r="P127" s="105"/>
      <c r="Q127" s="105"/>
      <c r="R127" s="105"/>
      <c r="S127" s="105"/>
      <c r="T127" s="105"/>
      <c r="U127" s="105"/>
      <c r="V127" s="105"/>
    </row>
    <row r="128" spans="1:22" s="30" customFormat="1" ht="15" customHeight="1">
      <c r="A128" s="29"/>
      <c r="B128" s="105"/>
      <c r="C128" s="105"/>
      <c r="D128" s="105"/>
      <c r="E128" s="105"/>
      <c r="F128" s="105"/>
      <c r="G128" s="105"/>
      <c r="H128" s="105"/>
      <c r="I128" s="105"/>
      <c r="J128" s="105"/>
      <c r="K128" s="105"/>
      <c r="L128" s="105"/>
      <c r="M128" s="105"/>
      <c r="N128" s="105"/>
      <c r="O128" s="105"/>
      <c r="P128" s="105"/>
      <c r="Q128" s="105"/>
      <c r="R128" s="105"/>
      <c r="S128" s="105"/>
      <c r="T128" s="105"/>
      <c r="U128" s="105"/>
      <c r="V128" s="105"/>
    </row>
    <row r="129" spans="1:22" s="30" customFormat="1" ht="15" customHeight="1">
      <c r="A129" s="29"/>
      <c r="B129" s="105"/>
      <c r="C129" s="105"/>
      <c r="D129" s="105"/>
      <c r="E129" s="105"/>
      <c r="F129" s="105"/>
      <c r="G129" s="105"/>
      <c r="H129" s="105"/>
      <c r="I129" s="105"/>
      <c r="J129" s="105"/>
      <c r="K129" s="105"/>
      <c r="L129" s="105"/>
      <c r="M129" s="105"/>
      <c r="N129" s="105"/>
      <c r="O129" s="105"/>
      <c r="P129" s="105"/>
      <c r="Q129" s="105"/>
      <c r="R129" s="105"/>
      <c r="S129" s="105"/>
      <c r="T129" s="105"/>
      <c r="U129" s="105"/>
      <c r="V129" s="105"/>
    </row>
    <row r="130" spans="1:22" s="30" customFormat="1" ht="15" customHeight="1">
      <c r="A130" s="29"/>
      <c r="B130" s="105"/>
      <c r="C130" s="105"/>
      <c r="D130" s="105"/>
      <c r="E130" s="105"/>
      <c r="F130" s="105"/>
      <c r="G130" s="105"/>
      <c r="H130" s="105"/>
      <c r="I130" s="105"/>
      <c r="J130" s="105"/>
      <c r="K130" s="105"/>
      <c r="L130" s="105"/>
      <c r="M130" s="105"/>
      <c r="N130" s="105"/>
      <c r="O130" s="105"/>
      <c r="P130" s="105"/>
      <c r="Q130" s="105"/>
      <c r="R130" s="105"/>
      <c r="S130" s="105"/>
      <c r="T130" s="105"/>
      <c r="U130" s="105"/>
      <c r="V130" s="105"/>
    </row>
    <row r="131" spans="1:3" ht="12.75">
      <c r="A131" s="30" t="s">
        <v>72</v>
      </c>
      <c r="C131" s="75"/>
    </row>
    <row r="132" spans="1:22" ht="12.75">
      <c r="A132" s="219" t="s">
        <v>9</v>
      </c>
      <c r="B132" s="219"/>
      <c r="C132" s="219"/>
      <c r="D132" s="219"/>
      <c r="E132" s="219"/>
      <c r="F132" s="219"/>
      <c r="G132" s="219"/>
      <c r="H132" s="219"/>
      <c r="I132" s="219"/>
      <c r="J132" s="219"/>
      <c r="K132" s="219"/>
      <c r="L132" s="219"/>
      <c r="M132" s="219"/>
      <c r="N132" s="219"/>
      <c r="O132" s="219"/>
      <c r="P132" s="219"/>
      <c r="Q132" s="219"/>
      <c r="R132" s="219"/>
      <c r="S132" s="219"/>
      <c r="T132" s="219"/>
      <c r="U132" s="219"/>
      <c r="V132" s="219"/>
    </row>
    <row r="133" spans="1:22" ht="12.75">
      <c r="A133" s="219" t="s">
        <v>52</v>
      </c>
      <c r="B133" s="219"/>
      <c r="C133" s="219"/>
      <c r="D133" s="219"/>
      <c r="E133" s="219"/>
      <c r="F133" s="219"/>
      <c r="G133" s="219"/>
      <c r="H133" s="219"/>
      <c r="I133" s="219"/>
      <c r="J133" s="219"/>
      <c r="K133" s="219"/>
      <c r="L133" s="219"/>
      <c r="M133" s="219"/>
      <c r="N133" s="219"/>
      <c r="O133" s="219"/>
      <c r="P133" s="219"/>
      <c r="Q133" s="219"/>
      <c r="R133" s="219"/>
      <c r="S133" s="219"/>
      <c r="T133" s="219"/>
      <c r="U133" s="219"/>
      <c r="V133" s="219"/>
    </row>
    <row r="134" spans="1:22" s="2" customFormat="1" ht="12.75">
      <c r="A134" s="220" t="s">
        <v>31</v>
      </c>
      <c r="B134" s="220"/>
      <c r="C134" s="220"/>
      <c r="D134" s="220"/>
      <c r="E134" s="220"/>
      <c r="F134" s="220"/>
      <c r="G134" s="220"/>
      <c r="H134" s="220"/>
      <c r="I134" s="220"/>
      <c r="J134" s="220"/>
      <c r="K134" s="220"/>
      <c r="L134" s="220"/>
      <c r="M134" s="220"/>
      <c r="N134" s="220"/>
      <c r="O134" s="220"/>
      <c r="P134" s="220"/>
      <c r="Q134" s="220"/>
      <c r="R134" s="220"/>
      <c r="S134" s="220"/>
      <c r="T134" s="220"/>
      <c r="U134" s="220"/>
      <c r="V134" s="220"/>
    </row>
    <row r="135" spans="1:22" s="2" customFormat="1" ht="12.75">
      <c r="A135" s="73"/>
      <c r="B135" s="73"/>
      <c r="C135" s="73"/>
      <c r="D135" s="73"/>
      <c r="E135" s="73"/>
      <c r="F135" s="73"/>
      <c r="G135" s="73"/>
      <c r="H135" s="73"/>
      <c r="I135" s="73"/>
      <c r="J135" s="73"/>
      <c r="K135" s="73"/>
      <c r="L135" s="73"/>
      <c r="M135" s="73"/>
      <c r="N135" s="73"/>
      <c r="O135" s="73"/>
      <c r="P135" s="73"/>
      <c r="Q135" s="73"/>
      <c r="R135" s="73"/>
      <c r="S135" s="73"/>
      <c r="T135" s="73"/>
      <c r="U135" s="73"/>
      <c r="V135" s="73"/>
    </row>
    <row r="136" spans="1:22" ht="12.75">
      <c r="A136" s="219" t="s">
        <v>24</v>
      </c>
      <c r="B136" s="219"/>
      <c r="C136" s="219"/>
      <c r="D136" s="219"/>
      <c r="E136" s="219"/>
      <c r="F136" s="219"/>
      <c r="G136" s="219"/>
      <c r="H136" s="219"/>
      <c r="I136" s="219"/>
      <c r="J136" s="219"/>
      <c r="K136" s="219"/>
      <c r="L136" s="219"/>
      <c r="M136" s="219"/>
      <c r="N136" s="219"/>
      <c r="O136" s="219"/>
      <c r="P136" s="219"/>
      <c r="Q136" s="219"/>
      <c r="R136" s="219"/>
      <c r="S136" s="219"/>
      <c r="T136" s="219"/>
      <c r="U136" s="219"/>
      <c r="V136" s="219"/>
    </row>
    <row r="137" ht="6.75" customHeight="1" thickBot="1"/>
    <row r="138" spans="1:22" ht="12.75">
      <c r="A138" s="76"/>
      <c r="B138" s="213" t="s">
        <v>34</v>
      </c>
      <c r="C138" s="214"/>
      <c r="D138" s="214"/>
      <c r="E138" s="214"/>
      <c r="F138" s="214"/>
      <c r="G138" s="214"/>
      <c r="H138" s="215"/>
      <c r="I138" s="213" t="s">
        <v>35</v>
      </c>
      <c r="J138" s="214"/>
      <c r="K138" s="214"/>
      <c r="L138" s="214"/>
      <c r="M138" s="214"/>
      <c r="N138" s="214"/>
      <c r="O138" s="215"/>
      <c r="P138" s="213" t="s">
        <v>1</v>
      </c>
      <c r="Q138" s="214"/>
      <c r="R138" s="214"/>
      <c r="S138" s="214"/>
      <c r="T138" s="214"/>
      <c r="U138" s="214"/>
      <c r="V138" s="214"/>
    </row>
    <row r="139" spans="2:22" ht="12.75">
      <c r="B139" s="216" t="s">
        <v>36</v>
      </c>
      <c r="C139" s="217"/>
      <c r="D139" s="77" t="s">
        <v>37</v>
      </c>
      <c r="E139" s="217" t="s">
        <v>38</v>
      </c>
      <c r="F139" s="217"/>
      <c r="G139" s="217"/>
      <c r="H139" s="78" t="s">
        <v>1</v>
      </c>
      <c r="I139" s="216" t="s">
        <v>36</v>
      </c>
      <c r="J139" s="218"/>
      <c r="K139" s="74" t="s">
        <v>37</v>
      </c>
      <c r="L139" s="216" t="s">
        <v>38</v>
      </c>
      <c r="M139" s="217"/>
      <c r="N139" s="217"/>
      <c r="O139" s="78" t="s">
        <v>1</v>
      </c>
      <c r="P139" s="216" t="s">
        <v>36</v>
      </c>
      <c r="Q139" s="218"/>
      <c r="R139" s="74" t="s">
        <v>37</v>
      </c>
      <c r="S139" s="216" t="s">
        <v>38</v>
      </c>
      <c r="T139" s="217"/>
      <c r="U139" s="217"/>
      <c r="V139" s="78" t="s">
        <v>1</v>
      </c>
    </row>
    <row r="140" spans="1:22" ht="12.75">
      <c r="A140" s="79" t="s">
        <v>39</v>
      </c>
      <c r="B140" s="80" t="s">
        <v>40</v>
      </c>
      <c r="C140" s="79">
        <v>1</v>
      </c>
      <c r="D140" s="81" t="s">
        <v>41</v>
      </c>
      <c r="E140" s="79" t="s">
        <v>42</v>
      </c>
      <c r="F140" s="79" t="s">
        <v>43</v>
      </c>
      <c r="G140" s="79" t="s">
        <v>44</v>
      </c>
      <c r="H140" s="82"/>
      <c r="I140" s="80" t="s">
        <v>40</v>
      </c>
      <c r="J140" s="79">
        <v>1</v>
      </c>
      <c r="K140" s="81" t="s">
        <v>41</v>
      </c>
      <c r="L140" s="79" t="s">
        <v>42</v>
      </c>
      <c r="M140" s="79" t="s">
        <v>43</v>
      </c>
      <c r="N140" s="79" t="s">
        <v>44</v>
      </c>
      <c r="O140" s="82"/>
      <c r="P140" s="80" t="s">
        <v>40</v>
      </c>
      <c r="Q140" s="79">
        <v>1</v>
      </c>
      <c r="R140" s="81" t="s">
        <v>41</v>
      </c>
      <c r="S140" s="79" t="s">
        <v>42</v>
      </c>
      <c r="T140" s="79" t="s">
        <v>43</v>
      </c>
      <c r="U140" s="79" t="s">
        <v>44</v>
      </c>
      <c r="V140" s="82"/>
    </row>
    <row r="141" spans="1:22" ht="12.75">
      <c r="A141" s="83" t="s">
        <v>14</v>
      </c>
      <c r="B141" s="80"/>
      <c r="C141" s="79"/>
      <c r="D141" s="81"/>
      <c r="E141" s="79"/>
      <c r="F141" s="79"/>
      <c r="G141" s="79"/>
      <c r="H141" s="80"/>
      <c r="I141" s="80"/>
      <c r="J141" s="79"/>
      <c r="K141" s="81"/>
      <c r="L141" s="79"/>
      <c r="M141" s="79"/>
      <c r="N141" s="79"/>
      <c r="O141" s="80"/>
      <c r="P141" s="80"/>
      <c r="Q141" s="79"/>
      <c r="R141" s="81"/>
      <c r="S141" s="79"/>
      <c r="T141" s="79"/>
      <c r="U141" s="79"/>
      <c r="V141" s="80"/>
    </row>
    <row r="142" spans="1:22" ht="12.75">
      <c r="A142" s="30" t="s">
        <v>17</v>
      </c>
      <c r="B142" s="78"/>
      <c r="C142" s="85"/>
      <c r="D142" s="86"/>
      <c r="E142" s="85"/>
      <c r="F142" s="85"/>
      <c r="G142" s="85"/>
      <c r="H142" s="78"/>
      <c r="I142" s="78"/>
      <c r="J142" s="85"/>
      <c r="K142" s="86"/>
      <c r="L142" s="85"/>
      <c r="M142" s="85"/>
      <c r="N142" s="85"/>
      <c r="O142" s="78"/>
      <c r="P142" s="78"/>
      <c r="Q142" s="85"/>
      <c r="R142" s="86"/>
      <c r="S142" s="85"/>
      <c r="T142" s="85"/>
      <c r="U142" s="88"/>
      <c r="V142" s="78"/>
    </row>
    <row r="143" spans="1:22" ht="12.75">
      <c r="A143" s="74" t="s">
        <v>45</v>
      </c>
      <c r="B143" s="89">
        <f>SUM(B79,B13)</f>
        <v>7</v>
      </c>
      <c r="C143" s="90">
        <f aca="true" t="shared" si="22" ref="C143:V143">SUM(C79,C13)</f>
        <v>507</v>
      </c>
      <c r="D143" s="91">
        <f t="shared" si="22"/>
        <v>23212</v>
      </c>
      <c r="E143" s="90">
        <f t="shared" si="22"/>
        <v>4418</v>
      </c>
      <c r="F143" s="90">
        <f t="shared" si="22"/>
        <v>599</v>
      </c>
      <c r="G143" s="90">
        <f t="shared" si="22"/>
        <v>30</v>
      </c>
      <c r="H143" s="89">
        <f t="shared" si="22"/>
        <v>28773</v>
      </c>
      <c r="I143" s="89">
        <f t="shared" si="22"/>
        <v>3</v>
      </c>
      <c r="J143" s="90">
        <f t="shared" si="22"/>
        <v>409</v>
      </c>
      <c r="K143" s="91">
        <f t="shared" si="22"/>
        <v>24004</v>
      </c>
      <c r="L143" s="90">
        <f t="shared" si="22"/>
        <v>3896</v>
      </c>
      <c r="M143" s="90">
        <f t="shared" si="22"/>
        <v>466</v>
      </c>
      <c r="N143" s="90">
        <f t="shared" si="22"/>
        <v>21</v>
      </c>
      <c r="O143" s="89">
        <f t="shared" si="22"/>
        <v>28799</v>
      </c>
      <c r="P143" s="89">
        <f t="shared" si="22"/>
        <v>10</v>
      </c>
      <c r="Q143" s="90">
        <f t="shared" si="22"/>
        <v>916</v>
      </c>
      <c r="R143" s="89">
        <f t="shared" si="22"/>
        <v>47216</v>
      </c>
      <c r="S143" s="89">
        <f t="shared" si="22"/>
        <v>8314</v>
      </c>
      <c r="T143" s="90">
        <f t="shared" si="22"/>
        <v>1065</v>
      </c>
      <c r="U143" s="92">
        <f t="shared" si="22"/>
        <v>51</v>
      </c>
      <c r="V143" s="89">
        <f t="shared" si="22"/>
        <v>57572</v>
      </c>
    </row>
    <row r="144" spans="1:22" ht="12.75">
      <c r="A144" s="74" t="s">
        <v>46</v>
      </c>
      <c r="B144" s="89">
        <f aca="true" t="shared" si="23" ref="B144:V144">SUM(B80,B14)</f>
        <v>0</v>
      </c>
      <c r="C144" s="90">
        <f t="shared" si="23"/>
        <v>1</v>
      </c>
      <c r="D144" s="91">
        <f t="shared" si="23"/>
        <v>2460</v>
      </c>
      <c r="E144" s="90">
        <f t="shared" si="23"/>
        <v>2363</v>
      </c>
      <c r="F144" s="90">
        <f t="shared" si="23"/>
        <v>176</v>
      </c>
      <c r="G144" s="90">
        <f t="shared" si="23"/>
        <v>13</v>
      </c>
      <c r="H144" s="89">
        <f t="shared" si="23"/>
        <v>5013</v>
      </c>
      <c r="I144" s="89">
        <f t="shared" si="23"/>
        <v>0</v>
      </c>
      <c r="J144" s="90">
        <f t="shared" si="23"/>
        <v>1</v>
      </c>
      <c r="K144" s="91">
        <f t="shared" si="23"/>
        <v>1951</v>
      </c>
      <c r="L144" s="90">
        <f t="shared" si="23"/>
        <v>1874</v>
      </c>
      <c r="M144" s="90">
        <f t="shared" si="23"/>
        <v>126</v>
      </c>
      <c r="N144" s="90">
        <f t="shared" si="23"/>
        <v>7</v>
      </c>
      <c r="O144" s="89">
        <f t="shared" si="23"/>
        <v>3959</v>
      </c>
      <c r="P144" s="89">
        <f t="shared" si="23"/>
        <v>0</v>
      </c>
      <c r="Q144" s="90">
        <f t="shared" si="23"/>
        <v>2</v>
      </c>
      <c r="R144" s="89">
        <f t="shared" si="23"/>
        <v>4411</v>
      </c>
      <c r="S144" s="89">
        <f t="shared" si="23"/>
        <v>4237</v>
      </c>
      <c r="T144" s="90">
        <f t="shared" si="23"/>
        <v>302</v>
      </c>
      <c r="U144" s="92">
        <f t="shared" si="23"/>
        <v>20</v>
      </c>
      <c r="V144" s="89">
        <f t="shared" si="23"/>
        <v>8972</v>
      </c>
    </row>
    <row r="145" spans="1:22" ht="12.75">
      <c r="A145" s="29" t="s">
        <v>27</v>
      </c>
      <c r="B145" s="93">
        <f aca="true" t="shared" si="24" ref="B145:V145">SUM(B81,B15)</f>
        <v>7</v>
      </c>
      <c r="C145" s="94">
        <f t="shared" si="24"/>
        <v>508</v>
      </c>
      <c r="D145" s="95">
        <f t="shared" si="24"/>
        <v>25672</v>
      </c>
      <c r="E145" s="94">
        <f t="shared" si="24"/>
        <v>6781</v>
      </c>
      <c r="F145" s="94">
        <f t="shared" si="24"/>
        <v>775</v>
      </c>
      <c r="G145" s="94">
        <f t="shared" si="24"/>
        <v>43</v>
      </c>
      <c r="H145" s="93">
        <f t="shared" si="24"/>
        <v>33786</v>
      </c>
      <c r="I145" s="93">
        <f t="shared" si="24"/>
        <v>3</v>
      </c>
      <c r="J145" s="94">
        <f t="shared" si="24"/>
        <v>410</v>
      </c>
      <c r="K145" s="95">
        <f t="shared" si="24"/>
        <v>25955</v>
      </c>
      <c r="L145" s="94">
        <f t="shared" si="24"/>
        <v>5770</v>
      </c>
      <c r="M145" s="94">
        <f t="shared" si="24"/>
        <v>592</v>
      </c>
      <c r="N145" s="94">
        <f t="shared" si="24"/>
        <v>28</v>
      </c>
      <c r="O145" s="93">
        <f t="shared" si="24"/>
        <v>32758</v>
      </c>
      <c r="P145" s="93">
        <f t="shared" si="24"/>
        <v>10</v>
      </c>
      <c r="Q145" s="94">
        <f t="shared" si="24"/>
        <v>918</v>
      </c>
      <c r="R145" s="93">
        <f t="shared" si="24"/>
        <v>51627</v>
      </c>
      <c r="S145" s="93">
        <f t="shared" si="24"/>
        <v>12551</v>
      </c>
      <c r="T145" s="94">
        <f t="shared" si="24"/>
        <v>1367</v>
      </c>
      <c r="U145" s="96">
        <f t="shared" si="24"/>
        <v>71</v>
      </c>
      <c r="V145" s="93">
        <f t="shared" si="24"/>
        <v>66544</v>
      </c>
    </row>
    <row r="146" spans="1:22" ht="12.75">
      <c r="A146" s="30" t="s">
        <v>18</v>
      </c>
      <c r="B146" s="89"/>
      <c r="C146" s="90"/>
      <c r="D146" s="91"/>
      <c r="E146" s="90"/>
      <c r="F146" s="90"/>
      <c r="G146" s="90"/>
      <c r="H146" s="89"/>
      <c r="I146" s="89"/>
      <c r="J146" s="90"/>
      <c r="K146" s="91"/>
      <c r="L146" s="90"/>
      <c r="M146" s="90"/>
      <c r="N146" s="90"/>
      <c r="O146" s="89"/>
      <c r="P146" s="89"/>
      <c r="Q146" s="90"/>
      <c r="R146" s="89"/>
      <c r="S146" s="89"/>
      <c r="T146" s="90"/>
      <c r="U146" s="92"/>
      <c r="V146" s="89"/>
    </row>
    <row r="147" spans="1:22" ht="12.75">
      <c r="A147" s="74" t="s">
        <v>56</v>
      </c>
      <c r="B147" s="89">
        <f aca="true" t="shared" si="25" ref="B147:V147">SUM(B83,B17)</f>
        <v>13</v>
      </c>
      <c r="C147" s="90">
        <f t="shared" si="25"/>
        <v>472</v>
      </c>
      <c r="D147" s="91">
        <f t="shared" si="25"/>
        <v>21698</v>
      </c>
      <c r="E147" s="90">
        <f t="shared" si="25"/>
        <v>4125</v>
      </c>
      <c r="F147" s="90">
        <f t="shared" si="25"/>
        <v>674</v>
      </c>
      <c r="G147" s="90">
        <f t="shared" si="25"/>
        <v>46</v>
      </c>
      <c r="H147" s="89">
        <f t="shared" si="25"/>
        <v>27028</v>
      </c>
      <c r="I147" s="89">
        <f t="shared" si="25"/>
        <v>5</v>
      </c>
      <c r="J147" s="90">
        <f t="shared" si="25"/>
        <v>480</v>
      </c>
      <c r="K147" s="91">
        <f t="shared" si="25"/>
        <v>22908</v>
      </c>
      <c r="L147" s="90">
        <f t="shared" si="25"/>
        <v>3651</v>
      </c>
      <c r="M147" s="90">
        <f t="shared" si="25"/>
        <v>506</v>
      </c>
      <c r="N147" s="90">
        <f t="shared" si="25"/>
        <v>49</v>
      </c>
      <c r="O147" s="89">
        <f t="shared" si="25"/>
        <v>27599</v>
      </c>
      <c r="P147" s="89">
        <f t="shared" si="25"/>
        <v>18</v>
      </c>
      <c r="Q147" s="90">
        <f t="shared" si="25"/>
        <v>952</v>
      </c>
      <c r="R147" s="89">
        <f t="shared" si="25"/>
        <v>44606</v>
      </c>
      <c r="S147" s="89">
        <f t="shared" si="25"/>
        <v>7776</v>
      </c>
      <c r="T147" s="90">
        <f t="shared" si="25"/>
        <v>1180</v>
      </c>
      <c r="U147" s="92">
        <f t="shared" si="25"/>
        <v>95</v>
      </c>
      <c r="V147" s="89">
        <f t="shared" si="25"/>
        <v>54627</v>
      </c>
    </row>
    <row r="148" spans="1:22" ht="12.75">
      <c r="A148" s="74" t="s">
        <v>47</v>
      </c>
      <c r="B148" s="89">
        <f aca="true" t="shared" si="26" ref="B148:V148">SUM(B84,B18)</f>
        <v>0</v>
      </c>
      <c r="C148" s="90">
        <f t="shared" si="26"/>
        <v>1</v>
      </c>
      <c r="D148" s="91">
        <f t="shared" si="26"/>
        <v>2802</v>
      </c>
      <c r="E148" s="90">
        <f t="shared" si="26"/>
        <v>3204</v>
      </c>
      <c r="F148" s="90">
        <f t="shared" si="26"/>
        <v>337</v>
      </c>
      <c r="G148" s="90">
        <f t="shared" si="26"/>
        <v>17</v>
      </c>
      <c r="H148" s="89">
        <f t="shared" si="26"/>
        <v>6361</v>
      </c>
      <c r="I148" s="89">
        <f t="shared" si="26"/>
        <v>0</v>
      </c>
      <c r="J148" s="90">
        <f t="shared" si="26"/>
        <v>0</v>
      </c>
      <c r="K148" s="91">
        <f t="shared" si="26"/>
        <v>2351</v>
      </c>
      <c r="L148" s="90">
        <f t="shared" si="26"/>
        <v>2507</v>
      </c>
      <c r="M148" s="90">
        <f t="shared" si="26"/>
        <v>250</v>
      </c>
      <c r="N148" s="90">
        <f t="shared" si="26"/>
        <v>29</v>
      </c>
      <c r="O148" s="89">
        <f t="shared" si="26"/>
        <v>5137</v>
      </c>
      <c r="P148" s="89">
        <f t="shared" si="26"/>
        <v>0</v>
      </c>
      <c r="Q148" s="90">
        <f t="shared" si="26"/>
        <v>1</v>
      </c>
      <c r="R148" s="89">
        <f t="shared" si="26"/>
        <v>5153</v>
      </c>
      <c r="S148" s="89">
        <f t="shared" si="26"/>
        <v>5711</v>
      </c>
      <c r="T148" s="90">
        <f t="shared" si="26"/>
        <v>587</v>
      </c>
      <c r="U148" s="92">
        <f t="shared" si="26"/>
        <v>46</v>
      </c>
      <c r="V148" s="89">
        <f t="shared" si="26"/>
        <v>11498</v>
      </c>
    </row>
    <row r="149" spans="1:22" ht="12.75">
      <c r="A149" s="29" t="s">
        <v>28</v>
      </c>
      <c r="B149" s="93">
        <f aca="true" t="shared" si="27" ref="B149:V149">SUM(B85,B19)</f>
        <v>13</v>
      </c>
      <c r="C149" s="94">
        <f t="shared" si="27"/>
        <v>473</v>
      </c>
      <c r="D149" s="95">
        <f t="shared" si="27"/>
        <v>24500</v>
      </c>
      <c r="E149" s="94">
        <f t="shared" si="27"/>
        <v>7329</v>
      </c>
      <c r="F149" s="94">
        <f t="shared" si="27"/>
        <v>1011</v>
      </c>
      <c r="G149" s="94">
        <f t="shared" si="27"/>
        <v>63</v>
      </c>
      <c r="H149" s="93">
        <f t="shared" si="27"/>
        <v>33389</v>
      </c>
      <c r="I149" s="93">
        <f t="shared" si="27"/>
        <v>5</v>
      </c>
      <c r="J149" s="94">
        <f t="shared" si="27"/>
        <v>480</v>
      </c>
      <c r="K149" s="95">
        <f t="shared" si="27"/>
        <v>25259</v>
      </c>
      <c r="L149" s="94">
        <f t="shared" si="27"/>
        <v>6158</v>
      </c>
      <c r="M149" s="94">
        <f t="shared" si="27"/>
        <v>756</v>
      </c>
      <c r="N149" s="94">
        <f t="shared" si="27"/>
        <v>78</v>
      </c>
      <c r="O149" s="93">
        <f t="shared" si="27"/>
        <v>32736</v>
      </c>
      <c r="P149" s="93">
        <f t="shared" si="27"/>
        <v>18</v>
      </c>
      <c r="Q149" s="94">
        <f t="shared" si="27"/>
        <v>953</v>
      </c>
      <c r="R149" s="93">
        <f t="shared" si="27"/>
        <v>49759</v>
      </c>
      <c r="S149" s="93">
        <f t="shared" si="27"/>
        <v>13487</v>
      </c>
      <c r="T149" s="94">
        <f t="shared" si="27"/>
        <v>1767</v>
      </c>
      <c r="U149" s="96">
        <f t="shared" si="27"/>
        <v>141</v>
      </c>
      <c r="V149" s="93">
        <f t="shared" si="27"/>
        <v>66125</v>
      </c>
    </row>
    <row r="150" spans="1:22" ht="12.75">
      <c r="A150" s="97" t="s">
        <v>19</v>
      </c>
      <c r="B150" s="98">
        <f aca="true" t="shared" si="28" ref="B150:V150">SUM(B86,B20)</f>
        <v>20</v>
      </c>
      <c r="C150" s="99">
        <f t="shared" si="28"/>
        <v>981</v>
      </c>
      <c r="D150" s="100">
        <f t="shared" si="28"/>
        <v>50172</v>
      </c>
      <c r="E150" s="99">
        <f t="shared" si="28"/>
        <v>14110</v>
      </c>
      <c r="F150" s="99">
        <f t="shared" si="28"/>
        <v>1786</v>
      </c>
      <c r="G150" s="99">
        <f t="shared" si="28"/>
        <v>106</v>
      </c>
      <c r="H150" s="98">
        <f t="shared" si="28"/>
        <v>67175</v>
      </c>
      <c r="I150" s="98">
        <f t="shared" si="28"/>
        <v>8</v>
      </c>
      <c r="J150" s="99">
        <f t="shared" si="28"/>
        <v>890</v>
      </c>
      <c r="K150" s="100">
        <f t="shared" si="28"/>
        <v>51214</v>
      </c>
      <c r="L150" s="99">
        <f t="shared" si="28"/>
        <v>11928</v>
      </c>
      <c r="M150" s="99">
        <f t="shared" si="28"/>
        <v>1348</v>
      </c>
      <c r="N150" s="99">
        <f t="shared" si="28"/>
        <v>106</v>
      </c>
      <c r="O150" s="98">
        <f t="shared" si="28"/>
        <v>65494</v>
      </c>
      <c r="P150" s="98">
        <f t="shared" si="28"/>
        <v>28</v>
      </c>
      <c r="Q150" s="99">
        <f t="shared" si="28"/>
        <v>1871</v>
      </c>
      <c r="R150" s="98">
        <f t="shared" si="28"/>
        <v>101386</v>
      </c>
      <c r="S150" s="98">
        <f t="shared" si="28"/>
        <v>26038</v>
      </c>
      <c r="T150" s="99">
        <f t="shared" si="28"/>
        <v>3134</v>
      </c>
      <c r="U150" s="101">
        <f t="shared" si="28"/>
        <v>212</v>
      </c>
      <c r="V150" s="98">
        <f t="shared" si="28"/>
        <v>132669</v>
      </c>
    </row>
    <row r="151" spans="2:22" ht="12.75">
      <c r="B151" s="89"/>
      <c r="C151" s="90"/>
      <c r="D151" s="91"/>
      <c r="E151" s="90"/>
      <c r="F151" s="90"/>
      <c r="G151" s="90"/>
      <c r="H151" s="89"/>
      <c r="I151" s="89"/>
      <c r="J151" s="90"/>
      <c r="K151" s="91"/>
      <c r="L151" s="90"/>
      <c r="M151" s="90"/>
      <c r="N151" s="90"/>
      <c r="O151" s="89"/>
      <c r="P151" s="89"/>
      <c r="Q151" s="90"/>
      <c r="R151" s="89"/>
      <c r="S151" s="89"/>
      <c r="T151" s="90"/>
      <c r="U151" s="92"/>
      <c r="V151" s="89"/>
    </row>
    <row r="152" spans="1:22" ht="12.75">
      <c r="A152" s="30" t="s">
        <v>20</v>
      </c>
      <c r="B152" s="89"/>
      <c r="C152" s="90"/>
      <c r="D152" s="91"/>
      <c r="E152" s="90"/>
      <c r="F152" s="90"/>
      <c r="G152" s="90"/>
      <c r="H152" s="89"/>
      <c r="I152" s="89"/>
      <c r="J152" s="90"/>
      <c r="K152" s="91"/>
      <c r="L152" s="90"/>
      <c r="M152" s="90"/>
      <c r="N152" s="90"/>
      <c r="O152" s="89"/>
      <c r="P152" s="89"/>
      <c r="Q152" s="90"/>
      <c r="R152" s="89"/>
      <c r="S152" s="89"/>
      <c r="T152" s="90"/>
      <c r="U152" s="92"/>
      <c r="V152" s="89"/>
    </row>
    <row r="153" spans="1:22" ht="12.75">
      <c r="A153" s="30" t="s">
        <v>17</v>
      </c>
      <c r="B153" s="89"/>
      <c r="C153" s="90"/>
      <c r="D153" s="91"/>
      <c r="E153" s="90"/>
      <c r="F153" s="90"/>
      <c r="G153" s="90"/>
      <c r="H153" s="89"/>
      <c r="I153" s="89"/>
      <c r="J153" s="90"/>
      <c r="K153" s="91"/>
      <c r="L153" s="90"/>
      <c r="M153" s="90"/>
      <c r="N153" s="90"/>
      <c r="O153" s="89"/>
      <c r="P153" s="89"/>
      <c r="Q153" s="90"/>
      <c r="R153" s="89"/>
      <c r="S153" s="89"/>
      <c r="T153" s="90"/>
      <c r="U153" s="92"/>
      <c r="V153" s="89"/>
    </row>
    <row r="154" spans="1:22" ht="12.75">
      <c r="A154" s="74" t="s">
        <v>48</v>
      </c>
      <c r="B154" s="89">
        <f aca="true" t="shared" si="29" ref="B154:V154">SUM(B90,B24)</f>
        <v>7</v>
      </c>
      <c r="C154" s="90">
        <f t="shared" si="29"/>
        <v>361</v>
      </c>
      <c r="D154" s="91">
        <f t="shared" si="29"/>
        <v>12966</v>
      </c>
      <c r="E154" s="90">
        <f t="shared" si="29"/>
        <v>1620</v>
      </c>
      <c r="F154" s="90">
        <f t="shared" si="29"/>
        <v>214</v>
      </c>
      <c r="G154" s="90">
        <f t="shared" si="29"/>
        <v>28</v>
      </c>
      <c r="H154" s="89">
        <f t="shared" si="29"/>
        <v>15196</v>
      </c>
      <c r="I154" s="89">
        <f t="shared" si="29"/>
        <v>6</v>
      </c>
      <c r="J154" s="90">
        <f t="shared" si="29"/>
        <v>359</v>
      </c>
      <c r="K154" s="91">
        <f t="shared" si="29"/>
        <v>15554</v>
      </c>
      <c r="L154" s="90">
        <f t="shared" si="29"/>
        <v>1490</v>
      </c>
      <c r="M154" s="90">
        <f t="shared" si="29"/>
        <v>251</v>
      </c>
      <c r="N154" s="90">
        <f t="shared" si="29"/>
        <v>31</v>
      </c>
      <c r="O154" s="89">
        <f t="shared" si="29"/>
        <v>17691</v>
      </c>
      <c r="P154" s="89">
        <f t="shared" si="29"/>
        <v>13</v>
      </c>
      <c r="Q154" s="90">
        <f t="shared" si="29"/>
        <v>720</v>
      </c>
      <c r="R154" s="89">
        <f t="shared" si="29"/>
        <v>28520</v>
      </c>
      <c r="S154" s="89">
        <f t="shared" si="29"/>
        <v>3110</v>
      </c>
      <c r="T154" s="90">
        <f t="shared" si="29"/>
        <v>465</v>
      </c>
      <c r="U154" s="92">
        <f t="shared" si="29"/>
        <v>59</v>
      </c>
      <c r="V154" s="89">
        <f t="shared" si="29"/>
        <v>32887</v>
      </c>
    </row>
    <row r="155" spans="1:22" ht="12.75">
      <c r="A155" s="74" t="s">
        <v>49</v>
      </c>
      <c r="B155" s="89">
        <f aca="true" t="shared" si="30" ref="B155:V155">SUM(B91,B25)</f>
        <v>0</v>
      </c>
      <c r="C155" s="103">
        <f t="shared" si="30"/>
        <v>27</v>
      </c>
      <c r="D155" s="91">
        <f t="shared" si="30"/>
        <v>7684</v>
      </c>
      <c r="E155" s="103">
        <f t="shared" si="30"/>
        <v>3297</v>
      </c>
      <c r="F155" s="103">
        <f t="shared" si="30"/>
        <v>763</v>
      </c>
      <c r="G155" s="103">
        <f t="shared" si="30"/>
        <v>147</v>
      </c>
      <c r="H155" s="89">
        <f t="shared" si="30"/>
        <v>11918</v>
      </c>
      <c r="I155" s="89">
        <f t="shared" si="30"/>
        <v>0</v>
      </c>
      <c r="J155" s="103">
        <f t="shared" si="30"/>
        <v>33</v>
      </c>
      <c r="K155" s="91">
        <f t="shared" si="30"/>
        <v>5859</v>
      </c>
      <c r="L155" s="103">
        <f t="shared" si="30"/>
        <v>2205</v>
      </c>
      <c r="M155" s="103">
        <f t="shared" si="30"/>
        <v>505</v>
      </c>
      <c r="N155" s="103">
        <f t="shared" si="30"/>
        <v>97</v>
      </c>
      <c r="O155" s="89">
        <f t="shared" si="30"/>
        <v>8699</v>
      </c>
      <c r="P155" s="89">
        <f t="shared" si="30"/>
        <v>0</v>
      </c>
      <c r="Q155" s="90">
        <f t="shared" si="30"/>
        <v>60</v>
      </c>
      <c r="R155" s="89">
        <f t="shared" si="30"/>
        <v>13543</v>
      </c>
      <c r="S155" s="89">
        <f t="shared" si="30"/>
        <v>5502</v>
      </c>
      <c r="T155" s="90">
        <f t="shared" si="30"/>
        <v>1268</v>
      </c>
      <c r="U155" s="92">
        <f t="shared" si="30"/>
        <v>244</v>
      </c>
      <c r="V155" s="89">
        <f t="shared" si="30"/>
        <v>20617</v>
      </c>
    </row>
    <row r="156" spans="1:22" ht="12.75">
      <c r="A156" s="74" t="s">
        <v>50</v>
      </c>
      <c r="B156" s="89">
        <f aca="true" t="shared" si="31" ref="B156:V156">SUM(B92,B26)</f>
        <v>0</v>
      </c>
      <c r="C156" s="103">
        <f t="shared" si="31"/>
        <v>5</v>
      </c>
      <c r="D156" s="91">
        <f t="shared" si="31"/>
        <v>263</v>
      </c>
      <c r="E156" s="103">
        <f t="shared" si="31"/>
        <v>189</v>
      </c>
      <c r="F156" s="103">
        <f t="shared" si="31"/>
        <v>65</v>
      </c>
      <c r="G156" s="103">
        <f t="shared" si="31"/>
        <v>8</v>
      </c>
      <c r="H156" s="89">
        <f t="shared" si="31"/>
        <v>530</v>
      </c>
      <c r="I156" s="89">
        <f t="shared" si="31"/>
        <v>0</v>
      </c>
      <c r="J156" s="103">
        <f t="shared" si="31"/>
        <v>5</v>
      </c>
      <c r="K156" s="91">
        <f t="shared" si="31"/>
        <v>572</v>
      </c>
      <c r="L156" s="103">
        <f t="shared" si="31"/>
        <v>246</v>
      </c>
      <c r="M156" s="103">
        <f t="shared" si="31"/>
        <v>68</v>
      </c>
      <c r="N156" s="103">
        <f t="shared" si="31"/>
        <v>14</v>
      </c>
      <c r="O156" s="89">
        <f t="shared" si="31"/>
        <v>905</v>
      </c>
      <c r="P156" s="89">
        <f t="shared" si="31"/>
        <v>0</v>
      </c>
      <c r="Q156" s="90">
        <f t="shared" si="31"/>
        <v>10</v>
      </c>
      <c r="R156" s="89">
        <f t="shared" si="31"/>
        <v>835</v>
      </c>
      <c r="S156" s="89">
        <f t="shared" si="31"/>
        <v>435</v>
      </c>
      <c r="T156" s="90">
        <f t="shared" si="31"/>
        <v>133</v>
      </c>
      <c r="U156" s="92">
        <f t="shared" si="31"/>
        <v>22</v>
      </c>
      <c r="V156" s="89">
        <f t="shared" si="31"/>
        <v>1435</v>
      </c>
    </row>
    <row r="157" spans="1:22" ht="12.75">
      <c r="A157" s="74" t="s">
        <v>51</v>
      </c>
      <c r="B157" s="89">
        <f aca="true" t="shared" si="32" ref="B157:V157">SUM(B93,B27)</f>
        <v>0</v>
      </c>
      <c r="C157" s="103">
        <f t="shared" si="32"/>
        <v>2</v>
      </c>
      <c r="D157" s="91">
        <f t="shared" si="32"/>
        <v>3131</v>
      </c>
      <c r="E157" s="103">
        <f t="shared" si="32"/>
        <v>4001</v>
      </c>
      <c r="F157" s="103">
        <f t="shared" si="32"/>
        <v>989</v>
      </c>
      <c r="G157" s="103">
        <f t="shared" si="32"/>
        <v>291</v>
      </c>
      <c r="H157" s="89">
        <f t="shared" si="32"/>
        <v>8414</v>
      </c>
      <c r="I157" s="89">
        <f t="shared" si="32"/>
        <v>1</v>
      </c>
      <c r="J157" s="103">
        <f t="shared" si="32"/>
        <v>3</v>
      </c>
      <c r="K157" s="91">
        <f t="shared" si="32"/>
        <v>2834</v>
      </c>
      <c r="L157" s="103">
        <f t="shared" si="32"/>
        <v>3159</v>
      </c>
      <c r="M157" s="103">
        <f t="shared" si="32"/>
        <v>711</v>
      </c>
      <c r="N157" s="103">
        <f t="shared" si="32"/>
        <v>175</v>
      </c>
      <c r="O157" s="89">
        <f t="shared" si="32"/>
        <v>6883</v>
      </c>
      <c r="P157" s="89">
        <f t="shared" si="32"/>
        <v>1</v>
      </c>
      <c r="Q157" s="90">
        <f t="shared" si="32"/>
        <v>5</v>
      </c>
      <c r="R157" s="89">
        <f t="shared" si="32"/>
        <v>5965</v>
      </c>
      <c r="S157" s="89">
        <f t="shared" si="32"/>
        <v>7160</v>
      </c>
      <c r="T157" s="90">
        <f t="shared" si="32"/>
        <v>1700</v>
      </c>
      <c r="U157" s="92">
        <f t="shared" si="32"/>
        <v>466</v>
      </c>
      <c r="V157" s="89">
        <f t="shared" si="32"/>
        <v>15297</v>
      </c>
    </row>
    <row r="158" spans="1:22" s="111" customFormat="1" ht="12.75">
      <c r="A158" s="29" t="s">
        <v>1</v>
      </c>
      <c r="B158" s="93">
        <f aca="true" t="shared" si="33" ref="B158:V158">SUM(B94,B28)</f>
        <v>7</v>
      </c>
      <c r="C158" s="94">
        <f t="shared" si="33"/>
        <v>395</v>
      </c>
      <c r="D158" s="95">
        <f t="shared" si="33"/>
        <v>24044</v>
      </c>
      <c r="E158" s="94">
        <f t="shared" si="33"/>
        <v>9107</v>
      </c>
      <c r="F158" s="94">
        <f t="shared" si="33"/>
        <v>2031</v>
      </c>
      <c r="G158" s="94">
        <f t="shared" si="33"/>
        <v>474</v>
      </c>
      <c r="H158" s="93">
        <f t="shared" si="33"/>
        <v>36058</v>
      </c>
      <c r="I158" s="93">
        <f t="shared" si="33"/>
        <v>7</v>
      </c>
      <c r="J158" s="94">
        <f t="shared" si="33"/>
        <v>400</v>
      </c>
      <c r="K158" s="95">
        <f t="shared" si="33"/>
        <v>24819</v>
      </c>
      <c r="L158" s="94">
        <f t="shared" si="33"/>
        <v>7100</v>
      </c>
      <c r="M158" s="94">
        <f t="shared" si="33"/>
        <v>1535</v>
      </c>
      <c r="N158" s="94">
        <f t="shared" si="33"/>
        <v>317</v>
      </c>
      <c r="O158" s="93">
        <f t="shared" si="33"/>
        <v>34178</v>
      </c>
      <c r="P158" s="93">
        <f t="shared" si="33"/>
        <v>14</v>
      </c>
      <c r="Q158" s="94">
        <f t="shared" si="33"/>
        <v>795</v>
      </c>
      <c r="R158" s="93">
        <f t="shared" si="33"/>
        <v>48863</v>
      </c>
      <c r="S158" s="93">
        <f t="shared" si="33"/>
        <v>16207</v>
      </c>
      <c r="T158" s="94">
        <f t="shared" si="33"/>
        <v>3566</v>
      </c>
      <c r="U158" s="96">
        <f t="shared" si="33"/>
        <v>791</v>
      </c>
      <c r="V158" s="93">
        <f t="shared" si="33"/>
        <v>70236</v>
      </c>
    </row>
    <row r="159" spans="1:22" ht="12.75">
      <c r="A159" s="30" t="s">
        <v>18</v>
      </c>
      <c r="B159" s="89"/>
      <c r="C159" s="90"/>
      <c r="D159" s="91"/>
      <c r="E159" s="90"/>
      <c r="F159" s="90"/>
      <c r="G159" s="90"/>
      <c r="H159" s="89"/>
      <c r="I159" s="89"/>
      <c r="J159" s="90"/>
      <c r="K159" s="91"/>
      <c r="L159" s="90"/>
      <c r="M159" s="90"/>
      <c r="N159" s="90"/>
      <c r="O159" s="89"/>
      <c r="P159" s="89"/>
      <c r="Q159" s="90"/>
      <c r="R159" s="89"/>
      <c r="S159" s="89"/>
      <c r="T159" s="90"/>
      <c r="U159" s="92"/>
      <c r="V159" s="89"/>
    </row>
    <row r="160" spans="1:22" ht="12.75">
      <c r="A160" s="74" t="s">
        <v>48</v>
      </c>
      <c r="B160" s="89">
        <f aca="true" t="shared" si="34" ref="B160:V160">SUM(B96,B30)</f>
        <v>10</v>
      </c>
      <c r="C160" s="90">
        <f t="shared" si="34"/>
        <v>342</v>
      </c>
      <c r="D160" s="91">
        <f t="shared" si="34"/>
        <v>11372</v>
      </c>
      <c r="E160" s="90">
        <f t="shared" si="34"/>
        <v>1467</v>
      </c>
      <c r="F160" s="90">
        <f t="shared" si="34"/>
        <v>193</v>
      </c>
      <c r="G160" s="90">
        <f t="shared" si="34"/>
        <v>31</v>
      </c>
      <c r="H160" s="89">
        <f t="shared" si="34"/>
        <v>13415</v>
      </c>
      <c r="I160" s="89">
        <f t="shared" si="34"/>
        <v>6</v>
      </c>
      <c r="J160" s="90">
        <f t="shared" si="34"/>
        <v>306</v>
      </c>
      <c r="K160" s="91">
        <f t="shared" si="34"/>
        <v>14371</v>
      </c>
      <c r="L160" s="90">
        <f t="shared" si="34"/>
        <v>1309</v>
      </c>
      <c r="M160" s="90">
        <f t="shared" si="34"/>
        <v>230</v>
      </c>
      <c r="N160" s="90">
        <f t="shared" si="34"/>
        <v>33</v>
      </c>
      <c r="O160" s="89">
        <f t="shared" si="34"/>
        <v>16255</v>
      </c>
      <c r="P160" s="89">
        <f t="shared" si="34"/>
        <v>16</v>
      </c>
      <c r="Q160" s="90">
        <f t="shared" si="34"/>
        <v>648</v>
      </c>
      <c r="R160" s="89">
        <f t="shared" si="34"/>
        <v>25743</v>
      </c>
      <c r="S160" s="89">
        <f t="shared" si="34"/>
        <v>2776</v>
      </c>
      <c r="T160" s="90">
        <f t="shared" si="34"/>
        <v>423</v>
      </c>
      <c r="U160" s="92">
        <f t="shared" si="34"/>
        <v>64</v>
      </c>
      <c r="V160" s="89">
        <f t="shared" si="34"/>
        <v>29670</v>
      </c>
    </row>
    <row r="161" spans="1:22" ht="12.75">
      <c r="A161" s="74" t="s">
        <v>49</v>
      </c>
      <c r="B161" s="89">
        <f aca="true" t="shared" si="35" ref="B161:V161">SUM(B97,B31)</f>
        <v>0</v>
      </c>
      <c r="C161" s="103">
        <f t="shared" si="35"/>
        <v>34</v>
      </c>
      <c r="D161" s="91">
        <f t="shared" si="35"/>
        <v>7348</v>
      </c>
      <c r="E161" s="103">
        <f t="shared" si="35"/>
        <v>3416</v>
      </c>
      <c r="F161" s="103">
        <f t="shared" si="35"/>
        <v>881</v>
      </c>
      <c r="G161" s="103">
        <f t="shared" si="35"/>
        <v>168</v>
      </c>
      <c r="H161" s="89">
        <f t="shared" si="35"/>
        <v>11847</v>
      </c>
      <c r="I161" s="89">
        <f t="shared" si="35"/>
        <v>0</v>
      </c>
      <c r="J161" s="103">
        <f t="shared" si="35"/>
        <v>21</v>
      </c>
      <c r="K161" s="91">
        <f t="shared" si="35"/>
        <v>6111</v>
      </c>
      <c r="L161" s="103">
        <f t="shared" si="35"/>
        <v>2397</v>
      </c>
      <c r="M161" s="103">
        <f t="shared" si="35"/>
        <v>558</v>
      </c>
      <c r="N161" s="103">
        <f t="shared" si="35"/>
        <v>137</v>
      </c>
      <c r="O161" s="89">
        <f t="shared" si="35"/>
        <v>9224</v>
      </c>
      <c r="P161" s="89">
        <f t="shared" si="35"/>
        <v>0</v>
      </c>
      <c r="Q161" s="90">
        <f t="shared" si="35"/>
        <v>55</v>
      </c>
      <c r="R161" s="89">
        <f t="shared" si="35"/>
        <v>13459</v>
      </c>
      <c r="S161" s="89">
        <f t="shared" si="35"/>
        <v>5813</v>
      </c>
      <c r="T161" s="90">
        <f t="shared" si="35"/>
        <v>1439</v>
      </c>
      <c r="U161" s="92">
        <f t="shared" si="35"/>
        <v>305</v>
      </c>
      <c r="V161" s="89">
        <f t="shared" si="35"/>
        <v>21071</v>
      </c>
    </row>
    <row r="162" spans="1:22" ht="12.75">
      <c r="A162" s="74" t="s">
        <v>50</v>
      </c>
      <c r="B162" s="89">
        <f aca="true" t="shared" si="36" ref="B162:V162">SUM(B98,B32)</f>
        <v>0</v>
      </c>
      <c r="C162" s="103">
        <f t="shared" si="36"/>
        <v>3</v>
      </c>
      <c r="D162" s="91">
        <f t="shared" si="36"/>
        <v>264</v>
      </c>
      <c r="E162" s="103">
        <f t="shared" si="36"/>
        <v>180</v>
      </c>
      <c r="F162" s="103">
        <f t="shared" si="36"/>
        <v>60</v>
      </c>
      <c r="G162" s="103">
        <f t="shared" si="36"/>
        <v>16</v>
      </c>
      <c r="H162" s="89">
        <f t="shared" si="36"/>
        <v>523</v>
      </c>
      <c r="I162" s="89">
        <f t="shared" si="36"/>
        <v>0</v>
      </c>
      <c r="J162" s="103">
        <f t="shared" si="36"/>
        <v>4</v>
      </c>
      <c r="K162" s="91">
        <f t="shared" si="36"/>
        <v>649</v>
      </c>
      <c r="L162" s="103">
        <f t="shared" si="36"/>
        <v>282</v>
      </c>
      <c r="M162" s="103">
        <f t="shared" si="36"/>
        <v>83</v>
      </c>
      <c r="N162" s="103">
        <f t="shared" si="36"/>
        <v>10</v>
      </c>
      <c r="O162" s="89">
        <f t="shared" si="36"/>
        <v>1028</v>
      </c>
      <c r="P162" s="89">
        <f t="shared" si="36"/>
        <v>0</v>
      </c>
      <c r="Q162" s="90">
        <f t="shared" si="36"/>
        <v>7</v>
      </c>
      <c r="R162" s="89">
        <f t="shared" si="36"/>
        <v>913</v>
      </c>
      <c r="S162" s="89">
        <f t="shared" si="36"/>
        <v>462</v>
      </c>
      <c r="T162" s="90">
        <f t="shared" si="36"/>
        <v>143</v>
      </c>
      <c r="U162" s="92">
        <f t="shared" si="36"/>
        <v>26</v>
      </c>
      <c r="V162" s="89">
        <f t="shared" si="36"/>
        <v>1551</v>
      </c>
    </row>
    <row r="163" spans="1:22" ht="12.75">
      <c r="A163" s="74" t="s">
        <v>51</v>
      </c>
      <c r="B163" s="89">
        <f aca="true" t="shared" si="37" ref="B163:V163">SUM(B99,B33)</f>
        <v>0</v>
      </c>
      <c r="C163" s="103">
        <f t="shared" si="37"/>
        <v>4</v>
      </c>
      <c r="D163" s="91">
        <f t="shared" si="37"/>
        <v>3062</v>
      </c>
      <c r="E163" s="103">
        <f t="shared" si="37"/>
        <v>3731</v>
      </c>
      <c r="F163" s="103">
        <f t="shared" si="37"/>
        <v>1180</v>
      </c>
      <c r="G163" s="103">
        <f t="shared" si="37"/>
        <v>310</v>
      </c>
      <c r="H163" s="89">
        <f t="shared" si="37"/>
        <v>8287</v>
      </c>
      <c r="I163" s="89">
        <f t="shared" si="37"/>
        <v>0</v>
      </c>
      <c r="J163" s="103">
        <f t="shared" si="37"/>
        <v>2</v>
      </c>
      <c r="K163" s="91">
        <f t="shared" si="37"/>
        <v>3072</v>
      </c>
      <c r="L163" s="103">
        <f t="shared" si="37"/>
        <v>3098</v>
      </c>
      <c r="M163" s="103">
        <f t="shared" si="37"/>
        <v>839</v>
      </c>
      <c r="N163" s="103">
        <f t="shared" si="37"/>
        <v>227</v>
      </c>
      <c r="O163" s="89">
        <f t="shared" si="37"/>
        <v>7238</v>
      </c>
      <c r="P163" s="89">
        <f t="shared" si="37"/>
        <v>0</v>
      </c>
      <c r="Q163" s="90">
        <f t="shared" si="37"/>
        <v>6</v>
      </c>
      <c r="R163" s="89">
        <f t="shared" si="37"/>
        <v>6134</v>
      </c>
      <c r="S163" s="89">
        <f t="shared" si="37"/>
        <v>6829</v>
      </c>
      <c r="T163" s="90">
        <f t="shared" si="37"/>
        <v>2019</v>
      </c>
      <c r="U163" s="92">
        <f t="shared" si="37"/>
        <v>537</v>
      </c>
      <c r="V163" s="89">
        <f t="shared" si="37"/>
        <v>15525</v>
      </c>
    </row>
    <row r="164" spans="1:22" ht="12.75">
      <c r="A164" s="29" t="s">
        <v>1</v>
      </c>
      <c r="B164" s="98">
        <f aca="true" t="shared" si="38" ref="B164:V164">SUM(B100,B34)</f>
        <v>10</v>
      </c>
      <c r="C164" s="99">
        <f t="shared" si="38"/>
        <v>383</v>
      </c>
      <c r="D164" s="100">
        <f t="shared" si="38"/>
        <v>22046</v>
      </c>
      <c r="E164" s="99">
        <f t="shared" si="38"/>
        <v>8794</v>
      </c>
      <c r="F164" s="99">
        <f t="shared" si="38"/>
        <v>2314</v>
      </c>
      <c r="G164" s="99">
        <f t="shared" si="38"/>
        <v>525</v>
      </c>
      <c r="H164" s="98">
        <f t="shared" si="38"/>
        <v>34072</v>
      </c>
      <c r="I164" s="98">
        <f t="shared" si="38"/>
        <v>6</v>
      </c>
      <c r="J164" s="99">
        <f t="shared" si="38"/>
        <v>333</v>
      </c>
      <c r="K164" s="100">
        <f t="shared" si="38"/>
        <v>24203</v>
      </c>
      <c r="L164" s="99">
        <f t="shared" si="38"/>
        <v>7086</v>
      </c>
      <c r="M164" s="99">
        <f t="shared" si="38"/>
        <v>1710</v>
      </c>
      <c r="N164" s="99">
        <f t="shared" si="38"/>
        <v>407</v>
      </c>
      <c r="O164" s="98">
        <f t="shared" si="38"/>
        <v>33745</v>
      </c>
      <c r="P164" s="98">
        <f t="shared" si="38"/>
        <v>16</v>
      </c>
      <c r="Q164" s="99">
        <f t="shared" si="38"/>
        <v>716</v>
      </c>
      <c r="R164" s="98">
        <f t="shared" si="38"/>
        <v>46249</v>
      </c>
      <c r="S164" s="98">
        <f t="shared" si="38"/>
        <v>15880</v>
      </c>
      <c r="T164" s="99">
        <f t="shared" si="38"/>
        <v>4024</v>
      </c>
      <c r="U164" s="101">
        <f t="shared" si="38"/>
        <v>932</v>
      </c>
      <c r="V164" s="98">
        <f t="shared" si="38"/>
        <v>67817</v>
      </c>
    </row>
    <row r="165" spans="1:22" ht="12.75">
      <c r="A165" s="97" t="s">
        <v>21</v>
      </c>
      <c r="B165" s="98">
        <f aca="true" t="shared" si="39" ref="B165:V165">SUM(B101,B35)</f>
        <v>17</v>
      </c>
      <c r="C165" s="99">
        <f t="shared" si="39"/>
        <v>778</v>
      </c>
      <c r="D165" s="100">
        <f t="shared" si="39"/>
        <v>46090</v>
      </c>
      <c r="E165" s="99">
        <f t="shared" si="39"/>
        <v>17901</v>
      </c>
      <c r="F165" s="99">
        <f t="shared" si="39"/>
        <v>4345</v>
      </c>
      <c r="G165" s="99">
        <f t="shared" si="39"/>
        <v>999</v>
      </c>
      <c r="H165" s="98">
        <f t="shared" si="39"/>
        <v>70130</v>
      </c>
      <c r="I165" s="98">
        <f t="shared" si="39"/>
        <v>13</v>
      </c>
      <c r="J165" s="99">
        <f t="shared" si="39"/>
        <v>733</v>
      </c>
      <c r="K165" s="100">
        <f t="shared" si="39"/>
        <v>49022</v>
      </c>
      <c r="L165" s="99">
        <f t="shared" si="39"/>
        <v>14186</v>
      </c>
      <c r="M165" s="99">
        <f t="shared" si="39"/>
        <v>3245</v>
      </c>
      <c r="N165" s="99">
        <f t="shared" si="39"/>
        <v>724</v>
      </c>
      <c r="O165" s="98">
        <f t="shared" si="39"/>
        <v>67923</v>
      </c>
      <c r="P165" s="98">
        <f t="shared" si="39"/>
        <v>30</v>
      </c>
      <c r="Q165" s="99">
        <f t="shared" si="39"/>
        <v>1511</v>
      </c>
      <c r="R165" s="98">
        <f t="shared" si="39"/>
        <v>95112</v>
      </c>
      <c r="S165" s="98">
        <f t="shared" si="39"/>
        <v>32087</v>
      </c>
      <c r="T165" s="99">
        <f t="shared" si="39"/>
        <v>7590</v>
      </c>
      <c r="U165" s="101">
        <f t="shared" si="39"/>
        <v>1723</v>
      </c>
      <c r="V165" s="98">
        <f t="shared" si="39"/>
        <v>138053</v>
      </c>
    </row>
    <row r="166" spans="2:22" ht="12.75">
      <c r="B166" s="89"/>
      <c r="C166" s="90"/>
      <c r="D166" s="91"/>
      <c r="E166" s="90"/>
      <c r="F166" s="90"/>
      <c r="G166" s="90"/>
      <c r="H166" s="89"/>
      <c r="I166" s="89"/>
      <c r="J166" s="90"/>
      <c r="K166" s="91"/>
      <c r="L166" s="90"/>
      <c r="M166" s="90"/>
      <c r="N166" s="90"/>
      <c r="O166" s="89"/>
      <c r="P166" s="89"/>
      <c r="Q166" s="90"/>
      <c r="R166" s="89"/>
      <c r="S166" s="89"/>
      <c r="T166" s="90"/>
      <c r="U166" s="92"/>
      <c r="V166" s="89"/>
    </row>
    <row r="167" spans="1:22" ht="12.75">
      <c r="A167" s="30" t="s">
        <v>22</v>
      </c>
      <c r="B167" s="89"/>
      <c r="C167" s="90"/>
      <c r="D167" s="91"/>
      <c r="E167" s="90"/>
      <c r="F167" s="90"/>
      <c r="G167" s="90"/>
      <c r="H167" s="89"/>
      <c r="I167" s="89"/>
      <c r="J167" s="90"/>
      <c r="K167" s="91"/>
      <c r="L167" s="90"/>
      <c r="M167" s="90"/>
      <c r="N167" s="90"/>
      <c r="O167" s="89"/>
      <c r="P167" s="89"/>
      <c r="Q167" s="90"/>
      <c r="R167" s="89"/>
      <c r="S167" s="89"/>
      <c r="T167" s="90"/>
      <c r="U167" s="92"/>
      <c r="V167" s="89"/>
    </row>
    <row r="168" spans="1:22" ht="12.75">
      <c r="A168" s="30" t="s">
        <v>17</v>
      </c>
      <c r="B168" s="89"/>
      <c r="C168" s="90"/>
      <c r="D168" s="91"/>
      <c r="E168" s="90"/>
      <c r="F168" s="90"/>
      <c r="G168" s="90"/>
      <c r="H168" s="89"/>
      <c r="I168" s="89"/>
      <c r="J168" s="90"/>
      <c r="K168" s="91"/>
      <c r="L168" s="90"/>
      <c r="M168" s="90"/>
      <c r="N168" s="90"/>
      <c r="O168" s="89"/>
      <c r="P168" s="89"/>
      <c r="Q168" s="90"/>
      <c r="R168" s="89"/>
      <c r="S168" s="89"/>
      <c r="T168" s="90"/>
      <c r="U168" s="92"/>
      <c r="V168" s="89"/>
    </row>
    <row r="169" spans="1:22" ht="12.75">
      <c r="A169" s="74" t="s">
        <v>48</v>
      </c>
      <c r="B169" s="89">
        <f aca="true" t="shared" si="40" ref="B169:V169">SUM(B105,B39)</f>
        <v>8</v>
      </c>
      <c r="C169" s="90">
        <f t="shared" si="40"/>
        <v>346</v>
      </c>
      <c r="D169" s="91">
        <f t="shared" si="40"/>
        <v>9623</v>
      </c>
      <c r="E169" s="90">
        <f t="shared" si="40"/>
        <v>1669</v>
      </c>
      <c r="F169" s="90">
        <f t="shared" si="40"/>
        <v>256</v>
      </c>
      <c r="G169" s="90">
        <f t="shared" si="40"/>
        <v>53</v>
      </c>
      <c r="H169" s="89">
        <f t="shared" si="40"/>
        <v>11955</v>
      </c>
      <c r="I169" s="89">
        <f t="shared" si="40"/>
        <v>4</v>
      </c>
      <c r="J169" s="90">
        <f t="shared" si="40"/>
        <v>325</v>
      </c>
      <c r="K169" s="91">
        <f t="shared" si="40"/>
        <v>12760</v>
      </c>
      <c r="L169" s="90">
        <f t="shared" si="40"/>
        <v>1420</v>
      </c>
      <c r="M169" s="90">
        <f t="shared" si="40"/>
        <v>239</v>
      </c>
      <c r="N169" s="90">
        <f t="shared" si="40"/>
        <v>43</v>
      </c>
      <c r="O169" s="89">
        <f t="shared" si="40"/>
        <v>14791</v>
      </c>
      <c r="P169" s="89">
        <f t="shared" si="40"/>
        <v>12</v>
      </c>
      <c r="Q169" s="90">
        <f t="shared" si="40"/>
        <v>671</v>
      </c>
      <c r="R169" s="89">
        <f t="shared" si="40"/>
        <v>22383</v>
      </c>
      <c r="S169" s="89">
        <f t="shared" si="40"/>
        <v>3089</v>
      </c>
      <c r="T169" s="90">
        <f t="shared" si="40"/>
        <v>495</v>
      </c>
      <c r="U169" s="92">
        <f t="shared" si="40"/>
        <v>96</v>
      </c>
      <c r="V169" s="89">
        <f t="shared" si="40"/>
        <v>26746</v>
      </c>
    </row>
    <row r="170" spans="1:22" ht="12.75">
      <c r="A170" s="74" t="s">
        <v>49</v>
      </c>
      <c r="B170" s="89">
        <f aca="true" t="shared" si="41" ref="B170:V170">SUM(B106,B40)</f>
        <v>1</v>
      </c>
      <c r="C170" s="103">
        <f t="shared" si="41"/>
        <v>33</v>
      </c>
      <c r="D170" s="91">
        <f t="shared" si="41"/>
        <v>7455</v>
      </c>
      <c r="E170" s="103">
        <f t="shared" si="41"/>
        <v>3998</v>
      </c>
      <c r="F170" s="103">
        <f t="shared" si="41"/>
        <v>1318</v>
      </c>
      <c r="G170" s="103">
        <f t="shared" si="41"/>
        <v>350</v>
      </c>
      <c r="H170" s="89">
        <f t="shared" si="41"/>
        <v>13155</v>
      </c>
      <c r="I170" s="89">
        <f t="shared" si="41"/>
        <v>0</v>
      </c>
      <c r="J170" s="103">
        <f t="shared" si="41"/>
        <v>36</v>
      </c>
      <c r="K170" s="91">
        <f t="shared" si="41"/>
        <v>6522</v>
      </c>
      <c r="L170" s="103">
        <f t="shared" si="41"/>
        <v>2774</v>
      </c>
      <c r="M170" s="103">
        <f t="shared" si="41"/>
        <v>765</v>
      </c>
      <c r="N170" s="103">
        <f t="shared" si="41"/>
        <v>245</v>
      </c>
      <c r="O170" s="89">
        <f t="shared" si="41"/>
        <v>10342</v>
      </c>
      <c r="P170" s="89">
        <f t="shared" si="41"/>
        <v>1</v>
      </c>
      <c r="Q170" s="90">
        <f t="shared" si="41"/>
        <v>69</v>
      </c>
      <c r="R170" s="89">
        <f t="shared" si="41"/>
        <v>13977</v>
      </c>
      <c r="S170" s="89">
        <f t="shared" si="41"/>
        <v>6772</v>
      </c>
      <c r="T170" s="90">
        <f t="shared" si="41"/>
        <v>2083</v>
      </c>
      <c r="U170" s="92">
        <f t="shared" si="41"/>
        <v>595</v>
      </c>
      <c r="V170" s="89">
        <f t="shared" si="41"/>
        <v>23497</v>
      </c>
    </row>
    <row r="171" spans="1:22" ht="12.75">
      <c r="A171" s="74" t="s">
        <v>50</v>
      </c>
      <c r="B171" s="89">
        <f aca="true" t="shared" si="42" ref="B171:V171">SUM(B107,B41)</f>
        <v>0</v>
      </c>
      <c r="C171" s="103">
        <f t="shared" si="42"/>
        <v>4</v>
      </c>
      <c r="D171" s="91">
        <f t="shared" si="42"/>
        <v>248</v>
      </c>
      <c r="E171" s="103">
        <f t="shared" si="42"/>
        <v>226</v>
      </c>
      <c r="F171" s="103">
        <f t="shared" si="42"/>
        <v>88</v>
      </c>
      <c r="G171" s="103">
        <f t="shared" si="42"/>
        <v>37</v>
      </c>
      <c r="H171" s="89">
        <f t="shared" si="42"/>
        <v>603</v>
      </c>
      <c r="I171" s="89">
        <f t="shared" si="42"/>
        <v>0</v>
      </c>
      <c r="J171" s="103">
        <f t="shared" si="42"/>
        <v>5</v>
      </c>
      <c r="K171" s="91">
        <f t="shared" si="42"/>
        <v>603</v>
      </c>
      <c r="L171" s="103">
        <f t="shared" si="42"/>
        <v>330</v>
      </c>
      <c r="M171" s="103">
        <f t="shared" si="42"/>
        <v>104</v>
      </c>
      <c r="N171" s="103">
        <f t="shared" si="42"/>
        <v>32</v>
      </c>
      <c r="O171" s="89">
        <f t="shared" si="42"/>
        <v>1074</v>
      </c>
      <c r="P171" s="89">
        <f t="shared" si="42"/>
        <v>0</v>
      </c>
      <c r="Q171" s="90">
        <f t="shared" si="42"/>
        <v>9</v>
      </c>
      <c r="R171" s="89">
        <f t="shared" si="42"/>
        <v>851</v>
      </c>
      <c r="S171" s="89">
        <f t="shared" si="42"/>
        <v>556</v>
      </c>
      <c r="T171" s="90">
        <f t="shared" si="42"/>
        <v>192</v>
      </c>
      <c r="U171" s="92">
        <f t="shared" si="42"/>
        <v>69</v>
      </c>
      <c r="V171" s="89">
        <f t="shared" si="42"/>
        <v>1677</v>
      </c>
    </row>
    <row r="172" spans="1:22" ht="12.75">
      <c r="A172" s="74" t="s">
        <v>51</v>
      </c>
      <c r="B172" s="89">
        <f aca="true" t="shared" si="43" ref="B172:V172">SUM(B108,B42)</f>
        <v>0</v>
      </c>
      <c r="C172" s="103">
        <f t="shared" si="43"/>
        <v>3</v>
      </c>
      <c r="D172" s="91">
        <f t="shared" si="43"/>
        <v>3080</v>
      </c>
      <c r="E172" s="103">
        <f t="shared" si="43"/>
        <v>3624</v>
      </c>
      <c r="F172" s="103">
        <f t="shared" si="43"/>
        <v>1353</v>
      </c>
      <c r="G172" s="103">
        <f t="shared" si="43"/>
        <v>485</v>
      </c>
      <c r="H172" s="89">
        <f t="shared" si="43"/>
        <v>8545</v>
      </c>
      <c r="I172" s="89">
        <f t="shared" si="43"/>
        <v>0</v>
      </c>
      <c r="J172" s="103">
        <f t="shared" si="43"/>
        <v>6</v>
      </c>
      <c r="K172" s="91">
        <f t="shared" si="43"/>
        <v>2994</v>
      </c>
      <c r="L172" s="103">
        <f t="shared" si="43"/>
        <v>3065</v>
      </c>
      <c r="M172" s="103">
        <f t="shared" si="43"/>
        <v>910</v>
      </c>
      <c r="N172" s="103">
        <f t="shared" si="43"/>
        <v>311</v>
      </c>
      <c r="O172" s="89">
        <f t="shared" si="43"/>
        <v>7286</v>
      </c>
      <c r="P172" s="89">
        <f t="shared" si="43"/>
        <v>0</v>
      </c>
      <c r="Q172" s="90">
        <f t="shared" si="43"/>
        <v>9</v>
      </c>
      <c r="R172" s="89">
        <f t="shared" si="43"/>
        <v>6074</v>
      </c>
      <c r="S172" s="89">
        <f t="shared" si="43"/>
        <v>6689</v>
      </c>
      <c r="T172" s="90">
        <f t="shared" si="43"/>
        <v>2263</v>
      </c>
      <c r="U172" s="92">
        <f t="shared" si="43"/>
        <v>796</v>
      </c>
      <c r="V172" s="89">
        <f t="shared" si="43"/>
        <v>15831</v>
      </c>
    </row>
    <row r="173" spans="1:22" ht="12.75">
      <c r="A173" s="29" t="s">
        <v>1</v>
      </c>
      <c r="B173" s="98">
        <f aca="true" t="shared" si="44" ref="B173:V173">SUM(B109,B43)</f>
        <v>9</v>
      </c>
      <c r="C173" s="99">
        <f t="shared" si="44"/>
        <v>386</v>
      </c>
      <c r="D173" s="100">
        <f t="shared" si="44"/>
        <v>20406</v>
      </c>
      <c r="E173" s="99">
        <f t="shared" si="44"/>
        <v>9517</v>
      </c>
      <c r="F173" s="99">
        <f t="shared" si="44"/>
        <v>3015</v>
      </c>
      <c r="G173" s="99">
        <f t="shared" si="44"/>
        <v>925</v>
      </c>
      <c r="H173" s="98">
        <f t="shared" si="44"/>
        <v>34258</v>
      </c>
      <c r="I173" s="98">
        <f t="shared" si="44"/>
        <v>4</v>
      </c>
      <c r="J173" s="99">
        <f t="shared" si="44"/>
        <v>372</v>
      </c>
      <c r="K173" s="100">
        <f t="shared" si="44"/>
        <v>22879</v>
      </c>
      <c r="L173" s="99">
        <f t="shared" si="44"/>
        <v>7589</v>
      </c>
      <c r="M173" s="99">
        <f t="shared" si="44"/>
        <v>2018</v>
      </c>
      <c r="N173" s="99">
        <f t="shared" si="44"/>
        <v>631</v>
      </c>
      <c r="O173" s="98">
        <f t="shared" si="44"/>
        <v>33493</v>
      </c>
      <c r="P173" s="98">
        <f t="shared" si="44"/>
        <v>13</v>
      </c>
      <c r="Q173" s="99">
        <f t="shared" si="44"/>
        <v>758</v>
      </c>
      <c r="R173" s="98">
        <f t="shared" si="44"/>
        <v>43285</v>
      </c>
      <c r="S173" s="98">
        <f t="shared" si="44"/>
        <v>17106</v>
      </c>
      <c r="T173" s="99">
        <f t="shared" si="44"/>
        <v>5033</v>
      </c>
      <c r="U173" s="101">
        <f t="shared" si="44"/>
        <v>1556</v>
      </c>
      <c r="V173" s="98">
        <f t="shared" si="44"/>
        <v>67751</v>
      </c>
    </row>
    <row r="174" spans="1:22" ht="12.75">
      <c r="A174" s="30" t="s">
        <v>18</v>
      </c>
      <c r="B174" s="89"/>
      <c r="C174" s="90"/>
      <c r="D174" s="91"/>
      <c r="E174" s="90"/>
      <c r="F174" s="90"/>
      <c r="G174" s="90"/>
      <c r="H174" s="89"/>
      <c r="I174" s="89"/>
      <c r="J174" s="90"/>
      <c r="K174" s="91"/>
      <c r="L174" s="90"/>
      <c r="M174" s="90"/>
      <c r="N174" s="90"/>
      <c r="O174" s="89"/>
      <c r="P174" s="89"/>
      <c r="Q174" s="90"/>
      <c r="R174" s="89"/>
      <c r="S174" s="89"/>
      <c r="T174" s="90"/>
      <c r="U174" s="92"/>
      <c r="V174" s="89"/>
    </row>
    <row r="175" spans="1:22" ht="12.75">
      <c r="A175" s="74" t="s">
        <v>48</v>
      </c>
      <c r="B175" s="89">
        <f aca="true" t="shared" si="45" ref="B175:V175">SUM(B111,B45)</f>
        <v>6</v>
      </c>
      <c r="C175" s="90">
        <f t="shared" si="45"/>
        <v>289</v>
      </c>
      <c r="D175" s="91">
        <f t="shared" si="45"/>
        <v>8747</v>
      </c>
      <c r="E175" s="90">
        <f t="shared" si="45"/>
        <v>1690</v>
      </c>
      <c r="F175" s="90">
        <f t="shared" si="45"/>
        <v>294</v>
      </c>
      <c r="G175" s="90">
        <f t="shared" si="45"/>
        <v>48</v>
      </c>
      <c r="H175" s="89">
        <f t="shared" si="45"/>
        <v>11074</v>
      </c>
      <c r="I175" s="89">
        <f t="shared" si="45"/>
        <v>7</v>
      </c>
      <c r="J175" s="90">
        <f t="shared" si="45"/>
        <v>282</v>
      </c>
      <c r="K175" s="91">
        <f t="shared" si="45"/>
        <v>12226</v>
      </c>
      <c r="L175" s="90">
        <f t="shared" si="45"/>
        <v>1367</v>
      </c>
      <c r="M175" s="90">
        <f t="shared" si="45"/>
        <v>206</v>
      </c>
      <c r="N175" s="90">
        <f t="shared" si="45"/>
        <v>40</v>
      </c>
      <c r="O175" s="89">
        <f t="shared" si="45"/>
        <v>14128</v>
      </c>
      <c r="P175" s="89">
        <f t="shared" si="45"/>
        <v>13</v>
      </c>
      <c r="Q175" s="90">
        <f t="shared" si="45"/>
        <v>571</v>
      </c>
      <c r="R175" s="89">
        <f t="shared" si="45"/>
        <v>20973</v>
      </c>
      <c r="S175" s="89">
        <f t="shared" si="45"/>
        <v>3057</v>
      </c>
      <c r="T175" s="90">
        <f t="shared" si="45"/>
        <v>500</v>
      </c>
      <c r="U175" s="92">
        <f t="shared" si="45"/>
        <v>88</v>
      </c>
      <c r="V175" s="89">
        <f t="shared" si="45"/>
        <v>25202</v>
      </c>
    </row>
    <row r="176" spans="1:22" ht="12.75">
      <c r="A176" s="74" t="s">
        <v>49</v>
      </c>
      <c r="B176" s="89">
        <f aca="true" t="shared" si="46" ref="B176:V176">SUM(B112,B46)</f>
        <v>0</v>
      </c>
      <c r="C176" s="103">
        <f t="shared" si="46"/>
        <v>34</v>
      </c>
      <c r="D176" s="91">
        <f t="shared" si="46"/>
        <v>6354</v>
      </c>
      <c r="E176" s="103">
        <f t="shared" si="46"/>
        <v>3603</v>
      </c>
      <c r="F176" s="103">
        <f t="shared" si="46"/>
        <v>1238</v>
      </c>
      <c r="G176" s="103">
        <f t="shared" si="46"/>
        <v>374</v>
      </c>
      <c r="H176" s="89">
        <f t="shared" si="46"/>
        <v>11603</v>
      </c>
      <c r="I176" s="89">
        <f t="shared" si="46"/>
        <v>1</v>
      </c>
      <c r="J176" s="103">
        <f t="shared" si="46"/>
        <v>22</v>
      </c>
      <c r="K176" s="91">
        <f t="shared" si="46"/>
        <v>5893</v>
      </c>
      <c r="L176" s="103">
        <f t="shared" si="46"/>
        <v>2413</v>
      </c>
      <c r="M176" s="103">
        <f t="shared" si="46"/>
        <v>646</v>
      </c>
      <c r="N176" s="103">
        <f t="shared" si="46"/>
        <v>192</v>
      </c>
      <c r="O176" s="89">
        <f t="shared" si="46"/>
        <v>9167</v>
      </c>
      <c r="P176" s="89">
        <f t="shared" si="46"/>
        <v>1</v>
      </c>
      <c r="Q176" s="90">
        <f t="shared" si="46"/>
        <v>56</v>
      </c>
      <c r="R176" s="89">
        <f t="shared" si="46"/>
        <v>12247</v>
      </c>
      <c r="S176" s="89">
        <f t="shared" si="46"/>
        <v>6016</v>
      </c>
      <c r="T176" s="90">
        <f t="shared" si="46"/>
        <v>1884</v>
      </c>
      <c r="U176" s="92">
        <f t="shared" si="46"/>
        <v>566</v>
      </c>
      <c r="V176" s="89">
        <f t="shared" si="46"/>
        <v>20770</v>
      </c>
    </row>
    <row r="177" spans="1:22" ht="12.75">
      <c r="A177" s="74" t="s">
        <v>50</v>
      </c>
      <c r="B177" s="89">
        <f aca="true" t="shared" si="47" ref="B177:V177">SUM(B113,B47)</f>
        <v>0</v>
      </c>
      <c r="C177" s="103">
        <f t="shared" si="47"/>
        <v>4</v>
      </c>
      <c r="D177" s="91">
        <f t="shared" si="47"/>
        <v>227</v>
      </c>
      <c r="E177" s="103">
        <f t="shared" si="47"/>
        <v>194</v>
      </c>
      <c r="F177" s="103">
        <f t="shared" si="47"/>
        <v>75</v>
      </c>
      <c r="G177" s="103">
        <f t="shared" si="47"/>
        <v>24</v>
      </c>
      <c r="H177" s="89">
        <f t="shared" si="47"/>
        <v>524</v>
      </c>
      <c r="I177" s="89">
        <f t="shared" si="47"/>
        <v>0</v>
      </c>
      <c r="J177" s="103">
        <f t="shared" si="47"/>
        <v>16</v>
      </c>
      <c r="K177" s="91">
        <f t="shared" si="47"/>
        <v>580</v>
      </c>
      <c r="L177" s="103">
        <f t="shared" si="47"/>
        <v>325</v>
      </c>
      <c r="M177" s="103">
        <f t="shared" si="47"/>
        <v>73</v>
      </c>
      <c r="N177" s="103">
        <f t="shared" si="47"/>
        <v>19</v>
      </c>
      <c r="O177" s="89">
        <f t="shared" si="47"/>
        <v>1013</v>
      </c>
      <c r="P177" s="89">
        <f t="shared" si="47"/>
        <v>0</v>
      </c>
      <c r="Q177" s="90">
        <f t="shared" si="47"/>
        <v>20</v>
      </c>
      <c r="R177" s="89">
        <f t="shared" si="47"/>
        <v>807</v>
      </c>
      <c r="S177" s="89">
        <f t="shared" si="47"/>
        <v>519</v>
      </c>
      <c r="T177" s="90">
        <f t="shared" si="47"/>
        <v>148</v>
      </c>
      <c r="U177" s="92">
        <f t="shared" si="47"/>
        <v>43</v>
      </c>
      <c r="V177" s="89">
        <f t="shared" si="47"/>
        <v>1537</v>
      </c>
    </row>
    <row r="178" spans="1:22" ht="12.75">
      <c r="A178" s="74" t="s">
        <v>51</v>
      </c>
      <c r="B178" s="89">
        <f aca="true" t="shared" si="48" ref="B178:V178">SUM(B114,B48)</f>
        <v>0</v>
      </c>
      <c r="C178" s="103">
        <f t="shared" si="48"/>
        <v>1</v>
      </c>
      <c r="D178" s="91">
        <f t="shared" si="48"/>
        <v>2800</v>
      </c>
      <c r="E178" s="103">
        <f t="shared" si="48"/>
        <v>3124</v>
      </c>
      <c r="F178" s="103">
        <f t="shared" si="48"/>
        <v>1214</v>
      </c>
      <c r="G178" s="103">
        <f t="shared" si="48"/>
        <v>410</v>
      </c>
      <c r="H178" s="89">
        <f t="shared" si="48"/>
        <v>7549</v>
      </c>
      <c r="I178" s="89">
        <f t="shared" si="48"/>
        <v>0</v>
      </c>
      <c r="J178" s="103">
        <f t="shared" si="48"/>
        <v>4</v>
      </c>
      <c r="K178" s="91">
        <f t="shared" si="48"/>
        <v>2672</v>
      </c>
      <c r="L178" s="103">
        <f t="shared" si="48"/>
        <v>2603</v>
      </c>
      <c r="M178" s="103">
        <f t="shared" si="48"/>
        <v>836</v>
      </c>
      <c r="N178" s="103">
        <f t="shared" si="48"/>
        <v>263</v>
      </c>
      <c r="O178" s="89">
        <f t="shared" si="48"/>
        <v>6378</v>
      </c>
      <c r="P178" s="89">
        <f t="shared" si="48"/>
        <v>0</v>
      </c>
      <c r="Q178" s="90">
        <f t="shared" si="48"/>
        <v>5</v>
      </c>
      <c r="R178" s="89">
        <f t="shared" si="48"/>
        <v>5472</v>
      </c>
      <c r="S178" s="89">
        <f t="shared" si="48"/>
        <v>5727</v>
      </c>
      <c r="T178" s="90">
        <f t="shared" si="48"/>
        <v>2050</v>
      </c>
      <c r="U178" s="92">
        <f t="shared" si="48"/>
        <v>673</v>
      </c>
      <c r="V178" s="89">
        <f t="shared" si="48"/>
        <v>13927</v>
      </c>
    </row>
    <row r="179" spans="1:22" ht="12.75">
      <c r="A179" s="29" t="s">
        <v>1</v>
      </c>
      <c r="B179" s="98">
        <f aca="true" t="shared" si="49" ref="B179:V179">SUM(B115,B49)</f>
        <v>6</v>
      </c>
      <c r="C179" s="99">
        <f t="shared" si="49"/>
        <v>328</v>
      </c>
      <c r="D179" s="100">
        <f t="shared" si="49"/>
        <v>18128</v>
      </c>
      <c r="E179" s="99">
        <f t="shared" si="49"/>
        <v>8611</v>
      </c>
      <c r="F179" s="99">
        <f t="shared" si="49"/>
        <v>2821</v>
      </c>
      <c r="G179" s="99">
        <f t="shared" si="49"/>
        <v>856</v>
      </c>
      <c r="H179" s="98">
        <f t="shared" si="49"/>
        <v>30750</v>
      </c>
      <c r="I179" s="98">
        <f t="shared" si="49"/>
        <v>8</v>
      </c>
      <c r="J179" s="99">
        <f t="shared" si="49"/>
        <v>324</v>
      </c>
      <c r="K179" s="100">
        <f t="shared" si="49"/>
        <v>21371</v>
      </c>
      <c r="L179" s="99">
        <f t="shared" si="49"/>
        <v>6708</v>
      </c>
      <c r="M179" s="99">
        <f t="shared" si="49"/>
        <v>1761</v>
      </c>
      <c r="N179" s="99">
        <f t="shared" si="49"/>
        <v>514</v>
      </c>
      <c r="O179" s="98">
        <f t="shared" si="49"/>
        <v>30686</v>
      </c>
      <c r="P179" s="98">
        <f t="shared" si="49"/>
        <v>14</v>
      </c>
      <c r="Q179" s="99">
        <f t="shared" si="49"/>
        <v>652</v>
      </c>
      <c r="R179" s="98">
        <f t="shared" si="49"/>
        <v>39499</v>
      </c>
      <c r="S179" s="98">
        <f t="shared" si="49"/>
        <v>15319</v>
      </c>
      <c r="T179" s="99">
        <f t="shared" si="49"/>
        <v>4582</v>
      </c>
      <c r="U179" s="101">
        <f t="shared" si="49"/>
        <v>1370</v>
      </c>
      <c r="V179" s="98">
        <f t="shared" si="49"/>
        <v>61436</v>
      </c>
    </row>
    <row r="180" spans="1:22" ht="12.75">
      <c r="A180" s="97" t="s">
        <v>23</v>
      </c>
      <c r="B180" s="98">
        <f aca="true" t="shared" si="50" ref="B180:V180">SUM(B116,B50)</f>
        <v>15</v>
      </c>
      <c r="C180" s="99">
        <f t="shared" si="50"/>
        <v>714</v>
      </c>
      <c r="D180" s="100">
        <f t="shared" si="50"/>
        <v>38534</v>
      </c>
      <c r="E180" s="99">
        <f t="shared" si="50"/>
        <v>18128</v>
      </c>
      <c r="F180" s="99">
        <f t="shared" si="50"/>
        <v>5836</v>
      </c>
      <c r="G180" s="99">
        <f t="shared" si="50"/>
        <v>1781</v>
      </c>
      <c r="H180" s="98">
        <f t="shared" si="50"/>
        <v>65008</v>
      </c>
      <c r="I180" s="98">
        <f t="shared" si="50"/>
        <v>12</v>
      </c>
      <c r="J180" s="99">
        <f t="shared" si="50"/>
        <v>696</v>
      </c>
      <c r="K180" s="100">
        <f t="shared" si="50"/>
        <v>44250</v>
      </c>
      <c r="L180" s="99">
        <f t="shared" si="50"/>
        <v>14297</v>
      </c>
      <c r="M180" s="99">
        <f t="shared" si="50"/>
        <v>3779</v>
      </c>
      <c r="N180" s="99">
        <f t="shared" si="50"/>
        <v>1145</v>
      </c>
      <c r="O180" s="98">
        <f t="shared" si="50"/>
        <v>64179</v>
      </c>
      <c r="P180" s="98">
        <f t="shared" si="50"/>
        <v>27</v>
      </c>
      <c r="Q180" s="99">
        <f t="shared" si="50"/>
        <v>1410</v>
      </c>
      <c r="R180" s="98">
        <f t="shared" si="50"/>
        <v>82784</v>
      </c>
      <c r="S180" s="98">
        <f t="shared" si="50"/>
        <v>32425</v>
      </c>
      <c r="T180" s="99">
        <f t="shared" si="50"/>
        <v>9615</v>
      </c>
      <c r="U180" s="101">
        <f t="shared" si="50"/>
        <v>2926</v>
      </c>
      <c r="V180" s="98">
        <f t="shared" si="50"/>
        <v>129187</v>
      </c>
    </row>
    <row r="181" spans="1:22" ht="12.75">
      <c r="A181" s="29" t="s">
        <v>24</v>
      </c>
      <c r="B181" s="104">
        <f aca="true" t="shared" si="51" ref="B181:V181">SUM(B117,B51)</f>
        <v>52</v>
      </c>
      <c r="C181" s="105">
        <f t="shared" si="51"/>
        <v>2473</v>
      </c>
      <c r="D181" s="106">
        <f t="shared" si="51"/>
        <v>134796</v>
      </c>
      <c r="E181" s="105">
        <f t="shared" si="51"/>
        <v>50139</v>
      </c>
      <c r="F181" s="105">
        <f t="shared" si="51"/>
        <v>11967</v>
      </c>
      <c r="G181" s="105">
        <f t="shared" si="51"/>
        <v>2886</v>
      </c>
      <c r="H181" s="104">
        <f t="shared" si="51"/>
        <v>202313</v>
      </c>
      <c r="I181" s="104">
        <f t="shared" si="51"/>
        <v>33</v>
      </c>
      <c r="J181" s="105">
        <f t="shared" si="51"/>
        <v>2319</v>
      </c>
      <c r="K181" s="106">
        <f t="shared" si="51"/>
        <v>144486</v>
      </c>
      <c r="L181" s="105">
        <f t="shared" si="51"/>
        <v>40411</v>
      </c>
      <c r="M181" s="105">
        <f t="shared" si="51"/>
        <v>8372</v>
      </c>
      <c r="N181" s="105">
        <f t="shared" si="51"/>
        <v>1975</v>
      </c>
      <c r="O181" s="104">
        <f t="shared" si="51"/>
        <v>197596</v>
      </c>
      <c r="P181" s="104">
        <f t="shared" si="51"/>
        <v>85</v>
      </c>
      <c r="Q181" s="105">
        <f t="shared" si="51"/>
        <v>4792</v>
      </c>
      <c r="R181" s="104">
        <f t="shared" si="51"/>
        <v>279282</v>
      </c>
      <c r="S181" s="104">
        <f t="shared" si="51"/>
        <v>90550</v>
      </c>
      <c r="T181" s="105">
        <f t="shared" si="51"/>
        <v>20339</v>
      </c>
      <c r="U181" s="107">
        <f t="shared" si="51"/>
        <v>4861</v>
      </c>
      <c r="V181" s="104">
        <f t="shared" si="51"/>
        <v>399909</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W44" sqref="W44"/>
    </sheetView>
  </sheetViews>
  <sheetFormatPr defaultColWidth="22.7109375" defaultRowHeight="12.75"/>
  <cols>
    <col min="1" max="1" width="27.2812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7" t="s">
        <v>9</v>
      </c>
      <c r="B2" s="227"/>
      <c r="C2" s="227"/>
      <c r="D2" s="227"/>
      <c r="E2" s="227"/>
      <c r="F2" s="227"/>
      <c r="G2" s="227"/>
      <c r="H2" s="227"/>
      <c r="I2" s="227"/>
      <c r="J2" s="227"/>
      <c r="K2" s="227"/>
      <c r="L2" s="227"/>
      <c r="M2" s="227"/>
      <c r="N2" s="227"/>
      <c r="O2" s="227"/>
      <c r="P2" s="227"/>
      <c r="Q2" s="227"/>
      <c r="R2" s="227"/>
      <c r="S2" s="227"/>
      <c r="T2" s="227"/>
      <c r="U2" s="227"/>
      <c r="V2" s="227"/>
    </row>
    <row r="3" spans="1:22" ht="12.75">
      <c r="A3" s="227" t="s">
        <v>53</v>
      </c>
      <c r="B3" s="227"/>
      <c r="C3" s="227"/>
      <c r="D3" s="227"/>
      <c r="E3" s="227"/>
      <c r="F3" s="227"/>
      <c r="G3" s="227"/>
      <c r="H3" s="227"/>
      <c r="I3" s="227"/>
      <c r="J3" s="227"/>
      <c r="K3" s="227"/>
      <c r="L3" s="227"/>
      <c r="M3" s="227"/>
      <c r="N3" s="227"/>
      <c r="O3" s="227"/>
      <c r="P3" s="227"/>
      <c r="Q3" s="227"/>
      <c r="R3" s="227"/>
      <c r="S3" s="227"/>
      <c r="T3" s="227"/>
      <c r="U3" s="227"/>
      <c r="V3" s="227"/>
    </row>
    <row r="4" spans="1:22" s="115" customFormat="1" ht="12.75">
      <c r="A4" s="228" t="s">
        <v>31</v>
      </c>
      <c r="B4" s="228"/>
      <c r="C4" s="228"/>
      <c r="D4" s="228"/>
      <c r="E4" s="228"/>
      <c r="F4" s="228"/>
      <c r="G4" s="228"/>
      <c r="H4" s="228"/>
      <c r="I4" s="228"/>
      <c r="J4" s="228"/>
      <c r="K4" s="228"/>
      <c r="L4" s="228"/>
      <c r="M4" s="228"/>
      <c r="N4" s="228"/>
      <c r="O4" s="228"/>
      <c r="P4" s="228"/>
      <c r="Q4" s="228"/>
      <c r="R4" s="228"/>
      <c r="S4" s="228"/>
      <c r="T4" s="228"/>
      <c r="U4" s="228"/>
      <c r="V4" s="228"/>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7" t="s">
        <v>10</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6"/>
      <c r="B8" s="221" t="s">
        <v>34</v>
      </c>
      <c r="C8" s="222"/>
      <c r="D8" s="222"/>
      <c r="E8" s="222"/>
      <c r="F8" s="222"/>
      <c r="G8" s="222"/>
      <c r="H8" s="223"/>
      <c r="I8" s="221" t="s">
        <v>35</v>
      </c>
      <c r="J8" s="222"/>
      <c r="K8" s="222"/>
      <c r="L8" s="222"/>
      <c r="M8" s="222"/>
      <c r="N8" s="222"/>
      <c r="O8" s="223"/>
      <c r="P8" s="221" t="s">
        <v>1</v>
      </c>
      <c r="Q8" s="222"/>
      <c r="R8" s="222"/>
      <c r="S8" s="222"/>
      <c r="T8" s="222"/>
      <c r="U8" s="222"/>
      <c r="V8" s="222"/>
    </row>
    <row r="9" spans="2:22" ht="12.75">
      <c r="B9" s="224" t="s">
        <v>36</v>
      </c>
      <c r="C9" s="225"/>
      <c r="D9" s="117" t="s">
        <v>37</v>
      </c>
      <c r="E9" s="225" t="s">
        <v>38</v>
      </c>
      <c r="F9" s="225"/>
      <c r="G9" s="225"/>
      <c r="H9" s="118" t="s">
        <v>1</v>
      </c>
      <c r="I9" s="224" t="s">
        <v>36</v>
      </c>
      <c r="J9" s="226"/>
      <c r="K9" s="113" t="s">
        <v>37</v>
      </c>
      <c r="L9" s="224" t="s">
        <v>38</v>
      </c>
      <c r="M9" s="225"/>
      <c r="N9" s="225"/>
      <c r="O9" s="118" t="s">
        <v>1</v>
      </c>
      <c r="P9" s="224" t="s">
        <v>36</v>
      </c>
      <c r="Q9" s="226"/>
      <c r="R9" s="113" t="s">
        <v>37</v>
      </c>
      <c r="S9" s="224" t="s">
        <v>38</v>
      </c>
      <c r="T9" s="225"/>
      <c r="U9" s="225"/>
      <c r="V9" s="118" t="s">
        <v>1</v>
      </c>
    </row>
    <row r="10" spans="1:22" ht="12.75">
      <c r="A10" s="119" t="s">
        <v>39</v>
      </c>
      <c r="B10" s="120" t="s">
        <v>40</v>
      </c>
      <c r="C10" s="119">
        <v>1</v>
      </c>
      <c r="D10" s="121" t="s">
        <v>41</v>
      </c>
      <c r="E10" s="119" t="s">
        <v>42</v>
      </c>
      <c r="F10" s="119" t="s">
        <v>43</v>
      </c>
      <c r="G10" s="119" t="s">
        <v>44</v>
      </c>
      <c r="H10" s="122"/>
      <c r="I10" s="120" t="s">
        <v>40</v>
      </c>
      <c r="J10" s="119">
        <v>1</v>
      </c>
      <c r="K10" s="121" t="s">
        <v>41</v>
      </c>
      <c r="L10" s="119" t="s">
        <v>42</v>
      </c>
      <c r="M10" s="119" t="s">
        <v>43</v>
      </c>
      <c r="N10" s="119" t="s">
        <v>44</v>
      </c>
      <c r="O10" s="122"/>
      <c r="P10" s="120" t="s">
        <v>40</v>
      </c>
      <c r="Q10" s="119">
        <v>1</v>
      </c>
      <c r="R10" s="121" t="s">
        <v>41</v>
      </c>
      <c r="S10" s="119" t="s">
        <v>42</v>
      </c>
      <c r="T10" s="119" t="s">
        <v>43</v>
      </c>
      <c r="U10" s="119" t="s">
        <v>44</v>
      </c>
      <c r="V10" s="122"/>
    </row>
    <row r="11" spans="1:22" ht="12.75">
      <c r="A11" s="123" t="s">
        <v>14</v>
      </c>
      <c r="B11" s="120"/>
      <c r="C11" s="119"/>
      <c r="D11" s="121"/>
      <c r="E11" s="119"/>
      <c r="F11" s="119"/>
      <c r="G11" s="119"/>
      <c r="H11" s="120"/>
      <c r="I11" s="120"/>
      <c r="J11" s="119"/>
      <c r="K11" s="121"/>
      <c r="L11" s="119"/>
      <c r="M11" s="119"/>
      <c r="N11" s="119"/>
      <c r="O11" s="120"/>
      <c r="P11" s="120"/>
      <c r="Q11" s="119"/>
      <c r="R11" s="121"/>
      <c r="S11" s="119"/>
      <c r="T11" s="119"/>
      <c r="U11" s="124"/>
      <c r="V11" s="120"/>
    </row>
    <row r="12" spans="1:22" ht="12.75">
      <c r="A12" s="112" t="s">
        <v>17</v>
      </c>
      <c r="B12" s="118"/>
      <c r="C12" s="125"/>
      <c r="D12" s="126"/>
      <c r="E12" s="125"/>
      <c r="F12" s="125"/>
      <c r="G12" s="125"/>
      <c r="H12" s="118"/>
      <c r="I12" s="118"/>
      <c r="J12" s="125"/>
      <c r="K12" s="126"/>
      <c r="L12" s="125"/>
      <c r="M12" s="125"/>
      <c r="N12" s="125"/>
      <c r="O12" s="118"/>
      <c r="P12" s="118"/>
      <c r="Q12" s="125"/>
      <c r="R12" s="118"/>
      <c r="S12" s="127"/>
      <c r="T12" s="125"/>
      <c r="U12" s="128"/>
      <c r="V12" s="118"/>
    </row>
    <row r="13" spans="1:22" s="113" customFormat="1" ht="12.75">
      <c r="A13" s="113" t="s">
        <v>45</v>
      </c>
      <c r="B13" s="129">
        <f>SV_SO_1213_1a!B13/SV_SO_1213_1a!$H13*100</f>
        <v>0.022153300841825433</v>
      </c>
      <c r="C13" s="130">
        <f>SV_SO_1213_1a!C13/SV_SO_1213_1a!$H13*100</f>
        <v>1.8091862354157435</v>
      </c>
      <c r="D13" s="131">
        <f>SV_SO_1213_1a!D13/SV_SO_1213_1a!$H13*100</f>
        <v>82.68350317530646</v>
      </c>
      <c r="E13" s="130">
        <f>SV_SO_1213_1a!E13/SV_SO_1213_1a!$H13*100</f>
        <v>14.030423866489441</v>
      </c>
      <c r="F13" s="130">
        <f>SV_SO_1213_1a!F13/SV_SO_1213_1a!$H13*100</f>
        <v>1.4030423866489439</v>
      </c>
      <c r="G13" s="130">
        <f>SV_SO_1213_1a!G13/SV_SO_1213_1a!$H13*100</f>
        <v>0.051691035297592676</v>
      </c>
      <c r="H13" s="129">
        <f>SV_SO_1213_1a!H13/SV_SO_1213_1a!$H13*100</f>
        <v>100</v>
      </c>
      <c r="I13" s="129">
        <f>SV_SO_1213_1a!I13/SV_SO_1213_1a!$O13*100</f>
        <v>0.0036817495673944255</v>
      </c>
      <c r="J13" s="130">
        <f>SV_SO_1213_1a!J13/SV_SO_1213_1a!$O13*100</f>
        <v>1.4432458304186149</v>
      </c>
      <c r="K13" s="131">
        <f>SV_SO_1213_1a!K13/SV_SO_1213_1a!$O13*100</f>
        <v>85.22513898604616</v>
      </c>
      <c r="L13" s="130">
        <f>SV_SO_1213_1a!L13/SV_SO_1213_1a!$O13*100</f>
        <v>12.24549906115386</v>
      </c>
      <c r="M13" s="130">
        <f>SV_SO_1213_1a!M13/SV_SO_1213_1a!$O13*100</f>
        <v>1.0492986267074114</v>
      </c>
      <c r="N13" s="130">
        <f>SV_SO_1213_1a!N13/SV_SO_1213_1a!$O13*100</f>
        <v>0.03313574610654983</v>
      </c>
      <c r="O13" s="129">
        <f>SV_SO_1213_1a!O13/SV_SO_1213_1a!$O13*100</f>
        <v>100</v>
      </c>
      <c r="P13" s="129">
        <f>SV_SO_1213_1a!P13/SV_SO_1213_1a!$V13*100</f>
        <v>0.012904415153470366</v>
      </c>
      <c r="Q13" s="130">
        <f>SV_SO_1213_1a!Q13/SV_SO_1213_1a!$V13*100</f>
        <v>1.6259563093372662</v>
      </c>
      <c r="R13" s="131">
        <f>SV_SO_1213_1a!R13/SV_SO_1213_1a!$V13*100</f>
        <v>83.9561249884782</v>
      </c>
      <c r="S13" s="130">
        <f>SV_SO_1213_1a!S13/SV_SO_1213_1a!$V13*100</f>
        <v>13.136694626232833</v>
      </c>
      <c r="T13" s="130">
        <f>SV_SO_1213_1a!T13/SV_SO_1213_1a!$V13*100</f>
        <v>1.2259194395796849</v>
      </c>
      <c r="U13" s="130">
        <f>SV_SO_1213_1a!U13/SV_SO_1213_1a!$V13*100</f>
        <v>0.04240022121854549</v>
      </c>
      <c r="V13" s="129">
        <f>SV_SO_1213_1a!V13/SV_SO_1213_1a!$V13*100</f>
        <v>100</v>
      </c>
    </row>
    <row r="14" spans="1:22" ht="12.75">
      <c r="A14" s="113" t="s">
        <v>46</v>
      </c>
      <c r="B14" s="129">
        <f>SV_SO_1213_1a!B14/SV_SO_1213_1a!$H14*100</f>
        <v>0</v>
      </c>
      <c r="C14" s="130">
        <f>SV_SO_1213_1a!C14/SV_SO_1213_1a!$H14*100</f>
        <v>0.024154589371980676</v>
      </c>
      <c r="D14" s="131">
        <f>SV_SO_1213_1a!D14/SV_SO_1213_1a!$H14*100</f>
        <v>50.96618357487923</v>
      </c>
      <c r="E14" s="130">
        <f>SV_SO_1213_1a!E14/SV_SO_1213_1a!$H14*100</f>
        <v>46.47342995169082</v>
      </c>
      <c r="F14" s="130">
        <f>SV_SO_1213_1a!F14/SV_SO_1213_1a!$H14*100</f>
        <v>2.5120772946859904</v>
      </c>
      <c r="G14" s="130">
        <f>SV_SO_1213_1a!G14/SV_SO_1213_1a!$H14*100</f>
        <v>0.024154589371980676</v>
      </c>
      <c r="H14" s="129">
        <f>SV_SO_1213_1a!H14/SV_SO_1213_1a!$H14*100</f>
        <v>100</v>
      </c>
      <c r="I14" s="129">
        <f>SV_SO_1213_1a!I14/SV_SO_1213_1a!$O14*100</f>
        <v>0</v>
      </c>
      <c r="J14" s="130">
        <f>SV_SO_1213_1a!J14/SV_SO_1213_1a!$O14*100</f>
        <v>0.029824038174768867</v>
      </c>
      <c r="K14" s="131">
        <f>SV_SO_1213_1a!K14/SV_SO_1213_1a!$O14*100</f>
        <v>50.43244855353415</v>
      </c>
      <c r="L14" s="130">
        <f>SV_SO_1213_1a!L14/SV_SO_1213_1a!$O14*100</f>
        <v>47.24127646883388</v>
      </c>
      <c r="M14" s="130">
        <f>SV_SO_1213_1a!M14/SV_SO_1213_1a!$O14*100</f>
        <v>2.2666269012824336</v>
      </c>
      <c r="N14" s="130">
        <f>SV_SO_1213_1a!N14/SV_SO_1213_1a!$O14*100</f>
        <v>0.029824038174768867</v>
      </c>
      <c r="O14" s="129">
        <f>SV_SO_1213_1a!O14/SV_SO_1213_1a!$O14*100</f>
        <v>100</v>
      </c>
      <c r="P14" s="129">
        <f>SV_SO_1213_1a!P14/SV_SO_1213_1a!$V14*100</f>
        <v>0</v>
      </c>
      <c r="Q14" s="130">
        <f>SV_SO_1213_1a!Q14/SV_SO_1213_1a!$V14*100</f>
        <v>0.02669157880688643</v>
      </c>
      <c r="R14" s="129">
        <f>SV_SO_1213_1a!R14/SV_SO_1213_1a!$V14*100</f>
        <v>50.72734552248765</v>
      </c>
      <c r="S14" s="129">
        <f>SV_SO_1213_1a!S14/SV_SO_1213_1a!$V14*100</f>
        <v>46.817029227278795</v>
      </c>
      <c r="T14" s="130">
        <f>SV_SO_1213_1a!T14/SV_SO_1213_1a!$V14*100</f>
        <v>2.4022420926197783</v>
      </c>
      <c r="U14" s="132">
        <f>SV_SO_1213_1a!U14/SV_SO_1213_1a!$V14*100</f>
        <v>0.02669157880688643</v>
      </c>
      <c r="V14" s="129">
        <f>SV_SO_1213_1a!V14/SV_SO_1213_1a!$V14*100</f>
        <v>100</v>
      </c>
    </row>
    <row r="15" spans="1:22" s="137" customFormat="1" ht="12.75">
      <c r="A15" s="29" t="s">
        <v>27</v>
      </c>
      <c r="B15" s="133">
        <f>SV_SO_1213_1a!B15/SV_SO_1213_1a!$H15*100</f>
        <v>0.01921598770176787</v>
      </c>
      <c r="C15" s="134">
        <f>SV_SO_1213_1a!C15/SV_SO_1213_1a!$H15*100</f>
        <v>1.572508326928004</v>
      </c>
      <c r="D15" s="135">
        <f>SV_SO_1213_1a!D15/SV_SO_1213_1a!$H15*100</f>
        <v>78.47809377401998</v>
      </c>
      <c r="E15" s="134">
        <f>SV_SO_1213_1a!E15/SV_SO_1213_1a!$H15*100</f>
        <v>18.33205226748655</v>
      </c>
      <c r="F15" s="134">
        <f>SV_SO_1213_1a!F15/SV_SO_1213_1a!$H15*100</f>
        <v>1.550089674609275</v>
      </c>
      <c r="G15" s="134">
        <f>SV_SO_1213_1a!G15/SV_SO_1213_1a!$H15*100</f>
        <v>0.048039969254419675</v>
      </c>
      <c r="H15" s="133">
        <f>SV_SO_1213_1a!H15/SV_SO_1213_1a!$H15*100</f>
        <v>100</v>
      </c>
      <c r="I15" s="133">
        <f>SV_SO_1213_1a!I15/SV_SO_1213_1a!$O15*100</f>
        <v>0.0032771842432981584</v>
      </c>
      <c r="J15" s="134">
        <f>SV_SO_1213_1a!J15/SV_SO_1213_1a!$O15*100</f>
        <v>1.2879334076161761</v>
      </c>
      <c r="K15" s="135">
        <f>SV_SO_1213_1a!K15/SV_SO_1213_1a!$O15*100</f>
        <v>81.40197941928295</v>
      </c>
      <c r="L15" s="134">
        <f>SV_SO_1213_1a!L15/SV_SO_1213_1a!$O15*100</f>
        <v>16.09097463459396</v>
      </c>
      <c r="M15" s="134">
        <f>SV_SO_1213_1a!M15/SV_SO_1213_1a!$O15*100</f>
        <v>1.1830635118306352</v>
      </c>
      <c r="N15" s="134">
        <f>SV_SO_1213_1a!N15/SV_SO_1213_1a!$O15*100</f>
        <v>0.032771842432981584</v>
      </c>
      <c r="O15" s="133">
        <f>SV_SO_1213_1a!O15/SV_SO_1213_1a!$O15*100</f>
        <v>100</v>
      </c>
      <c r="P15" s="133">
        <f>SV_SO_1213_1a!P15/SV_SO_1213_1a!$V15*100</f>
        <v>0.011338235770514108</v>
      </c>
      <c r="Q15" s="134">
        <f>SV_SO_1213_1a!Q15/SV_SO_1213_1a!$V15*100</f>
        <v>1.4318572030192103</v>
      </c>
      <c r="R15" s="133">
        <f>SV_SO_1213_1a!R15/SV_SO_1213_1a!$V15*100</f>
        <v>79.92322394635394</v>
      </c>
      <c r="S15" s="133">
        <f>SV_SO_1213_1a!S15/SV_SO_1213_1a!$V15*100</f>
        <v>17.224399883378148</v>
      </c>
      <c r="T15" s="134">
        <f>SV_SO_1213_1a!T15/SV_SO_1213_1a!$V15*100</f>
        <v>1.3686870322977747</v>
      </c>
      <c r="U15" s="136">
        <f>SV_SO_1213_1a!U15/SV_SO_1213_1a!$V15*100</f>
        <v>0.04049369918040753</v>
      </c>
      <c r="V15" s="133">
        <f>SV_SO_1213_1a!V15/SV_SO_1213_1a!$V15*100</f>
        <v>100</v>
      </c>
    </row>
    <row r="16" spans="1:22" ht="12.75">
      <c r="A16" s="30" t="s">
        <v>18</v>
      </c>
      <c r="B16" s="138"/>
      <c r="C16" s="139"/>
      <c r="D16" s="140"/>
      <c r="E16" s="139"/>
      <c r="F16" s="139"/>
      <c r="G16" s="139"/>
      <c r="H16" s="138"/>
      <c r="I16" s="138"/>
      <c r="J16" s="139"/>
      <c r="K16" s="140"/>
      <c r="L16" s="139"/>
      <c r="M16" s="139"/>
      <c r="N16" s="139"/>
      <c r="O16" s="138"/>
      <c r="P16" s="138"/>
      <c r="Q16" s="139"/>
      <c r="R16" s="138"/>
      <c r="S16" s="138"/>
      <c r="T16" s="139"/>
      <c r="U16" s="141"/>
      <c r="V16" s="138"/>
    </row>
    <row r="17" spans="1:22" ht="12.75">
      <c r="A17" s="113" t="s">
        <v>56</v>
      </c>
      <c r="B17" s="129">
        <f>SV_SO_1213_1a!B17/SV_SO_1213_1a!$H17*100</f>
        <v>0.05058562589984046</v>
      </c>
      <c r="C17" s="130">
        <f>SV_SO_1213_1a!C17/SV_SO_1213_1a!$H17*100</f>
        <v>1.7899529164558934</v>
      </c>
      <c r="D17" s="131">
        <f>SV_SO_1213_1a!D17/SV_SO_1213_1a!$H17*100</f>
        <v>82.11992684540255</v>
      </c>
      <c r="E17" s="130">
        <f>SV_SO_1213_1a!E17/SV_SO_1213_1a!$H17*100</f>
        <v>14.15619284797074</v>
      </c>
      <c r="F17" s="130">
        <f>SV_SO_1213_1a!F17/SV_SO_1213_1a!$H17*100</f>
        <v>1.7977353204404842</v>
      </c>
      <c r="G17" s="130">
        <f>SV_SO_1213_1a!G17/SV_SO_1213_1a!$H17*100</f>
        <v>0.08560644383049924</v>
      </c>
      <c r="H17" s="129">
        <f>SV_SO_1213_1a!H17/SV_SO_1213_1a!$H17*100</f>
        <v>100</v>
      </c>
      <c r="I17" s="129">
        <f>SV_SO_1213_1a!I17/SV_SO_1213_1a!$O17*100</f>
        <v>0.01902442736473632</v>
      </c>
      <c r="J17" s="130">
        <f>SV_SO_1213_1a!J17/SV_SO_1213_1a!$O17*100</f>
        <v>1.757857088501636</v>
      </c>
      <c r="K17" s="131">
        <f>SV_SO_1213_1a!K17/SV_SO_1213_1a!$O17*100</f>
        <v>84.75762879537326</v>
      </c>
      <c r="L17" s="130">
        <f>SV_SO_1213_1a!L17/SV_SO_1213_1a!$O17*100</f>
        <v>12.14138954417472</v>
      </c>
      <c r="M17" s="130">
        <f>SV_SO_1213_1a!M17/SV_SO_1213_1a!$O17*100</f>
        <v>1.240392664180808</v>
      </c>
      <c r="N17" s="130">
        <f>SV_SO_1213_1a!N17/SV_SO_1213_1a!$O17*100</f>
        <v>0.08370748040483982</v>
      </c>
      <c r="O17" s="129">
        <f>SV_SO_1213_1a!O17/SV_SO_1213_1a!$O17*100</f>
        <v>100</v>
      </c>
      <c r="P17" s="129">
        <f>SV_SO_1213_1a!P17/SV_SO_1213_1a!$V17*100</f>
        <v>0.03462803716742656</v>
      </c>
      <c r="Q17" s="130">
        <f>SV_SO_1213_1a!Q17/SV_SO_1213_1a!$V17*100</f>
        <v>1.7737250149092938</v>
      </c>
      <c r="R17" s="129">
        <f>SV_SO_1213_1a!R17/SV_SO_1213_1a!$V17*100</f>
        <v>83.45356957349802</v>
      </c>
      <c r="S17" s="129">
        <f>SV_SO_1213_1a!S17/SV_SO_1213_1a!$V17*100</f>
        <v>13.13749254535311</v>
      </c>
      <c r="T17" s="130">
        <f>SV_SO_1213_1a!T17/SV_SO_1213_1a!$V17*100</f>
        <v>1.5159385159962295</v>
      </c>
      <c r="U17" s="132">
        <f>SV_SO_1213_1a!U17/SV_SO_1213_1a!$V17*100</f>
        <v>0.0846463130759316</v>
      </c>
      <c r="V17" s="129">
        <f>SV_SO_1213_1a!V17/SV_SO_1213_1a!$V17*100</f>
        <v>100</v>
      </c>
    </row>
    <row r="18" spans="1:22" ht="12.75">
      <c r="A18" s="113" t="s">
        <v>47</v>
      </c>
      <c r="B18" s="129">
        <f>SV_SO_1213_1a!B18/SV_SO_1213_1a!$H18*100</f>
        <v>0</v>
      </c>
      <c r="C18" s="130">
        <f>SV_SO_1213_1a!C18/SV_SO_1213_1a!$H18*100</f>
        <v>0.018436578171091445</v>
      </c>
      <c r="D18" s="131">
        <f>SV_SO_1213_1a!D18/SV_SO_1213_1a!$H18*100</f>
        <v>46.607669616519175</v>
      </c>
      <c r="E18" s="130">
        <f>SV_SO_1213_1a!E18/SV_SO_1213_1a!$H18*100</f>
        <v>49.336283185840706</v>
      </c>
      <c r="F18" s="130">
        <f>SV_SO_1213_1a!F18/SV_SO_1213_1a!$H18*100</f>
        <v>3.9269911504424777</v>
      </c>
      <c r="G18" s="130">
        <f>SV_SO_1213_1a!G18/SV_SO_1213_1a!$H18*100</f>
        <v>0.11061946902654868</v>
      </c>
      <c r="H18" s="129">
        <f>SV_SO_1213_1a!H18/SV_SO_1213_1a!$H18*100</f>
        <v>100</v>
      </c>
      <c r="I18" s="129">
        <f>SV_SO_1213_1a!I18/SV_SO_1213_1a!$O18*100</f>
        <v>0</v>
      </c>
      <c r="J18" s="130">
        <f>SV_SO_1213_1a!J18/SV_SO_1213_1a!$O18*100</f>
        <v>0</v>
      </c>
      <c r="K18" s="131">
        <f>SV_SO_1213_1a!K18/SV_SO_1213_1a!$O18*100</f>
        <v>47.96308800360117</v>
      </c>
      <c r="L18" s="130">
        <f>SV_SO_1213_1a!L18/SV_SO_1213_1a!$O18*100</f>
        <v>48.16565383749719</v>
      </c>
      <c r="M18" s="130">
        <f>SV_SO_1213_1a!M18/SV_SO_1213_1a!$O18*100</f>
        <v>3.6461850101282915</v>
      </c>
      <c r="N18" s="130">
        <f>SV_SO_1213_1a!N18/SV_SO_1213_1a!$O18*100</f>
        <v>0.22507314877335136</v>
      </c>
      <c r="O18" s="129">
        <f>SV_SO_1213_1a!O18/SV_SO_1213_1a!$O18*100</f>
        <v>100</v>
      </c>
      <c r="P18" s="129">
        <f>SV_SO_1213_1a!P18/SV_SO_1213_1a!$V18*100</f>
        <v>0</v>
      </c>
      <c r="Q18" s="130">
        <f>SV_SO_1213_1a!Q18/SV_SO_1213_1a!$V18*100</f>
        <v>0.010134792743488396</v>
      </c>
      <c r="R18" s="129">
        <f>SV_SO_1213_1a!R18/SV_SO_1213_1a!$V18*100</f>
        <v>47.217999391912436</v>
      </c>
      <c r="S18" s="129">
        <f>SV_SO_1213_1a!S18/SV_SO_1213_1a!$V18*100</f>
        <v>48.809161852640116</v>
      </c>
      <c r="T18" s="130">
        <f>SV_SO_1213_1a!T18/SV_SO_1213_1a!$V18*100</f>
        <v>3.800547278808148</v>
      </c>
      <c r="U18" s="132">
        <f>SV_SO_1213_1a!U18/SV_SO_1213_1a!$V18*100</f>
        <v>0.16215668389581434</v>
      </c>
      <c r="V18" s="129">
        <f>SV_SO_1213_1a!V18/SV_SO_1213_1a!$V18*100</f>
        <v>100</v>
      </c>
    </row>
    <row r="19" spans="1:22" s="137" customFormat="1" ht="12.75">
      <c r="A19" s="29" t="s">
        <v>28</v>
      </c>
      <c r="B19" s="133">
        <f>SV_SO_1213_1a!B19/SV_SO_1213_1a!$H19*100</f>
        <v>0.04176975227323844</v>
      </c>
      <c r="C19" s="134">
        <f>SV_SO_1213_1a!C19/SV_SO_1213_1a!$H19*100</f>
        <v>1.4812196767663786</v>
      </c>
      <c r="D19" s="135">
        <f>SV_SO_1213_1a!D19/SV_SO_1213_1a!$H19*100</f>
        <v>75.93098351701315</v>
      </c>
      <c r="E19" s="134">
        <f>SV_SO_1213_1a!E19/SV_SO_1213_1a!$H19*100</f>
        <v>20.287247373325194</v>
      </c>
      <c r="F19" s="134">
        <f>SV_SO_1213_1a!F19/SV_SO_1213_1a!$H19*100</f>
        <v>2.1688140603412265</v>
      </c>
      <c r="G19" s="134">
        <f>SV_SO_1213_1a!G19/SV_SO_1213_1a!$H19*100</f>
        <v>0.08996562028082127</v>
      </c>
      <c r="H19" s="133">
        <f>SV_SO_1213_1a!H19/SV_SO_1213_1a!$H19*100</f>
        <v>100</v>
      </c>
      <c r="I19" s="133">
        <f>SV_SO_1213_1a!I19/SV_SO_1213_1a!$O19*100</f>
        <v>0.016273393002441006</v>
      </c>
      <c r="J19" s="134">
        <f>SV_SO_1213_1a!J19/SV_SO_1213_1a!$O19*100</f>
        <v>1.503661513425549</v>
      </c>
      <c r="K19" s="135">
        <f>SV_SO_1213_1a!K19/SV_SO_1213_1a!$O19*100</f>
        <v>79.43694060211554</v>
      </c>
      <c r="L19" s="134">
        <f>SV_SO_1213_1a!L19/SV_SO_1213_1a!$O19*100</f>
        <v>17.350691619202603</v>
      </c>
      <c r="M19" s="134">
        <f>SV_SO_1213_1a!M19/SV_SO_1213_1a!$O19*100</f>
        <v>1.5882831570382425</v>
      </c>
      <c r="N19" s="134">
        <f>SV_SO_1213_1a!N19/SV_SO_1213_1a!$O19*100</f>
        <v>0.10414971521562247</v>
      </c>
      <c r="O19" s="133">
        <f>SV_SO_1213_1a!O19/SV_SO_1213_1a!$O19*100</f>
        <v>100</v>
      </c>
      <c r="P19" s="133">
        <f>SV_SO_1213_1a!P19/SV_SO_1213_1a!$V19*100</f>
        <v>0.02910360884749709</v>
      </c>
      <c r="Q19" s="134">
        <f>SV_SO_1213_1a!Q19/SV_SO_1213_1a!$V19*100</f>
        <v>1.4923683870133229</v>
      </c>
      <c r="R19" s="133">
        <f>SV_SO_1213_1a!R19/SV_SO_1213_1a!$V19*100</f>
        <v>77.67268141249515</v>
      </c>
      <c r="S19" s="133">
        <f>SV_SO_1213_1a!S19/SV_SO_1213_1a!$V19*100</f>
        <v>18.82841805717242</v>
      </c>
      <c r="T19" s="134">
        <f>SV_SO_1213_1a!T19/SV_SO_1213_1a!$V19*100</f>
        <v>1.880416504979951</v>
      </c>
      <c r="U19" s="136">
        <f>SV_SO_1213_1a!U19/SV_SO_1213_1a!$V19*100</f>
        <v>0.09701202949165696</v>
      </c>
      <c r="V19" s="133">
        <f>SV_SO_1213_1a!V19/SV_SO_1213_1a!$V19*100</f>
        <v>100</v>
      </c>
    </row>
    <row r="20" spans="1:22" s="112" customFormat="1" ht="12.75">
      <c r="A20" s="142" t="s">
        <v>19</v>
      </c>
      <c r="B20" s="143">
        <f>SV_SO_1213_1a!B20/SV_SO_1213_1a!$H20*100</f>
        <v>0.030474601825268257</v>
      </c>
      <c r="C20" s="144">
        <f>SV_SO_1213_1a!C20/SV_SO_1213_1a!$H20*100</f>
        <v>1.5269379440871251</v>
      </c>
      <c r="D20" s="145">
        <f>SV_SO_1213_1a!D20/SV_SO_1213_1a!$H20*100</f>
        <v>77.2066017611112</v>
      </c>
      <c r="E20" s="144">
        <f>SV_SO_1213_1a!E20/SV_SO_1213_1a!$H20*100</f>
        <v>19.308066145925228</v>
      </c>
      <c r="F20" s="144">
        <f>SV_SO_1213_1a!F20/SV_SO_1213_1a!$H20*100</f>
        <v>1.8589507113413637</v>
      </c>
      <c r="G20" s="144">
        <f>SV_SO_1213_1a!G20/SV_SO_1213_1a!$H20*100</f>
        <v>0.06896883570981764</v>
      </c>
      <c r="H20" s="143">
        <f>SV_SO_1213_1a!H20/SV_SO_1213_1a!$H20*100</f>
        <v>100</v>
      </c>
      <c r="I20" s="143">
        <f>SV_SO_1213_1a!I20/SV_SO_1213_1a!$O20*100</f>
        <v>0.009797677950325772</v>
      </c>
      <c r="J20" s="144">
        <f>SV_SO_1213_1a!J20/SV_SO_1213_1a!$O20*100</f>
        <v>1.3961691079214225</v>
      </c>
      <c r="K20" s="145">
        <f>SV_SO_1213_1a!K20/SV_SO_1213_1a!$O20*100</f>
        <v>80.41607472362384</v>
      </c>
      <c r="L20" s="144">
        <f>SV_SO_1213_1a!L20/SV_SO_1213_1a!$O20*100</f>
        <v>16.72300331488104</v>
      </c>
      <c r="M20" s="144">
        <f>SV_SO_1213_1a!M20/SV_SO_1213_1a!$O20*100</f>
        <v>1.386371429971097</v>
      </c>
      <c r="N20" s="144">
        <f>SV_SO_1213_1a!N20/SV_SO_1213_1a!$O20*100</f>
        <v>0.06858374565228041</v>
      </c>
      <c r="O20" s="143">
        <f>SV_SO_1213_1a!O20/SV_SO_1213_1a!$O20*100</f>
        <v>100</v>
      </c>
      <c r="P20" s="143">
        <f>SV_SO_1213_1a!P20/SV_SO_1213_1a!$V20*100</f>
        <v>0.020228828508083437</v>
      </c>
      <c r="Q20" s="144">
        <f>SV_SO_1213_1a!Q20/SV_SO_1213_1a!$V20*100</f>
        <v>1.462139724564271</v>
      </c>
      <c r="R20" s="143">
        <f>SV_SO_1213_1a!R20/SV_SO_1213_1a!$V20*100</f>
        <v>78.79695111096726</v>
      </c>
      <c r="S20" s="143">
        <f>SV_SO_1213_1a!S20/SV_SO_1213_1a!$V20*100</f>
        <v>18.027122813263638</v>
      </c>
      <c r="T20" s="144">
        <f>SV_SO_1213_1a!T20/SV_SO_1213_1a!$V20*100</f>
        <v>1.624779505769262</v>
      </c>
      <c r="U20" s="146">
        <f>SV_SO_1213_1a!U20/SV_SO_1213_1a!$V20*100</f>
        <v>0.06877801692748368</v>
      </c>
      <c r="V20" s="143">
        <f>SV_SO_1213_1a!V20/SV_SO_1213_1a!$V20*100</f>
        <v>100</v>
      </c>
    </row>
    <row r="21" spans="2:22" s="113" customFormat="1" ht="12.75">
      <c r="B21" s="138"/>
      <c r="C21" s="139"/>
      <c r="D21" s="140"/>
      <c r="E21" s="139"/>
      <c r="F21" s="139"/>
      <c r="G21" s="139"/>
      <c r="H21" s="138"/>
      <c r="I21" s="138"/>
      <c r="J21" s="139"/>
      <c r="K21" s="140"/>
      <c r="L21" s="139"/>
      <c r="M21" s="139"/>
      <c r="N21" s="139"/>
      <c r="O21" s="138"/>
      <c r="P21" s="138"/>
      <c r="Q21" s="139"/>
      <c r="R21" s="138"/>
      <c r="S21" s="138"/>
      <c r="T21" s="139"/>
      <c r="U21" s="141"/>
      <c r="V21" s="138"/>
    </row>
    <row r="22" spans="1:22" ht="12.75">
      <c r="A22" s="112" t="s">
        <v>20</v>
      </c>
      <c r="B22" s="138"/>
      <c r="C22" s="139"/>
      <c r="D22" s="140"/>
      <c r="E22" s="139"/>
      <c r="F22" s="139"/>
      <c r="G22" s="139"/>
      <c r="H22" s="138"/>
      <c r="I22" s="138"/>
      <c r="J22" s="139"/>
      <c r="K22" s="140"/>
      <c r="L22" s="139"/>
      <c r="M22" s="139"/>
      <c r="N22" s="139"/>
      <c r="O22" s="138"/>
      <c r="P22" s="138"/>
      <c r="Q22" s="139"/>
      <c r="R22" s="138"/>
      <c r="S22" s="138"/>
      <c r="T22" s="139"/>
      <c r="U22" s="141"/>
      <c r="V22" s="138"/>
    </row>
    <row r="23" spans="1:22" ht="12.75">
      <c r="A23" s="102" t="s">
        <v>17</v>
      </c>
      <c r="B23" s="138"/>
      <c r="C23" s="139"/>
      <c r="D23" s="140"/>
      <c r="E23" s="139"/>
      <c r="F23" s="139"/>
      <c r="G23" s="139"/>
      <c r="H23" s="138"/>
      <c r="I23" s="138"/>
      <c r="J23" s="139"/>
      <c r="K23" s="140"/>
      <c r="L23" s="139"/>
      <c r="M23" s="139"/>
      <c r="N23" s="139"/>
      <c r="O23" s="138"/>
      <c r="P23" s="138"/>
      <c r="Q23" s="139"/>
      <c r="R23" s="138"/>
      <c r="S23" s="138"/>
      <c r="T23" s="139"/>
      <c r="U23" s="141"/>
      <c r="V23" s="138"/>
    </row>
    <row r="24" spans="1:22" ht="12.75">
      <c r="A24" s="74" t="s">
        <v>48</v>
      </c>
      <c r="B24" s="129">
        <f>SV_SO_1213_1a!B24/SV_SO_1213_1a!$H24*100</f>
        <v>0.04797477897333973</v>
      </c>
      <c r="C24" s="130">
        <f>SV_SO_1213_1a!C24/SV_SO_1213_1a!$H24*100</f>
        <v>2.405592488520321</v>
      </c>
      <c r="D24" s="131">
        <f>SV_SO_1213_1a!D24/SV_SO_1213_1a!$H24*100</f>
        <v>86.60132958673155</v>
      </c>
      <c r="E24" s="130">
        <f>SV_SO_1213_1a!E24/SV_SO_1213_1a!$H24*100</f>
        <v>9.780001370707971</v>
      </c>
      <c r="F24" s="130">
        <f>SV_SO_1213_1a!F24/SV_SO_1213_1a!$H24*100</f>
        <v>1.076005756973477</v>
      </c>
      <c r="G24" s="130">
        <f>SV_SO_1213_1a!G24/SV_SO_1213_1a!$H24*100</f>
        <v>0.08909601809334522</v>
      </c>
      <c r="H24" s="129">
        <f>SV_SO_1213_1a!H24/SV_SO_1213_1a!$H24*100</f>
        <v>100</v>
      </c>
      <c r="I24" s="129">
        <f>SV_SO_1213_1a!I24/SV_SO_1213_1a!$O24*100</f>
        <v>0.029571800331204167</v>
      </c>
      <c r="J24" s="130">
        <f>SV_SO_1213_1a!J24/SV_SO_1213_1a!$O24*100</f>
        <v>2.0641116631180503</v>
      </c>
      <c r="K24" s="131">
        <f>SV_SO_1213_1a!K24/SV_SO_1213_1a!$O24*100</f>
        <v>89.40146676129643</v>
      </c>
      <c r="L24" s="130">
        <f>SV_SO_1213_1a!L24/SV_SO_1213_1a!$O24*100</f>
        <v>7.5348947243908215</v>
      </c>
      <c r="M24" s="130">
        <f>SV_SO_1213_1a!M24/SV_SO_1213_1a!$O24*100</f>
        <v>0.8989827300686065</v>
      </c>
      <c r="N24" s="130">
        <f>SV_SO_1213_1a!N24/SV_SO_1213_1a!$O24*100</f>
        <v>0.07097232079488999</v>
      </c>
      <c r="O24" s="129">
        <f>SV_SO_1213_1a!O24/SV_SO_1213_1a!$O24*100</f>
        <v>100</v>
      </c>
      <c r="P24" s="129">
        <f>SV_SO_1213_1a!P24/SV_SO_1213_1a!$V24*100</f>
        <v>0.03809644750627004</v>
      </c>
      <c r="Q24" s="130">
        <f>SV_SO_1213_1a!Q24/SV_SO_1213_1a!$V24*100</f>
        <v>2.2222927711990854</v>
      </c>
      <c r="R24" s="129">
        <f>SV_SO_1213_1a!R24/SV_SO_1213_1a!$V24*100</f>
        <v>88.10438426616717</v>
      </c>
      <c r="S24" s="129">
        <f>SV_SO_1213_1a!S24/SV_SO_1213_1a!$V24*100</f>
        <v>8.574875392869615</v>
      </c>
      <c r="T24" s="130">
        <f>SV_SO_1213_1a!T24/SV_SO_1213_1a!$V24*100</f>
        <v>0.9809835232864537</v>
      </c>
      <c r="U24" s="132">
        <f>SV_SO_1213_1a!U24/SV_SO_1213_1a!$V24*100</f>
        <v>0.07936759897139592</v>
      </c>
      <c r="V24" s="129">
        <f>SV_SO_1213_1a!V24/SV_SO_1213_1a!$V24*100</f>
        <v>100</v>
      </c>
    </row>
    <row r="25" spans="1:22" ht="12.75">
      <c r="A25" s="74" t="s">
        <v>49</v>
      </c>
      <c r="B25" s="129">
        <f>SV_SO_1213_1a!B25/SV_SO_1213_1a!$H25*100</f>
        <v>0</v>
      </c>
      <c r="C25" s="147">
        <f>SV_SO_1213_1a!C25/SV_SO_1213_1a!$H25*100</f>
        <v>0.230803373280071</v>
      </c>
      <c r="D25" s="131">
        <f>SV_SO_1213_1a!D25/SV_SO_1213_1a!$H25*100</f>
        <v>66.56901908566356</v>
      </c>
      <c r="E25" s="147">
        <f>SV_SO_1213_1a!E25/SV_SO_1213_1a!$H25*100</f>
        <v>26.95073235685752</v>
      </c>
      <c r="F25" s="147">
        <f>SV_SO_1213_1a!F25/SV_SO_1213_1a!$H25*100</f>
        <v>5.441633377718597</v>
      </c>
      <c r="G25" s="147">
        <f>SV_SO_1213_1a!G25/SV_SO_1213_1a!$H25*100</f>
        <v>0.8078118064802485</v>
      </c>
      <c r="H25" s="129">
        <f>SV_SO_1213_1a!H25/SV_SO_1213_1a!$H25*100</f>
        <v>100</v>
      </c>
      <c r="I25" s="129">
        <f>SV_SO_1213_1a!I25/SV_SO_1213_1a!$O25*100</f>
        <v>0</v>
      </c>
      <c r="J25" s="147">
        <f>SV_SO_1213_1a!J25/SV_SO_1213_1a!$O25*100</f>
        <v>0.3667033370003667</v>
      </c>
      <c r="K25" s="131">
        <f>SV_SO_1213_1a!K25/SV_SO_1213_1a!$O25*100</f>
        <v>69.61251680723628</v>
      </c>
      <c r="L25" s="147">
        <f>SV_SO_1213_1a!L25/SV_SO_1213_1a!$O25*100</f>
        <v>24.740251802958074</v>
      </c>
      <c r="M25" s="147">
        <f>SV_SO_1213_1a!M25/SV_SO_1213_1a!$O25*100</f>
        <v>4.767143381004767</v>
      </c>
      <c r="N25" s="147">
        <f>SV_SO_1213_1a!N25/SV_SO_1213_1a!$O25*100</f>
        <v>0.5133846718005134</v>
      </c>
      <c r="O25" s="129">
        <f>SV_SO_1213_1a!O25/SV_SO_1213_1a!$O25*100</f>
        <v>100</v>
      </c>
      <c r="P25" s="129">
        <f>SV_SO_1213_1a!P25/SV_SO_1213_1a!$V25*100</f>
        <v>0</v>
      </c>
      <c r="Q25" s="130">
        <f>SV_SO_1213_1a!Q25/SV_SO_1213_1a!$V25*100</f>
        <v>0.28797696184305255</v>
      </c>
      <c r="R25" s="129">
        <f>SV_SO_1213_1a!R25/SV_SO_1213_1a!$V25*100</f>
        <v>67.84942918852207</v>
      </c>
      <c r="S25" s="129">
        <f>SV_SO_1213_1a!S25/SV_SO_1213_1a!$V25*100</f>
        <v>26.020775480818674</v>
      </c>
      <c r="T25" s="130">
        <f>SV_SO_1213_1a!T25/SV_SO_1213_1a!$V25*100</f>
        <v>5.157873084438959</v>
      </c>
      <c r="U25" s="132">
        <f>SV_SO_1213_1a!U25/SV_SO_1213_1a!$V25*100</f>
        <v>0.6839452843772498</v>
      </c>
      <c r="V25" s="129">
        <f>SV_SO_1213_1a!V25/SV_SO_1213_1a!$V25*100</f>
        <v>100</v>
      </c>
    </row>
    <row r="26" spans="1:22" ht="12.75">
      <c r="A26" s="74" t="s">
        <v>50</v>
      </c>
      <c r="B26" s="129">
        <f>SV_SO_1213_1a!B26/SV_SO_1213_1a!$H26*100</f>
        <v>0</v>
      </c>
      <c r="C26" s="147">
        <f>SV_SO_1213_1a!C26/SV_SO_1213_1a!$H26*100</f>
        <v>1.0141987829614605</v>
      </c>
      <c r="D26" s="131">
        <f>SV_SO_1213_1a!D26/SV_SO_1213_1a!$H26*100</f>
        <v>51.926977687626774</v>
      </c>
      <c r="E26" s="147">
        <f>SV_SO_1213_1a!E26/SV_SO_1213_1a!$H26*100</f>
        <v>34.68559837728195</v>
      </c>
      <c r="F26" s="147">
        <f>SV_SO_1213_1a!F26/SV_SO_1213_1a!$H26*100</f>
        <v>10.953346855983773</v>
      </c>
      <c r="G26" s="147">
        <f>SV_SO_1213_1a!G26/SV_SO_1213_1a!$H26*100</f>
        <v>1.4198782961460445</v>
      </c>
      <c r="H26" s="129">
        <f>SV_SO_1213_1a!H26/SV_SO_1213_1a!$H26*100</f>
        <v>100</v>
      </c>
      <c r="I26" s="129">
        <f>SV_SO_1213_1a!I26/SV_SO_1213_1a!$O26*100</f>
        <v>0</v>
      </c>
      <c r="J26" s="147">
        <f>SV_SO_1213_1a!J26/SV_SO_1213_1a!$O26*100</f>
        <v>0.5995203836930456</v>
      </c>
      <c r="K26" s="131">
        <f>SV_SO_1213_1a!K26/SV_SO_1213_1a!$O26*100</f>
        <v>65.10791366906474</v>
      </c>
      <c r="L26" s="147">
        <f>SV_SO_1213_1a!L26/SV_SO_1213_1a!$O26*100</f>
        <v>26.498800959232614</v>
      </c>
      <c r="M26" s="147">
        <f>SV_SO_1213_1a!M26/SV_SO_1213_1a!$O26*100</f>
        <v>6.3549160671462825</v>
      </c>
      <c r="N26" s="147">
        <f>SV_SO_1213_1a!N26/SV_SO_1213_1a!$O26*100</f>
        <v>1.4388489208633095</v>
      </c>
      <c r="O26" s="129">
        <f>SV_SO_1213_1a!O26/SV_SO_1213_1a!$O26*100</f>
        <v>100</v>
      </c>
      <c r="P26" s="129">
        <f>SV_SO_1213_1a!P26/SV_SO_1213_1a!$V26*100</f>
        <v>0</v>
      </c>
      <c r="Q26" s="130">
        <f>SV_SO_1213_1a!Q26/SV_SO_1213_1a!$V26*100</f>
        <v>0.7535795026375283</v>
      </c>
      <c r="R26" s="129">
        <f>SV_SO_1213_1a!R26/SV_SO_1213_1a!$V26*100</f>
        <v>60.21100226073851</v>
      </c>
      <c r="S26" s="129">
        <f>SV_SO_1213_1a!S26/SV_SO_1213_1a!$V26*100</f>
        <v>29.540316503391107</v>
      </c>
      <c r="T26" s="130">
        <f>SV_SO_1213_1a!T26/SV_SO_1213_1a!$V26*100</f>
        <v>8.063300678221552</v>
      </c>
      <c r="U26" s="132">
        <f>SV_SO_1213_1a!U26/SV_SO_1213_1a!$V26*100</f>
        <v>1.4318010550113038</v>
      </c>
      <c r="V26" s="129">
        <f>SV_SO_1213_1a!V26/SV_SO_1213_1a!$V26*100</f>
        <v>100</v>
      </c>
    </row>
    <row r="27" spans="1:22" ht="12.75">
      <c r="A27" s="74" t="s">
        <v>51</v>
      </c>
      <c r="B27" s="129">
        <f>SV_SO_1213_1a!B27/SV_SO_1213_1a!$H27*100</f>
        <v>0</v>
      </c>
      <c r="C27" s="147">
        <f>SV_SO_1213_1a!C27/SV_SO_1213_1a!$H27*100</f>
        <v>0.027743098904147594</v>
      </c>
      <c r="D27" s="131">
        <f>SV_SO_1213_1a!D27/SV_SO_1213_1a!$H27*100</f>
        <v>40.712997641836594</v>
      </c>
      <c r="E27" s="147">
        <f>SV_SO_1213_1a!E27/SV_SO_1213_1a!$H27*100</f>
        <v>47.3297267304758</v>
      </c>
      <c r="F27" s="147">
        <f>SV_SO_1213_1a!F27/SV_SO_1213_1a!$H27*100</f>
        <v>9.848800110972396</v>
      </c>
      <c r="G27" s="147">
        <f>SV_SO_1213_1a!G27/SV_SO_1213_1a!$H27*100</f>
        <v>2.0807324178110695</v>
      </c>
      <c r="H27" s="129">
        <f>SV_SO_1213_1a!H27/SV_SO_1213_1a!$H27*100</f>
        <v>100</v>
      </c>
      <c r="I27" s="129">
        <f>SV_SO_1213_1a!I27/SV_SO_1213_1a!$O27*100</f>
        <v>0</v>
      </c>
      <c r="J27" s="147">
        <f>SV_SO_1213_1a!J27/SV_SO_1213_1a!$O27*100</f>
        <v>0.033383408446002336</v>
      </c>
      <c r="K27" s="131">
        <f>SV_SO_1213_1a!K27/SV_SO_1213_1a!$O27*100</f>
        <v>44.717075613420135</v>
      </c>
      <c r="L27" s="147">
        <f>SV_SO_1213_1a!L27/SV_SO_1213_1a!$O27*100</f>
        <v>45.568352528793184</v>
      </c>
      <c r="M27" s="147">
        <f>SV_SO_1213_1a!M27/SV_SO_1213_1a!$O27*100</f>
        <v>8.312468703054583</v>
      </c>
      <c r="N27" s="147">
        <f>SV_SO_1213_1a!N27/SV_SO_1213_1a!$O27*100</f>
        <v>1.3687197462860958</v>
      </c>
      <c r="O27" s="129">
        <f>SV_SO_1213_1a!O27/SV_SO_1213_1a!$O27*100</f>
        <v>100</v>
      </c>
      <c r="P27" s="129">
        <f>SV_SO_1213_1a!P27/SV_SO_1213_1a!$V27*100</f>
        <v>0</v>
      </c>
      <c r="Q27" s="130">
        <f>SV_SO_1213_1a!Q27/SV_SO_1213_1a!$V27*100</f>
        <v>0.030303030303030304</v>
      </c>
      <c r="R27" s="129">
        <f>SV_SO_1213_1a!R27/SV_SO_1213_1a!$V27*100</f>
        <v>42.53030303030303</v>
      </c>
      <c r="S27" s="129">
        <f>SV_SO_1213_1a!S27/SV_SO_1213_1a!$V27*100</f>
        <v>46.53030303030303</v>
      </c>
      <c r="T27" s="130">
        <f>SV_SO_1213_1a!T27/SV_SO_1213_1a!$V27*100</f>
        <v>9.151515151515152</v>
      </c>
      <c r="U27" s="132">
        <f>SV_SO_1213_1a!U27/SV_SO_1213_1a!$V27*100</f>
        <v>1.7575757575757573</v>
      </c>
      <c r="V27" s="129">
        <f>SV_SO_1213_1a!V27/SV_SO_1213_1a!$V27*100</f>
        <v>100</v>
      </c>
    </row>
    <row r="28" spans="1:22" ht="12.75">
      <c r="A28" s="29" t="s">
        <v>1</v>
      </c>
      <c r="B28" s="148">
        <f>SV_SO_1213_1a!B28/SV_SO_1213_1a!$H28*100</f>
        <v>0.020859407592824362</v>
      </c>
      <c r="C28" s="149">
        <f>SV_SO_1213_1a!C28/SV_SO_1213_1a!$H28*100</f>
        <v>1.1442875022349366</v>
      </c>
      <c r="D28" s="150">
        <f>SV_SO_1213_1a!D28/SV_SO_1213_1a!$H28*100</f>
        <v>69.5095059300316</v>
      </c>
      <c r="E28" s="149">
        <f>SV_SO_1213_1a!E28/SV_SO_1213_1a!$H28*100</f>
        <v>23.976399070266403</v>
      </c>
      <c r="F28" s="149">
        <f>SV_SO_1213_1a!F28/SV_SO_1213_1a!$H28*100</f>
        <v>4.571190178198939</v>
      </c>
      <c r="G28" s="149">
        <f>SV_SO_1213_1a!G28/SV_SO_1213_1a!$H28*100</f>
        <v>0.7777579116753084</v>
      </c>
      <c r="H28" s="148">
        <f>SV_SO_1213_1a!H28/SV_SO_1213_1a!$H28*100</f>
        <v>100</v>
      </c>
      <c r="I28" s="148">
        <f>SV_SO_1213_1a!I28/SV_SO_1213_1a!$O28*100</f>
        <v>0.015667105345616345</v>
      </c>
      <c r="J28" s="149">
        <f>SV_SO_1213_1a!J28/SV_SO_1213_1a!$O28*100</f>
        <v>1.2095005326815818</v>
      </c>
      <c r="K28" s="150">
        <f>SV_SO_1213_1a!K28/SV_SO_1213_1a!$O28*100</f>
        <v>75.30550855423952</v>
      </c>
      <c r="L28" s="149">
        <f>SV_SO_1213_1a!L28/SV_SO_1213_1a!$O28*100</f>
        <v>19.580748260951307</v>
      </c>
      <c r="M28" s="149">
        <f>SV_SO_1213_1a!M28/SV_SO_1213_1a!$O28*100</f>
        <v>3.4248292285517326</v>
      </c>
      <c r="N28" s="149">
        <f>SV_SO_1213_1a!N28/SV_SO_1213_1a!$O28*100</f>
        <v>0.46374631823024376</v>
      </c>
      <c r="O28" s="148">
        <f>SV_SO_1213_1a!O28/SV_SO_1213_1a!$O28*100</f>
        <v>100</v>
      </c>
      <c r="P28" s="148">
        <f>SV_SO_1213_1a!P28/SV_SO_1213_1a!$V28*100</f>
        <v>0.018328445747800588</v>
      </c>
      <c r="Q28" s="134">
        <f>SV_SO_1213_1a!Q28/SV_SO_1213_1a!$V28*100</f>
        <v>1.1760752688172043</v>
      </c>
      <c r="R28" s="135">
        <f>SV_SO_1213_1a!R28/SV_SO_1213_1a!$V28*100</f>
        <v>72.334738514174</v>
      </c>
      <c r="S28" s="134">
        <f>SV_SO_1213_1a!S28/SV_SO_1213_1a!$V28*100</f>
        <v>21.833760997067447</v>
      </c>
      <c r="T28" s="134">
        <f>SV_SO_1213_1a!T28/SV_SO_1213_1a!$V28*100</f>
        <v>4.012402248289345</v>
      </c>
      <c r="U28" s="134">
        <f>SV_SO_1213_1a!U28/SV_SO_1213_1a!$V28*100</f>
        <v>0.6246945259042033</v>
      </c>
      <c r="V28" s="133">
        <f>SV_SO_1213_1a!V28/SV_SO_1213_1a!$V28*100</f>
        <v>100</v>
      </c>
    </row>
    <row r="29" spans="1:22" ht="12.75">
      <c r="A29" s="30" t="s">
        <v>18</v>
      </c>
      <c r="B29" s="89"/>
      <c r="C29" s="90"/>
      <c r="D29" s="91"/>
      <c r="E29" s="90"/>
      <c r="F29" s="90"/>
      <c r="G29" s="90"/>
      <c r="H29" s="89"/>
      <c r="I29" s="89"/>
      <c r="J29" s="90"/>
      <c r="K29" s="91"/>
      <c r="L29" s="90"/>
      <c r="M29" s="90"/>
      <c r="N29" s="90"/>
      <c r="O29" s="89"/>
      <c r="P29" s="89"/>
      <c r="Q29" s="139"/>
      <c r="R29" s="138"/>
      <c r="S29" s="138"/>
      <c r="T29" s="139"/>
      <c r="U29" s="141"/>
      <c r="V29" s="138"/>
    </row>
    <row r="30" spans="1:22" s="113" customFormat="1" ht="12.75">
      <c r="A30" s="74" t="s">
        <v>48</v>
      </c>
      <c r="B30" s="151">
        <f>SV_SO_1213_1a!B30/SV_SO_1213_1a!$H30*100</f>
        <v>0.06162853401124721</v>
      </c>
      <c r="C30" s="152">
        <f>SV_SO_1213_1a!C30/SV_SO_1213_1a!$H30*100</f>
        <v>2.5267698944611356</v>
      </c>
      <c r="D30" s="153">
        <f>SV_SO_1213_1a!D30/SV_SO_1213_1a!$H30*100</f>
        <v>85.97950851244126</v>
      </c>
      <c r="E30" s="152">
        <f>SV_SO_1213_1a!E30/SV_SO_1213_1a!$H30*100</f>
        <v>10.276558046375472</v>
      </c>
      <c r="F30" s="152">
        <f>SV_SO_1213_1a!F30/SV_SO_1213_1a!$H30*100</f>
        <v>0.9937601109313613</v>
      </c>
      <c r="G30" s="152">
        <f>SV_SO_1213_1a!G30/SV_SO_1213_1a!$H30*100</f>
        <v>0.16177490177952392</v>
      </c>
      <c r="H30" s="151">
        <f>SV_SO_1213_1a!H30/SV_SO_1213_1a!$H30*100</f>
        <v>100</v>
      </c>
      <c r="I30" s="151">
        <f>SV_SO_1213_1a!I30/SV_SO_1213_1a!$O30*100</f>
        <v>0.03836562440053712</v>
      </c>
      <c r="J30" s="152">
        <f>SV_SO_1213_1a!J30/SV_SO_1213_1a!$O30*100</f>
        <v>1.918281220026856</v>
      </c>
      <c r="K30" s="153">
        <f>SV_SO_1213_1a!K30/SV_SO_1213_1a!$O30*100</f>
        <v>89.71801266065606</v>
      </c>
      <c r="L30" s="152">
        <f>SV_SO_1213_1a!L30/SV_SO_1213_1a!$O30*100</f>
        <v>7.276680094635207</v>
      </c>
      <c r="M30" s="152">
        <f>SV_SO_1213_1a!M30/SV_SO_1213_1a!$O30*100</f>
        <v>0.9399577978131594</v>
      </c>
      <c r="N30" s="152">
        <f>SV_SO_1213_1a!N30/SV_SO_1213_1a!$O30*100</f>
        <v>0.10870260246818851</v>
      </c>
      <c r="O30" s="151">
        <f>SV_SO_1213_1a!O30/SV_SO_1213_1a!$O30*100</f>
        <v>100</v>
      </c>
      <c r="P30" s="151">
        <f>SV_SO_1213_1a!P30/SV_SO_1213_1a!$V30*100</f>
        <v>0.04891684136967155</v>
      </c>
      <c r="Q30" s="130">
        <f>SV_SO_1213_1a!Q30/SV_SO_1213_1a!$V30*100</f>
        <v>2.1942697414395527</v>
      </c>
      <c r="R30" s="129">
        <f>SV_SO_1213_1a!R30/SV_SO_1213_1a!$V30*100</f>
        <v>88.02236198462614</v>
      </c>
      <c r="S30" s="129">
        <f>SV_SO_1213_1a!S30/SV_SO_1213_1a!$V30*100</f>
        <v>8.637316561844864</v>
      </c>
      <c r="T30" s="130">
        <f>SV_SO_1213_1a!T30/SV_SO_1213_1a!$V30*100</f>
        <v>0.9643605870020965</v>
      </c>
      <c r="U30" s="132">
        <f>SV_SO_1213_1a!U30/SV_SO_1213_1a!$V30*100</f>
        <v>0.13277428371767994</v>
      </c>
      <c r="V30" s="129">
        <f>SV_SO_1213_1a!V30/SV_SO_1213_1a!$V30*100</f>
        <v>100</v>
      </c>
    </row>
    <row r="31" spans="1:22" ht="12.75">
      <c r="A31" s="74" t="s">
        <v>49</v>
      </c>
      <c r="B31" s="151">
        <f>SV_SO_1213_1a!B31/SV_SO_1213_1a!$H31*100</f>
        <v>0</v>
      </c>
      <c r="C31" s="154">
        <f>SV_SO_1213_1a!C31/SV_SO_1213_1a!$H31*100</f>
        <v>0.3023297172327939</v>
      </c>
      <c r="D31" s="153">
        <f>SV_SO_1213_1a!D31/SV_SO_1213_1a!$H31*100</f>
        <v>63.8271385381469</v>
      </c>
      <c r="E31" s="154">
        <f>SV_SO_1213_1a!E31/SV_SO_1213_1a!$H31*100</f>
        <v>28.285612662279924</v>
      </c>
      <c r="F31" s="154">
        <f>SV_SO_1213_1a!F31/SV_SO_1213_1a!$H31*100</f>
        <v>6.597901476080384</v>
      </c>
      <c r="G31" s="154">
        <f>SV_SO_1213_1a!G31/SV_SO_1213_1a!$H31*100</f>
        <v>0.9870176062600036</v>
      </c>
      <c r="H31" s="151">
        <f>SV_SO_1213_1a!H31/SV_SO_1213_1a!$H31*100</f>
        <v>100</v>
      </c>
      <c r="I31" s="151">
        <f>SV_SO_1213_1a!I31/SV_SO_1213_1a!$O31*100</f>
        <v>0</v>
      </c>
      <c r="J31" s="154">
        <f>SV_SO_1213_1a!J31/SV_SO_1213_1a!$O31*100</f>
        <v>0.2403846153846154</v>
      </c>
      <c r="K31" s="153">
        <f>SV_SO_1213_1a!K31/SV_SO_1213_1a!$O31*100</f>
        <v>68.34935897435898</v>
      </c>
      <c r="L31" s="154">
        <f>SV_SO_1213_1a!L31/SV_SO_1213_1a!$O31*100</f>
        <v>25.48076923076923</v>
      </c>
      <c r="M31" s="154">
        <f>SV_SO_1213_1a!M31/SV_SO_1213_1a!$O31*100</f>
        <v>4.990842490842491</v>
      </c>
      <c r="N31" s="154">
        <f>SV_SO_1213_1a!N31/SV_SO_1213_1a!$O31*100</f>
        <v>0.9386446886446886</v>
      </c>
      <c r="O31" s="151">
        <f>SV_SO_1213_1a!O31/SV_SO_1213_1a!$O31*100</f>
        <v>100</v>
      </c>
      <c r="P31" s="151">
        <f>SV_SO_1213_1a!P31/SV_SO_1213_1a!$V31*100</f>
        <v>0</v>
      </c>
      <c r="Q31" s="130">
        <f>SV_SO_1213_1a!Q31/SV_SO_1213_1a!$V31*100</f>
        <v>0.2752477229506556</v>
      </c>
      <c r="R31" s="129">
        <f>SV_SO_1213_1a!R31/SV_SO_1213_1a!$V31*100</f>
        <v>65.80422380142127</v>
      </c>
      <c r="S31" s="129">
        <f>SV_SO_1213_1a!S31/SV_SO_1213_1a!$V31*100</f>
        <v>27.05935341807627</v>
      </c>
      <c r="T31" s="130">
        <f>SV_SO_1213_1a!T31/SV_SO_1213_1a!$V31*100</f>
        <v>5.895305775197677</v>
      </c>
      <c r="U31" s="132">
        <f>SV_SO_1213_1a!U31/SV_SO_1213_1a!$V31*100</f>
        <v>0.9658692823541186</v>
      </c>
      <c r="V31" s="129">
        <f>SV_SO_1213_1a!V31/SV_SO_1213_1a!$V31*100</f>
        <v>100</v>
      </c>
    </row>
    <row r="32" spans="1:22" ht="12.75">
      <c r="A32" s="74" t="s">
        <v>50</v>
      </c>
      <c r="B32" s="151">
        <f>SV_SO_1213_1a!B32/SV_SO_1213_1a!$H32*100</f>
        <v>0</v>
      </c>
      <c r="C32" s="154">
        <f>SV_SO_1213_1a!C32/SV_SO_1213_1a!$H32*100</f>
        <v>0.6036217303822937</v>
      </c>
      <c r="D32" s="153">
        <f>SV_SO_1213_1a!D32/SV_SO_1213_1a!$H32*100</f>
        <v>51.91146881287726</v>
      </c>
      <c r="E32" s="154">
        <f>SV_SO_1213_1a!E32/SV_SO_1213_1a!$H32*100</f>
        <v>33.80281690140845</v>
      </c>
      <c r="F32" s="154">
        <f>SV_SO_1213_1a!F32/SV_SO_1213_1a!$H32*100</f>
        <v>10.865191146881289</v>
      </c>
      <c r="G32" s="154">
        <f>SV_SO_1213_1a!G32/SV_SO_1213_1a!$H32*100</f>
        <v>2.8169014084507045</v>
      </c>
      <c r="H32" s="151">
        <f>SV_SO_1213_1a!H32/SV_SO_1213_1a!$H32*100</f>
        <v>100</v>
      </c>
      <c r="I32" s="151">
        <f>SV_SO_1213_1a!I32/SV_SO_1213_1a!$O32*100</f>
        <v>0</v>
      </c>
      <c r="J32" s="154">
        <f>SV_SO_1213_1a!J32/SV_SO_1213_1a!$O32*100</f>
        <v>0.42194092827004215</v>
      </c>
      <c r="K32" s="153">
        <f>SV_SO_1213_1a!K32/SV_SO_1213_1a!$O32*100</f>
        <v>65.18987341772153</v>
      </c>
      <c r="L32" s="154">
        <f>SV_SO_1213_1a!L32/SV_SO_1213_1a!$O32*100</f>
        <v>27.004219409282697</v>
      </c>
      <c r="M32" s="154">
        <f>SV_SO_1213_1a!M32/SV_SO_1213_1a!$O32*100</f>
        <v>6.962025316455696</v>
      </c>
      <c r="N32" s="154">
        <f>SV_SO_1213_1a!N32/SV_SO_1213_1a!$O32*100</f>
        <v>0.42194092827004215</v>
      </c>
      <c r="O32" s="151">
        <f>SV_SO_1213_1a!O32/SV_SO_1213_1a!$O32*100</f>
        <v>100</v>
      </c>
      <c r="P32" s="151">
        <f>SV_SO_1213_1a!P32/SV_SO_1213_1a!$V32*100</f>
        <v>0</v>
      </c>
      <c r="Q32" s="130">
        <f>SV_SO_1213_1a!Q32/SV_SO_1213_1a!$V32*100</f>
        <v>0.4844290657439446</v>
      </c>
      <c r="R32" s="129">
        <f>SV_SO_1213_1a!R32/SV_SO_1213_1a!$V32*100</f>
        <v>60.62283737024221</v>
      </c>
      <c r="S32" s="129">
        <f>SV_SO_1213_1a!S32/SV_SO_1213_1a!$V32*100</f>
        <v>29.342560553633216</v>
      </c>
      <c r="T32" s="130">
        <f>SV_SO_1213_1a!T32/SV_SO_1213_1a!$V32*100</f>
        <v>8.304498269896193</v>
      </c>
      <c r="U32" s="132">
        <f>SV_SO_1213_1a!U32/SV_SO_1213_1a!$V32*100</f>
        <v>1.245674740484429</v>
      </c>
      <c r="V32" s="129">
        <f>SV_SO_1213_1a!V32/SV_SO_1213_1a!$V32*100</f>
        <v>100</v>
      </c>
    </row>
    <row r="33" spans="1:22" ht="12.75">
      <c r="A33" s="74" t="s">
        <v>51</v>
      </c>
      <c r="B33" s="151">
        <f>SV_SO_1213_1a!B33/SV_SO_1213_1a!$H33*100</f>
        <v>0</v>
      </c>
      <c r="C33" s="154">
        <f>SV_SO_1213_1a!C33/SV_SO_1213_1a!$H33*100</f>
        <v>0.027307482250136534</v>
      </c>
      <c r="D33" s="153">
        <f>SV_SO_1213_1a!D33/SV_SO_1213_1a!$H33*100</f>
        <v>39.66411796832332</v>
      </c>
      <c r="E33" s="154">
        <f>SV_SO_1213_1a!E33/SV_SO_1213_1a!$H33*100</f>
        <v>45.180229382850904</v>
      </c>
      <c r="F33" s="154">
        <f>SV_SO_1213_1a!F33/SV_SO_1213_1a!$H33*100</f>
        <v>12.54778809393774</v>
      </c>
      <c r="G33" s="154">
        <f>SV_SO_1213_1a!G33/SV_SO_1213_1a!$H33*100</f>
        <v>2.5805570726379026</v>
      </c>
      <c r="H33" s="151">
        <f>SV_SO_1213_1a!H33/SV_SO_1213_1a!$H33*100</f>
        <v>100</v>
      </c>
      <c r="I33" s="151">
        <f>SV_SO_1213_1a!I33/SV_SO_1213_1a!$O33*100</f>
        <v>0</v>
      </c>
      <c r="J33" s="154">
        <f>SV_SO_1213_1a!J33/SV_SO_1213_1a!$O33*100</f>
        <v>0.030807147258163897</v>
      </c>
      <c r="K33" s="153">
        <f>SV_SO_1213_1a!K33/SV_SO_1213_1a!$O33*100</f>
        <v>45.48675292667899</v>
      </c>
      <c r="L33" s="154">
        <f>SV_SO_1213_1a!L33/SV_SO_1213_1a!$O33*100</f>
        <v>42.94516327788047</v>
      </c>
      <c r="M33" s="154">
        <f>SV_SO_1213_1a!M33/SV_SO_1213_1a!$O33*100</f>
        <v>9.750462107208872</v>
      </c>
      <c r="N33" s="154">
        <f>SV_SO_1213_1a!N33/SV_SO_1213_1a!$O33*100</f>
        <v>1.7868145409735057</v>
      </c>
      <c r="O33" s="151">
        <f>SV_SO_1213_1a!O33/SV_SO_1213_1a!$O33*100</f>
        <v>100</v>
      </c>
      <c r="P33" s="151">
        <f>SV_SO_1213_1a!P33/SV_SO_1213_1a!$V33*100</f>
        <v>0</v>
      </c>
      <c r="Q33" s="130">
        <f>SV_SO_1213_1a!Q33/SV_SO_1213_1a!$V33*100</f>
        <v>0.028951939779965255</v>
      </c>
      <c r="R33" s="129">
        <f>SV_SO_1213_1a!R33/SV_SO_1213_1a!$V33*100</f>
        <v>42.40011580775912</v>
      </c>
      <c r="S33" s="129">
        <f>SV_SO_1213_1a!S33/SV_SO_1213_1a!$V33*100</f>
        <v>44.12999420961204</v>
      </c>
      <c r="T33" s="130">
        <f>SV_SO_1213_1a!T33/SV_SO_1213_1a!$V33*100</f>
        <v>11.23335263462652</v>
      </c>
      <c r="U33" s="132">
        <f>SV_SO_1213_1a!U33/SV_SO_1213_1a!$V33*100</f>
        <v>2.207585408222351</v>
      </c>
      <c r="V33" s="129">
        <f>SV_SO_1213_1a!V33/SV_SO_1213_1a!$V33*100</f>
        <v>100</v>
      </c>
    </row>
    <row r="34" spans="1:22" ht="12.75">
      <c r="A34" s="29" t="s">
        <v>1</v>
      </c>
      <c r="B34" s="148">
        <f>SV_SO_1213_1a!B34/SV_SO_1213_1a!$H34*100</f>
        <v>0.024962556165751375</v>
      </c>
      <c r="C34" s="149">
        <f>SV_SO_1213_1a!C34/SV_SO_1213_1a!$H34*100</f>
        <v>1.1451572641038443</v>
      </c>
      <c r="D34" s="150">
        <f>SV_SO_1213_1a!D34/SV_SO_1213_1a!$H34*100</f>
        <v>67.09311033449825</v>
      </c>
      <c r="E34" s="149">
        <f>SV_SO_1213_1a!E34/SV_SO_1213_1a!$H34*100</f>
        <v>24.93759360958562</v>
      </c>
      <c r="F34" s="149">
        <f>SV_SO_1213_1a!F34/SV_SO_1213_1a!$H34*100</f>
        <v>5.753869196205692</v>
      </c>
      <c r="G34" s="149">
        <f>SV_SO_1213_1a!G34/SV_SO_1213_1a!$H34*100</f>
        <v>1.0453070394408388</v>
      </c>
      <c r="H34" s="148">
        <f>SV_SO_1213_1a!H34/SV_SO_1213_1a!$H34*100</f>
        <v>100</v>
      </c>
      <c r="I34" s="148">
        <f>SV_SO_1213_1a!I34/SV_SO_1213_1a!$O34*100</f>
        <v>0.01885902876001886</v>
      </c>
      <c r="J34" s="149">
        <f>SV_SO_1213_1a!J34/SV_SO_1213_1a!$O34*100</f>
        <v>1.0278170674210279</v>
      </c>
      <c r="K34" s="150">
        <f>SV_SO_1213_1a!K34/SV_SO_1213_1a!$O34*100</f>
        <v>74.09398082665409</v>
      </c>
      <c r="L34" s="149">
        <f>SV_SO_1213_1a!L34/SV_SO_1213_1a!$O34*100</f>
        <v>20.14144271570014</v>
      </c>
      <c r="M34" s="149">
        <f>SV_SO_1213_1a!M34/SV_SO_1213_1a!$O34*100</f>
        <v>4.029545811724029</v>
      </c>
      <c r="N34" s="149">
        <f>SV_SO_1213_1a!N34/SV_SO_1213_1a!$O34*100</f>
        <v>0.6883545497406883</v>
      </c>
      <c r="O34" s="148">
        <f>SV_SO_1213_1a!O34/SV_SO_1213_1a!$O34*100</f>
        <v>100</v>
      </c>
      <c r="P34" s="148">
        <f>SV_SO_1213_1a!P34/SV_SO_1213_1a!$V34*100</f>
        <v>0.021921926624179886</v>
      </c>
      <c r="Q34" s="134">
        <f>SV_SO_1213_1a!Q34/SV_SO_1213_1a!$V34*100</f>
        <v>1.0867012197986314</v>
      </c>
      <c r="R34" s="135">
        <f>SV_SO_1213_1a!R34/SV_SO_1213_1a!$V34*100</f>
        <v>70.58077447035059</v>
      </c>
      <c r="S34" s="134">
        <f>SV_SO_1213_1a!S34/SV_SO_1213_1a!$V34*100</f>
        <v>22.548267384870737</v>
      </c>
      <c r="T34" s="134">
        <f>SV_SO_1213_1a!T34/SV_SO_1213_1a!$V34*100</f>
        <v>4.8948530447990235</v>
      </c>
      <c r="U34" s="134">
        <f>SV_SO_1213_1a!U34/SV_SO_1213_1a!$V34*100</f>
        <v>0.8674819535568326</v>
      </c>
      <c r="V34" s="133">
        <f>SV_SO_1213_1a!V34/SV_SO_1213_1a!$V34*100</f>
        <v>100</v>
      </c>
    </row>
    <row r="35" spans="1:22" s="158" customFormat="1" ht="12.75">
      <c r="A35" s="142" t="s">
        <v>21</v>
      </c>
      <c r="B35" s="155">
        <f>SV_SO_1213_1a!B35/SV_SO_1213_1a!$H35*100</f>
        <v>0.02286376246075054</v>
      </c>
      <c r="C35" s="156">
        <f>SV_SO_1213_1a!C35/SV_SO_1213_1a!$H35*100</f>
        <v>1.1447123738682439</v>
      </c>
      <c r="D35" s="157">
        <f>SV_SO_1213_1a!D35/SV_SO_1213_1a!$H35*100</f>
        <v>68.32911623936835</v>
      </c>
      <c r="E35" s="156">
        <f>SV_SO_1213_1a!E35/SV_SO_1213_1a!$H35*100</f>
        <v>24.44593482303448</v>
      </c>
      <c r="F35" s="156">
        <f>SV_SO_1213_1a!F35/SV_SO_1213_1a!$H35*100</f>
        <v>5.148919306161022</v>
      </c>
      <c r="G35" s="156">
        <f>SV_SO_1213_1a!G35/SV_SO_1213_1a!$H35*100</f>
        <v>0.9084534951071548</v>
      </c>
      <c r="H35" s="155">
        <f>SV_SO_1213_1a!H35/SV_SO_1213_1a!$H35*100</f>
        <v>100</v>
      </c>
      <c r="I35" s="155">
        <f>SV_SO_1213_1a!I35/SV_SO_1213_1a!$O35*100</f>
        <v>0.017260587801471855</v>
      </c>
      <c r="J35" s="156">
        <f>SV_SO_1213_1a!J35/SV_SO_1213_1a!$O35*100</f>
        <v>1.1187999184044939</v>
      </c>
      <c r="K35" s="157">
        <f>SV_SO_1213_1a!K35/SV_SO_1213_1a!$O35*100</f>
        <v>74.70068571607902</v>
      </c>
      <c r="L35" s="156">
        <f>SV_SO_1213_1a!L35/SV_SO_1213_1a!$O35*100</f>
        <v>19.860659982111756</v>
      </c>
      <c r="M35" s="156">
        <f>SV_SO_1213_1a!M35/SV_SO_1213_1a!$O35*100</f>
        <v>3.726717820772333</v>
      </c>
      <c r="N35" s="156">
        <f>SV_SO_1213_1a!N35/SV_SO_1213_1a!$O35*100</f>
        <v>0.5758759748309247</v>
      </c>
      <c r="O35" s="155">
        <f>SV_SO_1213_1a!O35/SV_SO_1213_1a!$O35*100</f>
        <v>100</v>
      </c>
      <c r="P35" s="155">
        <f>SV_SO_1213_1a!P35/SV_SO_1213_1a!$V35*100</f>
        <v>0.020102833726369507</v>
      </c>
      <c r="Q35" s="144">
        <f>SV_SO_1213_1a!Q35/SV_SO_1213_1a!$V35*100</f>
        <v>1.1319441759771136</v>
      </c>
      <c r="R35" s="143">
        <f>SV_SO_1213_1a!R35/SV_SO_1213_1a!$V35*100</f>
        <v>71.4686666408938</v>
      </c>
      <c r="S35" s="143">
        <f>SV_SO_1213_1a!S35/SV_SO_1213_1a!$V35*100</f>
        <v>22.18656976069896</v>
      </c>
      <c r="T35" s="144">
        <f>SV_SO_1213_1a!T35/SV_SO_1213_1a!$V35*100</f>
        <v>4.44813855491553</v>
      </c>
      <c r="U35" s="146">
        <f>SV_SO_1213_1a!U35/SV_SO_1213_1a!$V35*100</f>
        <v>0.7445780337882244</v>
      </c>
      <c r="V35" s="143">
        <f>SV_SO_1213_1a!V35/SV_SO_1213_1a!$V35*100</f>
        <v>100</v>
      </c>
    </row>
    <row r="36" spans="2:22" s="113" customFormat="1" ht="12.75">
      <c r="B36" s="89"/>
      <c r="C36" s="90"/>
      <c r="D36" s="91"/>
      <c r="E36" s="90"/>
      <c r="F36" s="90"/>
      <c r="G36" s="90"/>
      <c r="H36" s="89"/>
      <c r="I36" s="89"/>
      <c r="J36" s="90"/>
      <c r="K36" s="91"/>
      <c r="L36" s="90"/>
      <c r="M36" s="90"/>
      <c r="N36" s="90"/>
      <c r="O36" s="89"/>
      <c r="P36" s="89"/>
      <c r="Q36" s="139"/>
      <c r="R36" s="138"/>
      <c r="S36" s="138"/>
      <c r="T36" s="139"/>
      <c r="U36" s="141"/>
      <c r="V36" s="138"/>
    </row>
    <row r="37" spans="1:22" ht="12.75">
      <c r="A37" s="112" t="s">
        <v>22</v>
      </c>
      <c r="B37" s="89"/>
      <c r="C37" s="90"/>
      <c r="D37" s="91"/>
      <c r="E37" s="90"/>
      <c r="F37" s="90"/>
      <c r="G37" s="90"/>
      <c r="H37" s="89"/>
      <c r="I37" s="89"/>
      <c r="J37" s="90"/>
      <c r="K37" s="91"/>
      <c r="L37" s="90"/>
      <c r="M37" s="90"/>
      <c r="N37" s="90"/>
      <c r="O37" s="89"/>
      <c r="P37" s="89"/>
      <c r="Q37" s="139"/>
      <c r="R37" s="138"/>
      <c r="S37" s="138"/>
      <c r="T37" s="139"/>
      <c r="U37" s="141"/>
      <c r="V37" s="138"/>
    </row>
    <row r="38" spans="1:22" ht="12.75">
      <c r="A38" s="102" t="s">
        <v>17</v>
      </c>
      <c r="B38" s="89"/>
      <c r="C38" s="90"/>
      <c r="D38" s="91"/>
      <c r="E38" s="90"/>
      <c r="F38" s="90"/>
      <c r="G38" s="90"/>
      <c r="H38" s="89"/>
      <c r="I38" s="89"/>
      <c r="J38" s="90"/>
      <c r="K38" s="91"/>
      <c r="L38" s="90"/>
      <c r="M38" s="90"/>
      <c r="N38" s="90"/>
      <c r="O38" s="89"/>
      <c r="P38" s="89"/>
      <c r="Q38" s="139"/>
      <c r="R38" s="138"/>
      <c r="S38" s="138"/>
      <c r="T38" s="139"/>
      <c r="U38" s="141"/>
      <c r="V38" s="138"/>
    </row>
    <row r="39" spans="1:22" s="113" customFormat="1" ht="12.75">
      <c r="A39" s="74" t="s">
        <v>48</v>
      </c>
      <c r="B39" s="151">
        <f>SV_SO_1213_1a!B39/SV_SO_1213_1a!$H39*100</f>
        <v>0.06900715949279737</v>
      </c>
      <c r="C39" s="152">
        <f>SV_SO_1213_1a!C39/SV_SO_1213_1a!$H39*100</f>
        <v>2.924178383507289</v>
      </c>
      <c r="D39" s="153">
        <f>SV_SO_1213_1a!D39/SV_SO_1213_1a!$H39*100</f>
        <v>81.5405848356767</v>
      </c>
      <c r="E39" s="152">
        <f>SV_SO_1213_1a!E39/SV_SO_1213_1a!$H39*100</f>
        <v>13.45639610109549</v>
      </c>
      <c r="F39" s="152">
        <f>SV_SO_1213_1a!F39/SV_SO_1213_1a!$H39*100</f>
        <v>1.7251789873199344</v>
      </c>
      <c r="G39" s="152">
        <f>SV_SO_1213_1a!G39/SV_SO_1213_1a!$H39*100</f>
        <v>0.2846545329077892</v>
      </c>
      <c r="H39" s="151">
        <f>SV_SO_1213_1a!H39/SV_SO_1213_1a!$H39*100</f>
        <v>100</v>
      </c>
      <c r="I39" s="151">
        <f>SV_SO_1213_1a!I39/SV_SO_1213_1a!$O39*100</f>
        <v>0.02789983957592244</v>
      </c>
      <c r="J39" s="152">
        <f>SV_SO_1213_1a!J39/SV_SO_1213_1a!$O39*100</f>
        <v>2.2110622863918534</v>
      </c>
      <c r="K39" s="153">
        <f>SV_SO_1213_1a!K39/SV_SO_1213_1a!$O39*100</f>
        <v>87.4450721908349</v>
      </c>
      <c r="L39" s="152">
        <f>SV_SO_1213_1a!L39/SV_SO_1213_1a!$O39*100</f>
        <v>9.053497942386832</v>
      </c>
      <c r="M39" s="152">
        <f>SV_SO_1213_1a!M39/SV_SO_1213_1a!$O39*100</f>
        <v>1.1020436632489363</v>
      </c>
      <c r="N39" s="152">
        <f>SV_SO_1213_1a!N39/SV_SO_1213_1a!$O39*100</f>
        <v>0.16042407756155402</v>
      </c>
      <c r="O39" s="151">
        <f>SV_SO_1213_1a!O39/SV_SO_1213_1a!$O39*100</f>
        <v>100</v>
      </c>
      <c r="P39" s="151">
        <f>SV_SO_1213_1a!P39/SV_SO_1213_1a!$V39*100</f>
        <v>0.04627844195912071</v>
      </c>
      <c r="Q39" s="130">
        <f>SV_SO_1213_1a!Q39/SV_SO_1213_1a!$V39*100</f>
        <v>2.5298881604319323</v>
      </c>
      <c r="R39" s="129">
        <f>SV_SO_1213_1a!R39/SV_SO_1213_1a!$V39*100</f>
        <v>84.8052448900887</v>
      </c>
      <c r="S39" s="129">
        <f>SV_SO_1213_1a!S39/SV_SO_1213_1a!$V39*100</f>
        <v>11.021982259930581</v>
      </c>
      <c r="T39" s="130">
        <f>SV_SO_1213_1a!T39/SV_SO_1213_1a!$V39*100</f>
        <v>1.380640185113768</v>
      </c>
      <c r="U39" s="132">
        <f>SV_SO_1213_1a!U39/SV_SO_1213_1a!$V39*100</f>
        <v>0.21596606247589667</v>
      </c>
      <c r="V39" s="129">
        <f>SV_SO_1213_1a!V39/SV_SO_1213_1a!$V39*100</f>
        <v>100</v>
      </c>
    </row>
    <row r="40" spans="1:22" ht="12.75">
      <c r="A40" s="74" t="s">
        <v>49</v>
      </c>
      <c r="B40" s="151">
        <f>SV_SO_1213_1a!B40/SV_SO_1213_1a!$H40*100</f>
        <v>0.00794912559618442</v>
      </c>
      <c r="C40" s="154">
        <f>SV_SO_1213_1a!C40/SV_SO_1213_1a!$H40*100</f>
        <v>0.2543720190779014</v>
      </c>
      <c r="D40" s="153">
        <f>SV_SO_1213_1a!D40/SV_SO_1213_1a!$H40*100</f>
        <v>58.13195548489666</v>
      </c>
      <c r="E40" s="154">
        <f>SV_SO_1213_1a!E40/SV_SO_1213_1a!$H40*100</f>
        <v>30.166931637519873</v>
      </c>
      <c r="F40" s="154">
        <f>SV_SO_1213_1a!F40/SV_SO_1213_1a!$H40*100</f>
        <v>9.165341812400635</v>
      </c>
      <c r="G40" s="154">
        <f>SV_SO_1213_1a!G40/SV_SO_1213_1a!$H40*100</f>
        <v>2.273449920508744</v>
      </c>
      <c r="H40" s="151">
        <f>SV_SO_1213_1a!H40/SV_SO_1213_1a!$H40*100</f>
        <v>100</v>
      </c>
      <c r="I40" s="151">
        <f>SV_SO_1213_1a!I40/SV_SO_1213_1a!$O40*100</f>
        <v>0</v>
      </c>
      <c r="J40" s="154">
        <f>SV_SO_1213_1a!J40/SV_SO_1213_1a!$O40*100</f>
        <v>0.366188587122368</v>
      </c>
      <c r="K40" s="153">
        <f>SV_SO_1213_1a!K40/SV_SO_1213_1a!$O40*100</f>
        <v>65.05950564540738</v>
      </c>
      <c r="L40" s="154">
        <f>SV_SO_1213_1a!L40/SV_SO_1213_1a!$O40*100</f>
        <v>26.406265893601873</v>
      </c>
      <c r="M40" s="154">
        <f>SV_SO_1213_1a!M40/SV_SO_1213_1a!$O40*100</f>
        <v>6.347268843454379</v>
      </c>
      <c r="N40" s="154">
        <f>SV_SO_1213_1a!N40/SV_SO_1213_1a!$O40*100</f>
        <v>1.8207710304139966</v>
      </c>
      <c r="O40" s="151">
        <f>SV_SO_1213_1a!O40/SV_SO_1213_1a!$O40*100</f>
        <v>100</v>
      </c>
      <c r="P40" s="151">
        <f>SV_SO_1213_1a!P40/SV_SO_1213_1a!$V40*100</f>
        <v>0.004462094507161661</v>
      </c>
      <c r="Q40" s="130">
        <f>SV_SO_1213_1a!Q40/SV_SO_1213_1a!$V40*100</f>
        <v>0.303422426486993</v>
      </c>
      <c r="R40" s="129">
        <f>SV_SO_1213_1a!R40/SV_SO_1213_1a!$V40*100</f>
        <v>61.17085359867922</v>
      </c>
      <c r="S40" s="129">
        <f>SV_SO_1213_1a!S40/SV_SO_1213_1a!$V40*100</f>
        <v>28.51724599527018</v>
      </c>
      <c r="T40" s="130">
        <f>SV_SO_1213_1a!T40/SV_SO_1213_1a!$V40*100</f>
        <v>7.929141939226272</v>
      </c>
      <c r="U40" s="132">
        <f>SV_SO_1213_1a!U40/SV_SO_1213_1a!$V40*100</f>
        <v>2.0748739458301726</v>
      </c>
      <c r="V40" s="129">
        <f>SV_SO_1213_1a!V40/SV_SO_1213_1a!$V40*100</f>
        <v>100</v>
      </c>
    </row>
    <row r="41" spans="1:22" ht="12.75">
      <c r="A41" s="74" t="s">
        <v>50</v>
      </c>
      <c r="B41" s="151">
        <f>SV_SO_1213_1a!B41/SV_SO_1213_1a!$H41*100</f>
        <v>0</v>
      </c>
      <c r="C41" s="154">
        <f>SV_SO_1213_1a!C41/SV_SO_1213_1a!$H41*100</f>
        <v>0.6993006993006993</v>
      </c>
      <c r="D41" s="153">
        <f>SV_SO_1213_1a!D41/SV_SO_1213_1a!$H41*100</f>
        <v>42.48251748251749</v>
      </c>
      <c r="E41" s="154">
        <f>SV_SO_1213_1a!E41/SV_SO_1213_1a!$H41*100</f>
        <v>37.41258741258741</v>
      </c>
      <c r="F41" s="154">
        <f>SV_SO_1213_1a!F41/SV_SO_1213_1a!$H41*100</f>
        <v>13.81118881118881</v>
      </c>
      <c r="G41" s="154">
        <f>SV_SO_1213_1a!G41/SV_SO_1213_1a!$H41*100</f>
        <v>5.594405594405594</v>
      </c>
      <c r="H41" s="151">
        <f>SV_SO_1213_1a!H41/SV_SO_1213_1a!$H41*100</f>
        <v>100</v>
      </c>
      <c r="I41" s="151">
        <f>SV_SO_1213_1a!I41/SV_SO_1213_1a!$O41*100</f>
        <v>0</v>
      </c>
      <c r="J41" s="154">
        <f>SV_SO_1213_1a!J41/SV_SO_1213_1a!$O41*100</f>
        <v>0.49504950495049505</v>
      </c>
      <c r="K41" s="153">
        <f>SV_SO_1213_1a!K41/SV_SO_1213_1a!$O41*100</f>
        <v>58.415841584158414</v>
      </c>
      <c r="L41" s="154">
        <f>SV_SO_1213_1a!L41/SV_SO_1213_1a!$O41*100</f>
        <v>29.801980198019802</v>
      </c>
      <c r="M41" s="154">
        <f>SV_SO_1213_1a!M41/SV_SO_1213_1a!$O41*100</f>
        <v>8.613861386138613</v>
      </c>
      <c r="N41" s="154">
        <f>SV_SO_1213_1a!N41/SV_SO_1213_1a!$O41*100</f>
        <v>2.6732673267326734</v>
      </c>
      <c r="O41" s="151">
        <f>SV_SO_1213_1a!O41/SV_SO_1213_1a!$O41*100</f>
        <v>100</v>
      </c>
      <c r="P41" s="151">
        <f>SV_SO_1213_1a!P41/SV_SO_1213_1a!$V41*100</f>
        <v>0</v>
      </c>
      <c r="Q41" s="130">
        <f>SV_SO_1213_1a!Q41/SV_SO_1213_1a!$V41*100</f>
        <v>0.5689001264222503</v>
      </c>
      <c r="R41" s="129">
        <f>SV_SO_1213_1a!R41/SV_SO_1213_1a!$V41*100</f>
        <v>52.654867256637175</v>
      </c>
      <c r="S41" s="129">
        <f>SV_SO_1213_1a!S41/SV_SO_1213_1a!$V41*100</f>
        <v>32.553729456384325</v>
      </c>
      <c r="T41" s="130">
        <f>SV_SO_1213_1a!T41/SV_SO_1213_1a!$V41*100</f>
        <v>10.493046776232617</v>
      </c>
      <c r="U41" s="132">
        <f>SV_SO_1213_1a!U41/SV_SO_1213_1a!$V41*100</f>
        <v>3.729456384323641</v>
      </c>
      <c r="V41" s="129">
        <f>SV_SO_1213_1a!V41/SV_SO_1213_1a!$V41*100</f>
        <v>100</v>
      </c>
    </row>
    <row r="42" spans="1:22" ht="12.75">
      <c r="A42" s="74" t="s">
        <v>51</v>
      </c>
      <c r="B42" s="151">
        <f>SV_SO_1213_1a!B42/SV_SO_1213_1a!$H42*100</f>
        <v>0</v>
      </c>
      <c r="C42" s="154">
        <f>SV_SO_1213_1a!C42/SV_SO_1213_1a!$H42*100</f>
        <v>0.02599090318388564</v>
      </c>
      <c r="D42" s="153">
        <f>SV_SO_1213_1a!D42/SV_SO_1213_1a!$H42*100</f>
        <v>38.23261858349578</v>
      </c>
      <c r="E42" s="154">
        <f>SV_SO_1213_1a!E42/SV_SO_1213_1a!$H42*100</f>
        <v>43.00194931773879</v>
      </c>
      <c r="F42" s="154">
        <f>SV_SO_1213_1a!F42/SV_SO_1213_1a!$H42*100</f>
        <v>14.217024041585443</v>
      </c>
      <c r="G42" s="154">
        <f>SV_SO_1213_1a!G42/SV_SO_1213_1a!$H42*100</f>
        <v>4.522417153996101</v>
      </c>
      <c r="H42" s="151">
        <f>SV_SO_1213_1a!H42/SV_SO_1213_1a!$H42*100</f>
        <v>100</v>
      </c>
      <c r="I42" s="151">
        <f>SV_SO_1213_1a!I42/SV_SO_1213_1a!$O42*100</f>
        <v>0</v>
      </c>
      <c r="J42" s="154">
        <f>SV_SO_1213_1a!J42/SV_SO_1213_1a!$O42*100</f>
        <v>0.05997001499250374</v>
      </c>
      <c r="K42" s="153">
        <f>SV_SO_1213_1a!K42/SV_SO_1213_1a!$O42*100</f>
        <v>43.35832083958021</v>
      </c>
      <c r="L42" s="154">
        <f>SV_SO_1213_1a!L42/SV_SO_1213_1a!$O42*100</f>
        <v>41.964017991004496</v>
      </c>
      <c r="M42" s="154">
        <f>SV_SO_1213_1a!M42/SV_SO_1213_1a!$O42*100</f>
        <v>11.184407796101949</v>
      </c>
      <c r="N42" s="154">
        <f>SV_SO_1213_1a!N42/SV_SO_1213_1a!$O42*100</f>
        <v>3.43328335832084</v>
      </c>
      <c r="O42" s="151">
        <f>SV_SO_1213_1a!O42/SV_SO_1213_1a!$O42*100</f>
        <v>100</v>
      </c>
      <c r="P42" s="151">
        <f>SV_SO_1213_1a!P42/SV_SO_1213_1a!$V42*100</f>
        <v>0</v>
      </c>
      <c r="Q42" s="130">
        <f>SV_SO_1213_1a!Q42/SV_SO_1213_1a!$V42*100</f>
        <v>0.041768186564566656</v>
      </c>
      <c r="R42" s="129">
        <f>SV_SO_1213_1a!R42/SV_SO_1213_1a!$V42*100</f>
        <v>40.61260006961365</v>
      </c>
      <c r="S42" s="129">
        <f>SV_SO_1213_1a!S42/SV_SO_1213_1a!$V42*100</f>
        <v>42.52001392272886</v>
      </c>
      <c r="T42" s="130">
        <f>SV_SO_1213_1a!T42/SV_SO_1213_1a!$V42*100</f>
        <v>12.808910546467109</v>
      </c>
      <c r="U42" s="132">
        <f>SV_SO_1213_1a!U42/SV_SO_1213_1a!$V42*100</f>
        <v>4.016707274625827</v>
      </c>
      <c r="V42" s="129">
        <f>SV_SO_1213_1a!V42/SV_SO_1213_1a!$V42*100</f>
        <v>100</v>
      </c>
    </row>
    <row r="43" spans="1:22" ht="12.75">
      <c r="A43" s="29" t="s">
        <v>1</v>
      </c>
      <c r="B43" s="148">
        <f>SV_SO_1213_1a!B43/SV_SO_1213_1a!$H43*100</f>
        <v>0.02774352651048089</v>
      </c>
      <c r="C43" s="149">
        <f>SV_SO_1213_1a!C43/SV_SO_1213_1a!$H43*100</f>
        <v>1.1621454993834772</v>
      </c>
      <c r="D43" s="150">
        <f>SV_SO_1213_1a!D43/SV_SO_1213_1a!$H43*100</f>
        <v>61.50123304562268</v>
      </c>
      <c r="E43" s="149">
        <f>SV_SO_1213_1a!E43/SV_SO_1213_1a!$H43*100</f>
        <v>27.367447595561035</v>
      </c>
      <c r="F43" s="149">
        <f>SV_SO_1213_1a!F43/SV_SO_1213_1a!$H43*100</f>
        <v>7.786683107274969</v>
      </c>
      <c r="G43" s="149">
        <f>SV_SO_1213_1a!G43/SV_SO_1213_1a!$H43*100</f>
        <v>2.1547472256473488</v>
      </c>
      <c r="H43" s="148">
        <f>SV_SO_1213_1a!H43/SV_SO_1213_1a!$H43*100</f>
        <v>100</v>
      </c>
      <c r="I43" s="148">
        <f>SV_SO_1213_1a!I43/SV_SO_1213_1a!$O43*100</f>
        <v>0.012559658377292136</v>
      </c>
      <c r="J43" s="149">
        <f>SV_SO_1213_1a!J43/SV_SO_1213_1a!$O43*100</f>
        <v>1.1366490831449385</v>
      </c>
      <c r="K43" s="150">
        <f>SV_SO_1213_1a!K43/SV_SO_1213_1a!$O43*100</f>
        <v>70.38118563175082</v>
      </c>
      <c r="L43" s="149">
        <f>SV_SO_1213_1a!L43/SV_SO_1213_1a!$O43*100</f>
        <v>21.960562672695303</v>
      </c>
      <c r="M43" s="149">
        <f>SV_SO_1213_1a!M43/SV_SO_1213_1a!$O43*100</f>
        <v>5.0709620698317</v>
      </c>
      <c r="N43" s="149">
        <f>SV_SO_1213_1a!N43/SV_SO_1213_1a!$O43*100</f>
        <v>1.4380808841999497</v>
      </c>
      <c r="O43" s="148">
        <f>SV_SO_1213_1a!O43/SV_SO_1213_1a!$O43*100</f>
        <v>100</v>
      </c>
      <c r="P43" s="148">
        <f>SV_SO_1213_1a!P43/SV_SO_1213_1a!$V43*100</f>
        <v>0.02022150323544052</v>
      </c>
      <c r="Q43" s="134">
        <f>SV_SO_1213_1a!Q43/SV_SO_1213_1a!$V43*100</f>
        <v>1.1495146839223493</v>
      </c>
      <c r="R43" s="135">
        <f>SV_SO_1213_1a!R43/SV_SO_1213_1a!$V43*100</f>
        <v>65.90032354405176</v>
      </c>
      <c r="S43" s="134">
        <f>SV_SO_1213_1a!S43/SV_SO_1213_1a!$V43*100</f>
        <v>24.68889995022399</v>
      </c>
      <c r="T43" s="134">
        <f>SV_SO_1213_1a!T43/SV_SO_1213_1a!$V43*100</f>
        <v>6.441326530612244</v>
      </c>
      <c r="U43" s="134">
        <f>SV_SO_1213_1a!U43/SV_SO_1213_1a!$V43*100</f>
        <v>1.799713787954206</v>
      </c>
      <c r="V43" s="133">
        <f>SV_SO_1213_1a!V43/SV_SO_1213_1a!$V43*100</f>
        <v>100</v>
      </c>
    </row>
    <row r="44" spans="1:22" ht="12.75">
      <c r="A44" s="30" t="s">
        <v>18</v>
      </c>
      <c r="B44" s="89"/>
      <c r="C44" s="90"/>
      <c r="D44" s="91"/>
      <c r="E44" s="90"/>
      <c r="F44" s="90"/>
      <c r="G44" s="90"/>
      <c r="H44" s="89"/>
      <c r="I44" s="89"/>
      <c r="J44" s="90"/>
      <c r="K44" s="91"/>
      <c r="L44" s="90"/>
      <c r="M44" s="90"/>
      <c r="N44" s="90"/>
      <c r="O44" s="89"/>
      <c r="P44" s="89"/>
      <c r="Q44" s="139"/>
      <c r="R44" s="138"/>
      <c r="S44" s="138"/>
      <c r="T44" s="139"/>
      <c r="U44" s="141"/>
      <c r="V44" s="138"/>
    </row>
    <row r="45" spans="1:22" ht="12.75">
      <c r="A45" s="74" t="s">
        <v>48</v>
      </c>
      <c r="B45" s="151">
        <f>SV_SO_1213_1a!B45/SV_SO_1213_1a!$H45*100</f>
        <v>0.04638649225345579</v>
      </c>
      <c r="C45" s="152">
        <f>SV_SO_1213_1a!C45/SV_SO_1213_1a!$H45*100</f>
        <v>2.671861953799054</v>
      </c>
      <c r="D45" s="153">
        <f>SV_SO_1213_1a!D45/SV_SO_1213_1a!$H45*100</f>
        <v>79.97958994340848</v>
      </c>
      <c r="E45" s="152">
        <f>SV_SO_1213_1a!E45/SV_SO_1213_1a!$H45*100</f>
        <v>14.639576955190648</v>
      </c>
      <c r="F45" s="152">
        <f>SV_SO_1213_1a!F45/SV_SO_1213_1a!$H45*100</f>
        <v>2.393543000278319</v>
      </c>
      <c r="G45" s="152">
        <f>SV_SO_1213_1a!G45/SV_SO_1213_1a!$H45*100</f>
        <v>0.2690416550700436</v>
      </c>
      <c r="H45" s="151">
        <f>SV_SO_1213_1a!H45/SV_SO_1213_1a!$H45*100</f>
        <v>100</v>
      </c>
      <c r="I45" s="151">
        <f>SV_SO_1213_1a!I45/SV_SO_1213_1a!$O45*100</f>
        <v>0.0437764482708303</v>
      </c>
      <c r="J45" s="152">
        <f>SV_SO_1213_1a!J45/SV_SO_1213_1a!$O45*100</f>
        <v>2.0356048445936086</v>
      </c>
      <c r="K45" s="153">
        <f>SV_SO_1213_1a!K45/SV_SO_1213_1a!$O45*100</f>
        <v>87.66233766233766</v>
      </c>
      <c r="L45" s="152">
        <f>SV_SO_1213_1a!L45/SV_SO_1213_1a!$O45*100</f>
        <v>8.93039544724938</v>
      </c>
      <c r="M45" s="152">
        <f>SV_SO_1213_1a!M45/SV_SO_1213_1a!$O45*100</f>
        <v>1.1454837297533926</v>
      </c>
      <c r="N45" s="152">
        <f>SV_SO_1213_1a!N45/SV_SO_1213_1a!$O45*100</f>
        <v>0.1824018677951262</v>
      </c>
      <c r="O45" s="151">
        <f>SV_SO_1213_1a!O45/SV_SO_1213_1a!$O45*100</f>
        <v>100</v>
      </c>
      <c r="P45" s="151">
        <f>SV_SO_1213_1a!P45/SV_SO_1213_1a!$V45*100</f>
        <v>0.04492546457014499</v>
      </c>
      <c r="Q45" s="130">
        <f>SV_SO_1213_1a!Q45/SV_SO_1213_1a!$V45*100</f>
        <v>2.315703491933837</v>
      </c>
      <c r="R45" s="129">
        <f>SV_SO_1213_1a!R45/SV_SO_1213_1a!$V45*100</f>
        <v>84.280171533592</v>
      </c>
      <c r="S45" s="129">
        <f>SV_SO_1213_1a!S45/SV_SO_1213_1a!$V45*100</f>
        <v>11.44374106595875</v>
      </c>
      <c r="T45" s="130">
        <f>SV_SO_1213_1a!T45/SV_SO_1213_1a!$V45*100</f>
        <v>1.694915254237288</v>
      </c>
      <c r="U45" s="132">
        <f>SV_SO_1213_1a!U45/SV_SO_1213_1a!$V45*100</f>
        <v>0.22054318970798448</v>
      </c>
      <c r="V45" s="129">
        <f>SV_SO_1213_1a!V45/SV_SO_1213_1a!$V45*100</f>
        <v>100</v>
      </c>
    </row>
    <row r="46" spans="1:22" ht="12.75">
      <c r="A46" s="74" t="s">
        <v>49</v>
      </c>
      <c r="B46" s="151">
        <f>SV_SO_1213_1a!B46/SV_SO_1213_1a!$H46*100</f>
        <v>0</v>
      </c>
      <c r="C46" s="154">
        <f>SV_SO_1213_1a!C46/SV_SO_1213_1a!$H46*100</f>
        <v>0.29509076276491103</v>
      </c>
      <c r="D46" s="153">
        <f>SV_SO_1213_1a!D46/SV_SO_1213_1a!$H46*100</f>
        <v>55.73638558526335</v>
      </c>
      <c r="E46" s="154">
        <f>SV_SO_1213_1a!E46/SV_SO_1213_1a!$H46*100</f>
        <v>30.850397925422516</v>
      </c>
      <c r="F46" s="154">
        <f>SV_SO_1213_1a!F46/SV_SO_1213_1a!$H46*100</f>
        <v>10.283465975140839</v>
      </c>
      <c r="G46" s="154">
        <f>SV_SO_1213_1a!G46/SV_SO_1213_1a!$H46*100</f>
        <v>2.8346597514083878</v>
      </c>
      <c r="H46" s="151">
        <f>SV_SO_1213_1a!H46/SV_SO_1213_1a!$H46*100</f>
        <v>100</v>
      </c>
      <c r="I46" s="151">
        <f>SV_SO_1213_1a!I46/SV_SO_1213_1a!$O46*100</f>
        <v>0.011318619128466328</v>
      </c>
      <c r="J46" s="154">
        <f>SV_SO_1213_1a!J46/SV_SO_1213_1a!$O46*100</f>
        <v>0.23769100169779284</v>
      </c>
      <c r="K46" s="153">
        <f>SV_SO_1213_1a!K46/SV_SO_1213_1a!$O46*100</f>
        <v>65.59139784946237</v>
      </c>
      <c r="L46" s="154">
        <f>SV_SO_1213_1a!L46/SV_SO_1213_1a!$O46*100</f>
        <v>25.897000565930956</v>
      </c>
      <c r="M46" s="154">
        <f>SV_SO_1213_1a!M46/SV_SO_1213_1a!$O46*100</f>
        <v>6.496887379739672</v>
      </c>
      <c r="N46" s="154">
        <f>SV_SO_1213_1a!N46/SV_SO_1213_1a!$O46*100</f>
        <v>1.7657045840407468</v>
      </c>
      <c r="O46" s="151">
        <f>SV_SO_1213_1a!O46/SV_SO_1213_1a!$O46*100</f>
        <v>100</v>
      </c>
      <c r="P46" s="151">
        <f>SV_SO_1213_1a!P46/SV_SO_1213_1a!$V46*100</f>
        <v>0.004995504046358277</v>
      </c>
      <c r="Q46" s="130">
        <f>SV_SO_1213_1a!Q46/SV_SO_1213_1a!$V46*100</f>
        <v>0.269757218503347</v>
      </c>
      <c r="R46" s="129">
        <f>SV_SO_1213_1a!R46/SV_SO_1213_1a!$V46*100</f>
        <v>60.08592266959736</v>
      </c>
      <c r="S46" s="129">
        <f>SV_SO_1213_1a!S46/SV_SO_1213_1a!$V46*100</f>
        <v>28.664202218003798</v>
      </c>
      <c r="T46" s="130">
        <f>SV_SO_1213_1a!T46/SV_SO_1213_1a!$V46*100</f>
        <v>8.61224897592167</v>
      </c>
      <c r="U46" s="132">
        <f>SV_SO_1213_1a!U46/SV_SO_1213_1a!$V46*100</f>
        <v>2.362873413927465</v>
      </c>
      <c r="V46" s="129">
        <f>SV_SO_1213_1a!V46/SV_SO_1213_1a!$V46*100</f>
        <v>100</v>
      </c>
    </row>
    <row r="47" spans="1:22" ht="12.75">
      <c r="A47" s="74" t="s">
        <v>50</v>
      </c>
      <c r="B47" s="151">
        <f>SV_SO_1213_1a!B47/SV_SO_1213_1a!$H47*100</f>
        <v>0</v>
      </c>
      <c r="C47" s="154">
        <f>SV_SO_1213_1a!C47/SV_SO_1213_1a!$H47*100</f>
        <v>0.8032128514056224</v>
      </c>
      <c r="D47" s="153">
        <f>SV_SO_1213_1a!D47/SV_SO_1213_1a!$H47*100</f>
        <v>44.77911646586345</v>
      </c>
      <c r="E47" s="154">
        <f>SV_SO_1213_1a!E47/SV_SO_1213_1a!$H47*100</f>
        <v>36.74698795180723</v>
      </c>
      <c r="F47" s="154">
        <f>SV_SO_1213_1a!F47/SV_SO_1213_1a!$H47*100</f>
        <v>13.654618473895583</v>
      </c>
      <c r="G47" s="154">
        <f>SV_SO_1213_1a!G47/SV_SO_1213_1a!$H47*100</f>
        <v>4.016064257028113</v>
      </c>
      <c r="H47" s="151">
        <f>SV_SO_1213_1a!H47/SV_SO_1213_1a!$H47*100</f>
        <v>100</v>
      </c>
      <c r="I47" s="151">
        <f>SV_SO_1213_1a!I47/SV_SO_1213_1a!$O47*100</f>
        <v>0</v>
      </c>
      <c r="J47" s="154">
        <f>SV_SO_1213_1a!J47/SV_SO_1213_1a!$O47*100</f>
        <v>1.3541666666666667</v>
      </c>
      <c r="K47" s="153">
        <f>SV_SO_1213_1a!K47/SV_SO_1213_1a!$O47*100</f>
        <v>58.4375</v>
      </c>
      <c r="L47" s="154">
        <f>SV_SO_1213_1a!L47/SV_SO_1213_1a!$O47*100</f>
        <v>31.666666666666664</v>
      </c>
      <c r="M47" s="154">
        <f>SV_SO_1213_1a!M47/SV_SO_1213_1a!$O47*100</f>
        <v>6.979166666666667</v>
      </c>
      <c r="N47" s="154">
        <f>SV_SO_1213_1a!N47/SV_SO_1213_1a!$O47*100</f>
        <v>1.5625</v>
      </c>
      <c r="O47" s="151">
        <f>SV_SO_1213_1a!O47/SV_SO_1213_1a!$O47*100</f>
        <v>100</v>
      </c>
      <c r="P47" s="151">
        <f>SV_SO_1213_1a!P47/SV_SO_1213_1a!$V47*100</f>
        <v>0</v>
      </c>
      <c r="Q47" s="130">
        <f>SV_SO_1213_1a!Q47/SV_SO_1213_1a!$V47*100</f>
        <v>1.1659807956104253</v>
      </c>
      <c r="R47" s="129">
        <f>SV_SO_1213_1a!R47/SV_SO_1213_1a!$V47*100</f>
        <v>53.77229080932785</v>
      </c>
      <c r="S47" s="129">
        <f>SV_SO_1213_1a!S47/SV_SO_1213_1a!$V47*100</f>
        <v>33.401920438957475</v>
      </c>
      <c r="T47" s="130">
        <f>SV_SO_1213_1a!T47/SV_SO_1213_1a!$V47*100</f>
        <v>9.25925925925926</v>
      </c>
      <c r="U47" s="132">
        <f>SV_SO_1213_1a!U47/SV_SO_1213_1a!$V47*100</f>
        <v>2.400548696844993</v>
      </c>
      <c r="V47" s="129">
        <f>SV_SO_1213_1a!V47/SV_SO_1213_1a!$V47*100</f>
        <v>100</v>
      </c>
    </row>
    <row r="48" spans="1:22" ht="12.75">
      <c r="A48" s="74" t="s">
        <v>51</v>
      </c>
      <c r="B48" s="151">
        <f>SV_SO_1213_1a!B48/SV_SO_1213_1a!$H48*100</f>
        <v>0</v>
      </c>
      <c r="C48" s="154">
        <f>SV_SO_1213_1a!C48/SV_SO_1213_1a!$H48*100</f>
        <v>0.014409221902017292</v>
      </c>
      <c r="D48" s="153">
        <f>SV_SO_1213_1a!D48/SV_SO_1213_1a!$H48*100</f>
        <v>38.789625360230545</v>
      </c>
      <c r="E48" s="154">
        <f>SV_SO_1213_1a!E48/SV_SO_1213_1a!$H48*100</f>
        <v>41.455331412103746</v>
      </c>
      <c r="F48" s="154">
        <f>SV_SO_1213_1a!F48/SV_SO_1213_1a!$H48*100</f>
        <v>15.15850144092219</v>
      </c>
      <c r="G48" s="154">
        <f>SV_SO_1213_1a!G48/SV_SO_1213_1a!$H48*100</f>
        <v>4.582132564841499</v>
      </c>
      <c r="H48" s="151">
        <f>SV_SO_1213_1a!H48/SV_SO_1213_1a!$H48*100</f>
        <v>100</v>
      </c>
      <c r="I48" s="151">
        <f>SV_SO_1213_1a!I48/SV_SO_1213_1a!$O48*100</f>
        <v>0</v>
      </c>
      <c r="J48" s="154">
        <f>SV_SO_1213_1a!J48/SV_SO_1213_1a!$O48*100</f>
        <v>0.06731740154830024</v>
      </c>
      <c r="K48" s="153">
        <f>SV_SO_1213_1a!K48/SV_SO_1213_1a!$O48*100</f>
        <v>43.70582295523393</v>
      </c>
      <c r="L48" s="154">
        <f>SV_SO_1213_1a!L48/SV_SO_1213_1a!$O48*100</f>
        <v>40.96263884214069</v>
      </c>
      <c r="M48" s="154">
        <f>SV_SO_1213_1a!M48/SV_SO_1213_1a!$O48*100</f>
        <v>11.982497475597443</v>
      </c>
      <c r="N48" s="154">
        <f>SV_SO_1213_1a!N48/SV_SO_1213_1a!$O48*100</f>
        <v>3.2817233254796365</v>
      </c>
      <c r="O48" s="151">
        <f>SV_SO_1213_1a!O48/SV_SO_1213_1a!$O48*100</f>
        <v>100</v>
      </c>
      <c r="P48" s="151">
        <f>SV_SO_1213_1a!P48/SV_SO_1213_1a!$V48*100</f>
        <v>0</v>
      </c>
      <c r="Q48" s="130">
        <f>SV_SO_1213_1a!Q48/SV_SO_1213_1a!$V48*100</f>
        <v>0.03881384878124514</v>
      </c>
      <c r="R48" s="129">
        <f>SV_SO_1213_1a!R48/SV_SO_1213_1a!$V48*100</f>
        <v>41.05728924080112</v>
      </c>
      <c r="S48" s="129">
        <f>SV_SO_1213_1a!S48/SV_SO_1213_1a!$V48*100</f>
        <v>41.228070175438596</v>
      </c>
      <c r="T48" s="130">
        <f>SV_SO_1213_1a!T48/SV_SO_1213_1a!$V48*100</f>
        <v>13.693525850023288</v>
      </c>
      <c r="U48" s="132">
        <f>SV_SO_1213_1a!U48/SV_SO_1213_1a!$V48*100</f>
        <v>3.982300884955752</v>
      </c>
      <c r="V48" s="129">
        <f>SV_SO_1213_1a!V48/SV_SO_1213_1a!$V48*100</f>
        <v>100</v>
      </c>
    </row>
    <row r="49" spans="1:22" ht="12.75">
      <c r="A49" s="29" t="s">
        <v>1</v>
      </c>
      <c r="B49" s="148">
        <f>SV_SO_1213_1a!B49/SV_SO_1213_1a!$H49*100</f>
        <v>0.017006802721088433</v>
      </c>
      <c r="C49" s="149">
        <f>SV_SO_1213_1a!C49/SV_SO_1213_1a!$H49*100</f>
        <v>1.1088435374149659</v>
      </c>
      <c r="D49" s="150">
        <f>SV_SO_1213_1a!D49/SV_SO_1213_1a!$H49*100</f>
        <v>60.43877551020408</v>
      </c>
      <c r="E49" s="149">
        <f>SV_SO_1213_1a!E49/SV_SO_1213_1a!$H49*100</f>
        <v>27.510204081632654</v>
      </c>
      <c r="F49" s="149">
        <f>SV_SO_1213_1a!F49/SV_SO_1213_1a!$H49*100</f>
        <v>8.598639455782314</v>
      </c>
      <c r="G49" s="149">
        <f>SV_SO_1213_1a!G49/SV_SO_1213_1a!$H49*100</f>
        <v>2.3265306122448983</v>
      </c>
      <c r="H49" s="148">
        <f>SV_SO_1213_1a!H49/SV_SO_1213_1a!$H49*100</f>
        <v>100</v>
      </c>
      <c r="I49" s="148">
        <f>SV_SO_1213_1a!I49/SV_SO_1213_1a!$O49*100</f>
        <v>0.023774751214210507</v>
      </c>
      <c r="J49" s="149">
        <f>SV_SO_1213_1a!J49/SV_SO_1213_1a!$O49*100</f>
        <v>1.0766565907006758</v>
      </c>
      <c r="K49" s="150">
        <f>SV_SO_1213_1a!K49/SV_SO_1213_1a!$O49*100</f>
        <v>71.21556906565228</v>
      </c>
      <c r="L49" s="149">
        <f>SV_SO_1213_1a!L49/SV_SO_1213_1a!$O49*100</f>
        <v>21.22745644125938</v>
      </c>
      <c r="M49" s="149">
        <f>SV_SO_1213_1a!M49/SV_SO_1213_1a!$O49*100</f>
        <v>5.128553476208267</v>
      </c>
      <c r="N49" s="149">
        <f>SV_SO_1213_1a!N49/SV_SO_1213_1a!$O49*100</f>
        <v>1.327989674965187</v>
      </c>
      <c r="O49" s="148">
        <f>SV_SO_1213_1a!O49/SV_SO_1213_1a!$O49*100</f>
        <v>100</v>
      </c>
      <c r="P49" s="148">
        <f>SV_SO_1213_1a!P49/SV_SO_1213_1a!$V49*100</f>
        <v>0.020393249834304846</v>
      </c>
      <c r="Q49" s="134">
        <f>SV_SO_1213_1a!Q49/SV_SO_1213_1a!$V49*100</f>
        <v>1.0927383036215013</v>
      </c>
      <c r="R49" s="135">
        <f>SV_SO_1213_1a!R49/SV_SO_1213_1a!$V49*100</f>
        <v>65.83110990262223</v>
      </c>
      <c r="S49" s="134">
        <f>SV_SO_1213_1a!S49/SV_SO_1213_1a!$V49*100</f>
        <v>24.366534677021907</v>
      </c>
      <c r="T49" s="134">
        <f>SV_SO_1213_1a!T49/SV_SO_1213_1a!$V49*100</f>
        <v>6.862328569243581</v>
      </c>
      <c r="U49" s="134">
        <f>SV_SO_1213_1a!U49/SV_SO_1213_1a!$V49*100</f>
        <v>1.8268952976564758</v>
      </c>
      <c r="V49" s="133">
        <f>SV_SO_1213_1a!V49/SV_SO_1213_1a!$V49*100</f>
        <v>100</v>
      </c>
    </row>
    <row r="50" spans="1:22" s="158" customFormat="1" ht="12.75">
      <c r="A50" s="142" t="s">
        <v>23</v>
      </c>
      <c r="B50" s="143">
        <f>SV_SO_1213_1a!B50/SV_SO_1213_1a!$H50*100</f>
        <v>0.022639068564036222</v>
      </c>
      <c r="C50" s="144">
        <f>SV_SO_1213_1a!C50/SV_SO_1213_1a!$H50*100</f>
        <v>1.136804657179819</v>
      </c>
      <c r="D50" s="145">
        <f>SV_SO_1213_1a!D50/SV_SO_1213_1a!$H50*100</f>
        <v>60.996119016817595</v>
      </c>
      <c r="E50" s="144">
        <f>SV_SO_1213_1a!E50/SV_SO_1213_1a!$H50*100</f>
        <v>27.435316946959897</v>
      </c>
      <c r="F50" s="144">
        <f>SV_SO_1213_1a!F50/SV_SO_1213_1a!$H50*100</f>
        <v>8.172703751617076</v>
      </c>
      <c r="G50" s="144">
        <f>SV_SO_1213_1a!G50/SV_SO_1213_1a!$H50*100</f>
        <v>2.236416558861578</v>
      </c>
      <c r="H50" s="143">
        <f>SV_SO_1213_1a!H50/SV_SO_1213_1a!$H50*100</f>
        <v>100</v>
      </c>
      <c r="I50" s="143">
        <f>SV_SO_1213_1a!I50/SV_SO_1213_1a!$O50*100</f>
        <v>0.0179471700575941</v>
      </c>
      <c r="J50" s="144">
        <f>SV_SO_1213_1a!J50/SV_SO_1213_1a!$O50*100</f>
        <v>1.107829860827854</v>
      </c>
      <c r="K50" s="145">
        <f>SV_SO_1213_1a!K50/SV_SO_1213_1a!$O50*100</f>
        <v>70.78200714623681</v>
      </c>
      <c r="L50" s="144">
        <f>SV_SO_1213_1a!L50/SV_SO_1213_1a!$O50*100</f>
        <v>21.608392749343295</v>
      </c>
      <c r="M50" s="144">
        <f>SV_SO_1213_1a!M50/SV_SO_1213_1a!$O50*100</f>
        <v>5.098627857271051</v>
      </c>
      <c r="N50" s="144">
        <f>SV_SO_1213_1a!N50/SV_SO_1213_1a!$O50*100</f>
        <v>1.3851952162633991</v>
      </c>
      <c r="O50" s="143">
        <f>SV_SO_1213_1a!O50/SV_SO_1213_1a!$O50*100</f>
        <v>100</v>
      </c>
      <c r="P50" s="143">
        <f>SV_SO_1213_1a!P50/SV_SO_1213_1a!$V50*100</f>
        <v>0.02030357911492638</v>
      </c>
      <c r="Q50" s="144">
        <f>SV_SO_1213_1a!Q50/SV_SO_1213_1a!$V50*100</f>
        <v>1.1223818534731302</v>
      </c>
      <c r="R50" s="143">
        <f>SV_SO_1213_1a!R50/SV_SO_1213_1a!$V50*100</f>
        <v>65.86724707831496</v>
      </c>
      <c r="S50" s="143">
        <f>SV_SO_1213_1a!S50/SV_SO_1213_1a!$V50*100</f>
        <v>24.534845002477038</v>
      </c>
      <c r="T50" s="144">
        <f>SV_SO_1213_1a!T50/SV_SO_1213_1a!$V50*100</f>
        <v>6.642518943239314</v>
      </c>
      <c r="U50" s="146">
        <f>SV_SO_1213_1a!U50/SV_SO_1213_1a!$V50*100</f>
        <v>1.8127035433806271</v>
      </c>
      <c r="V50" s="143">
        <f>SV_SO_1213_1a!V50/SV_SO_1213_1a!$V50*100</f>
        <v>100</v>
      </c>
    </row>
    <row r="51" spans="1:22" s="112" customFormat="1" ht="12.75">
      <c r="A51" s="159" t="s">
        <v>24</v>
      </c>
      <c r="B51" s="160">
        <f>SV_SO_1213_1a!B51/SV_SO_1213_1a!$H51*100</f>
        <v>0.02529071145932674</v>
      </c>
      <c r="C51" s="161">
        <f>SV_SO_1213_1a!C51/SV_SO_1213_1a!$H51*100</f>
        <v>1.2676969118987529</v>
      </c>
      <c r="D51" s="162">
        <f>SV_SO_1213_1a!D51/SV_SO_1213_1a!$H51*100</f>
        <v>68.85606950730534</v>
      </c>
      <c r="E51" s="161">
        <f>SV_SO_1213_1a!E51/SV_SO_1213_1a!$H51*100</f>
        <v>23.73217136564573</v>
      </c>
      <c r="F51" s="161">
        <f>SV_SO_1213_1a!F51/SV_SO_1213_1a!$H51*100</f>
        <v>5.053400283466724</v>
      </c>
      <c r="G51" s="161">
        <f>SV_SO_1213_1a!G51/SV_SO_1213_1a!$H51*100</f>
        <v>1.065371220224139</v>
      </c>
      <c r="H51" s="160">
        <f>SV_SO_1213_1a!H51/SV_SO_1213_1a!$H51*100</f>
        <v>100</v>
      </c>
      <c r="I51" s="160">
        <f>SV_SO_1213_1a!I51/SV_SO_1213_1a!$O51*100</f>
        <v>0.015032830628318632</v>
      </c>
      <c r="J51" s="161">
        <f>SV_SO_1213_1a!J51/SV_SO_1213_1a!$O51*100</f>
        <v>1.20638465792257</v>
      </c>
      <c r="K51" s="162">
        <f>SV_SO_1213_1a!K51/SV_SO_1213_1a!$O51*100</f>
        <v>75.29032154150941</v>
      </c>
      <c r="L51" s="161">
        <f>SV_SO_1213_1a!L51/SV_SO_1213_1a!$O51*100</f>
        <v>19.404163020310428</v>
      </c>
      <c r="M51" s="161">
        <f>SV_SO_1213_1a!M51/SV_SO_1213_1a!$O51*100</f>
        <v>3.40869434497125</v>
      </c>
      <c r="N51" s="161">
        <f>SV_SO_1213_1a!N51/SV_SO_1213_1a!$O51*100</f>
        <v>0.67540360465803</v>
      </c>
      <c r="O51" s="160">
        <f>SV_SO_1213_1a!O51/SV_SO_1213_1a!$O51*100</f>
        <v>100</v>
      </c>
      <c r="P51" s="160">
        <f>SV_SO_1213_1a!P51/SV_SO_1213_1a!$V51*100</f>
        <v>0.020209970961462778</v>
      </c>
      <c r="Q51" s="161">
        <f>SV_SO_1213_1a!Q51/SV_SO_1213_1a!$V51*100</f>
        <v>1.2373288800485038</v>
      </c>
      <c r="R51" s="160">
        <f>SV_SO_1213_1a!R51/SV_SO_1213_1a!$V51*100</f>
        <v>72.04296214353334</v>
      </c>
      <c r="S51" s="160">
        <f>SV_SO_1213_1a!S51/SV_SO_1213_1a!$V51*100</f>
        <v>21.588503717570976</v>
      </c>
      <c r="T51" s="161">
        <f>SV_SO_1213_1a!T51/SV_SO_1213_1a!$V51*100</f>
        <v>4.238775488496272</v>
      </c>
      <c r="U51" s="163">
        <f>SV_SO_1213_1a!U51/SV_SO_1213_1a!$V51*100</f>
        <v>0.872219799389446</v>
      </c>
      <c r="V51" s="160">
        <f>SV_SO_1213_1a!V51/SV_SO_1213_1a!$V51*100</f>
        <v>100</v>
      </c>
    </row>
    <row r="52" spans="1:22" s="112" customFormat="1" ht="12.75">
      <c r="A52" s="159"/>
      <c r="B52" s="164"/>
      <c r="C52" s="164"/>
      <c r="D52" s="164"/>
      <c r="E52" s="164"/>
      <c r="F52" s="164"/>
      <c r="G52" s="164"/>
      <c r="H52" s="164"/>
      <c r="I52" s="164"/>
      <c r="J52" s="164"/>
      <c r="K52" s="164"/>
      <c r="L52" s="164"/>
      <c r="M52" s="164"/>
      <c r="N52" s="164"/>
      <c r="O52" s="164"/>
      <c r="P52" s="164"/>
      <c r="Q52" s="164"/>
      <c r="R52" s="164"/>
      <c r="S52" s="164"/>
      <c r="T52" s="164"/>
      <c r="U52" s="164"/>
      <c r="V52" s="164"/>
    </row>
    <row r="53" spans="1:22" s="112" customFormat="1" ht="12.75">
      <c r="A53" s="159"/>
      <c r="B53" s="164"/>
      <c r="C53" s="164"/>
      <c r="D53" s="164"/>
      <c r="E53" s="164"/>
      <c r="F53" s="164"/>
      <c r="G53" s="164"/>
      <c r="H53" s="164"/>
      <c r="I53" s="164"/>
      <c r="J53" s="164"/>
      <c r="K53" s="164"/>
      <c r="L53" s="164"/>
      <c r="M53" s="164"/>
      <c r="N53" s="164"/>
      <c r="O53" s="164"/>
      <c r="P53" s="164"/>
      <c r="Q53" s="164"/>
      <c r="R53" s="164"/>
      <c r="S53" s="164"/>
      <c r="T53" s="164"/>
      <c r="U53" s="164"/>
      <c r="V53" s="164"/>
    </row>
    <row r="54" spans="1:22" s="112" customFormat="1" ht="12.75">
      <c r="A54" s="159"/>
      <c r="B54" s="164"/>
      <c r="C54" s="164"/>
      <c r="D54" s="164"/>
      <c r="E54" s="164"/>
      <c r="F54" s="164"/>
      <c r="G54" s="164"/>
      <c r="H54" s="164"/>
      <c r="I54" s="164"/>
      <c r="J54" s="164"/>
      <c r="K54" s="164"/>
      <c r="L54" s="164"/>
      <c r="M54" s="164"/>
      <c r="N54" s="164"/>
      <c r="O54" s="164"/>
      <c r="P54" s="164"/>
      <c r="Q54" s="164"/>
      <c r="R54" s="164"/>
      <c r="S54" s="164"/>
      <c r="T54" s="164"/>
      <c r="U54" s="164"/>
      <c r="V54" s="164"/>
    </row>
    <row r="55" spans="1:22" s="112" customFormat="1" ht="12.75">
      <c r="A55" s="159"/>
      <c r="B55" s="164"/>
      <c r="C55" s="164"/>
      <c r="D55" s="164"/>
      <c r="E55" s="164"/>
      <c r="F55" s="164"/>
      <c r="G55" s="164"/>
      <c r="H55" s="164"/>
      <c r="I55" s="164"/>
      <c r="J55" s="164"/>
      <c r="K55" s="164"/>
      <c r="L55" s="164"/>
      <c r="M55" s="164"/>
      <c r="N55" s="164"/>
      <c r="O55" s="164"/>
      <c r="P55" s="164"/>
      <c r="Q55" s="164"/>
      <c r="R55" s="164"/>
      <c r="S55" s="164"/>
      <c r="T55" s="164"/>
      <c r="U55" s="164"/>
      <c r="V55" s="164"/>
    </row>
    <row r="56" spans="1:22" s="112" customFormat="1" ht="12.75">
      <c r="A56" s="159"/>
      <c r="B56" s="164"/>
      <c r="C56" s="164"/>
      <c r="D56" s="164"/>
      <c r="E56" s="164"/>
      <c r="F56" s="164"/>
      <c r="G56" s="164"/>
      <c r="H56" s="164"/>
      <c r="I56" s="164"/>
      <c r="J56" s="164"/>
      <c r="K56" s="164"/>
      <c r="L56" s="164"/>
      <c r="M56" s="164"/>
      <c r="N56" s="164"/>
      <c r="O56" s="164"/>
      <c r="P56" s="164"/>
      <c r="Q56" s="164"/>
      <c r="R56" s="164"/>
      <c r="S56" s="164"/>
      <c r="T56" s="164"/>
      <c r="U56" s="164"/>
      <c r="V56" s="164"/>
    </row>
    <row r="57" spans="1:22" s="112" customFormat="1" ht="12.75">
      <c r="A57" s="159"/>
      <c r="B57" s="164"/>
      <c r="C57" s="164"/>
      <c r="D57" s="164"/>
      <c r="E57" s="164"/>
      <c r="F57" s="164"/>
      <c r="G57" s="164"/>
      <c r="H57" s="164"/>
      <c r="I57" s="164"/>
      <c r="J57" s="164"/>
      <c r="K57" s="164"/>
      <c r="L57" s="164"/>
      <c r="M57" s="164"/>
      <c r="N57" s="164"/>
      <c r="O57" s="164"/>
      <c r="P57" s="164"/>
      <c r="Q57" s="164"/>
      <c r="R57" s="164"/>
      <c r="S57" s="164"/>
      <c r="T57" s="164"/>
      <c r="U57" s="164"/>
      <c r="V57" s="164"/>
    </row>
    <row r="58" spans="1:22" s="112" customFormat="1" ht="12.75">
      <c r="A58" s="159"/>
      <c r="B58" s="164"/>
      <c r="C58" s="164"/>
      <c r="D58" s="164"/>
      <c r="E58" s="164"/>
      <c r="F58" s="164"/>
      <c r="G58" s="164"/>
      <c r="H58" s="164"/>
      <c r="I58" s="164"/>
      <c r="J58" s="164"/>
      <c r="K58" s="164"/>
      <c r="L58" s="164"/>
      <c r="M58" s="164"/>
      <c r="N58" s="164"/>
      <c r="O58" s="164"/>
      <c r="P58" s="164"/>
      <c r="Q58" s="164"/>
      <c r="R58" s="164"/>
      <c r="S58" s="164"/>
      <c r="T58" s="164"/>
      <c r="U58" s="164"/>
      <c r="V58" s="164"/>
    </row>
    <row r="59" spans="1:22" s="112" customFormat="1" ht="12.75">
      <c r="A59" s="159"/>
      <c r="B59" s="164"/>
      <c r="C59" s="164"/>
      <c r="D59" s="164"/>
      <c r="E59" s="164"/>
      <c r="F59" s="164"/>
      <c r="G59" s="164"/>
      <c r="H59" s="164"/>
      <c r="I59" s="164"/>
      <c r="J59" s="164"/>
      <c r="K59" s="164"/>
      <c r="L59" s="164"/>
      <c r="M59" s="164"/>
      <c r="N59" s="164"/>
      <c r="O59" s="164"/>
      <c r="P59" s="164"/>
      <c r="Q59" s="164"/>
      <c r="R59" s="164"/>
      <c r="S59" s="164"/>
      <c r="T59" s="164"/>
      <c r="U59" s="164"/>
      <c r="V59" s="164"/>
    </row>
    <row r="60" spans="1:22" s="112" customFormat="1" ht="12.75">
      <c r="A60" s="159"/>
      <c r="B60" s="164"/>
      <c r="C60" s="164"/>
      <c r="D60" s="164"/>
      <c r="E60" s="164"/>
      <c r="F60" s="164"/>
      <c r="G60" s="164"/>
      <c r="H60" s="164"/>
      <c r="I60" s="164"/>
      <c r="J60" s="164"/>
      <c r="K60" s="164"/>
      <c r="L60" s="164"/>
      <c r="M60" s="164"/>
      <c r="N60" s="164"/>
      <c r="O60" s="164"/>
      <c r="P60" s="164"/>
      <c r="Q60" s="164"/>
      <c r="R60" s="164"/>
      <c r="S60" s="164"/>
      <c r="T60" s="164"/>
      <c r="U60" s="164"/>
      <c r="V60" s="164"/>
    </row>
    <row r="61" spans="1:22" s="112" customFormat="1" ht="12.75">
      <c r="A61" s="159"/>
      <c r="B61" s="164"/>
      <c r="C61" s="164"/>
      <c r="D61" s="164"/>
      <c r="E61" s="164"/>
      <c r="F61" s="164"/>
      <c r="G61" s="164"/>
      <c r="H61" s="164"/>
      <c r="I61" s="164"/>
      <c r="J61" s="164"/>
      <c r="K61" s="164"/>
      <c r="L61" s="164"/>
      <c r="M61" s="164"/>
      <c r="N61" s="164"/>
      <c r="O61" s="164"/>
      <c r="P61" s="164"/>
      <c r="Q61" s="164"/>
      <c r="R61" s="164"/>
      <c r="S61" s="164"/>
      <c r="T61" s="164"/>
      <c r="U61" s="164"/>
      <c r="V61" s="164"/>
    </row>
    <row r="62" spans="1:22" s="112" customFormat="1" ht="12.75">
      <c r="A62" s="159"/>
      <c r="B62" s="164"/>
      <c r="C62" s="164"/>
      <c r="D62" s="164"/>
      <c r="E62" s="164"/>
      <c r="F62" s="164"/>
      <c r="G62" s="164"/>
      <c r="H62" s="164"/>
      <c r="I62" s="164"/>
      <c r="J62" s="164"/>
      <c r="K62" s="164"/>
      <c r="L62" s="164"/>
      <c r="M62" s="164"/>
      <c r="N62" s="164"/>
      <c r="O62" s="164"/>
      <c r="P62" s="164"/>
      <c r="Q62" s="164"/>
      <c r="R62" s="164"/>
      <c r="S62" s="164"/>
      <c r="T62" s="164"/>
      <c r="U62" s="164"/>
      <c r="V62" s="164"/>
    </row>
    <row r="63" spans="1:22" s="112" customFormat="1" ht="12.75">
      <c r="A63" s="159"/>
      <c r="B63" s="164"/>
      <c r="C63" s="164"/>
      <c r="D63" s="164"/>
      <c r="E63" s="164"/>
      <c r="F63" s="164"/>
      <c r="G63" s="164"/>
      <c r="H63" s="164"/>
      <c r="I63" s="164"/>
      <c r="J63" s="164"/>
      <c r="K63" s="164"/>
      <c r="L63" s="164"/>
      <c r="M63" s="164"/>
      <c r="N63" s="164"/>
      <c r="O63" s="164"/>
      <c r="P63" s="164"/>
      <c r="Q63" s="164"/>
      <c r="R63" s="164"/>
      <c r="S63" s="164"/>
      <c r="T63" s="164"/>
      <c r="U63" s="164"/>
      <c r="V63" s="164"/>
    </row>
    <row r="64" spans="1:22" s="112" customFormat="1" ht="12.75">
      <c r="A64" s="159"/>
      <c r="B64" s="164"/>
      <c r="C64" s="164"/>
      <c r="D64" s="164"/>
      <c r="E64" s="164"/>
      <c r="F64" s="164"/>
      <c r="G64" s="164"/>
      <c r="H64" s="164"/>
      <c r="I64" s="164"/>
      <c r="J64" s="164"/>
      <c r="K64" s="164"/>
      <c r="L64" s="164"/>
      <c r="M64" s="164"/>
      <c r="N64" s="164"/>
      <c r="O64" s="164"/>
      <c r="P64" s="164"/>
      <c r="Q64" s="164"/>
      <c r="R64" s="164"/>
      <c r="S64" s="164"/>
      <c r="T64" s="164"/>
      <c r="U64" s="164"/>
      <c r="V64" s="164"/>
    </row>
    <row r="65" spans="1:22" s="112" customFormat="1" ht="12.75">
      <c r="A65" s="159"/>
      <c r="B65" s="164"/>
      <c r="C65" s="164"/>
      <c r="D65" s="164"/>
      <c r="E65" s="164"/>
      <c r="F65" s="164"/>
      <c r="G65" s="164"/>
      <c r="H65" s="164"/>
      <c r="I65" s="164"/>
      <c r="J65" s="164"/>
      <c r="K65" s="164"/>
      <c r="L65" s="164"/>
      <c r="M65" s="164"/>
      <c r="N65" s="164"/>
      <c r="O65" s="164"/>
      <c r="P65" s="164"/>
      <c r="Q65" s="164"/>
      <c r="R65" s="164"/>
      <c r="S65" s="164"/>
      <c r="T65" s="164"/>
      <c r="U65" s="164"/>
      <c r="V65" s="164"/>
    </row>
    <row r="66" spans="1:22" s="112" customFormat="1" ht="14.25" customHeight="1">
      <c r="A66" s="159"/>
      <c r="B66" s="164"/>
      <c r="C66" s="164"/>
      <c r="D66" s="164"/>
      <c r="E66" s="164"/>
      <c r="F66" s="164"/>
      <c r="G66" s="164"/>
      <c r="H66" s="164"/>
      <c r="I66" s="164"/>
      <c r="J66" s="164"/>
      <c r="K66" s="164"/>
      <c r="L66" s="164"/>
      <c r="M66" s="164"/>
      <c r="N66" s="164"/>
      <c r="O66" s="164"/>
      <c r="P66" s="164"/>
      <c r="Q66" s="164"/>
      <c r="R66" s="164"/>
      <c r="S66" s="164"/>
      <c r="T66" s="164"/>
      <c r="U66" s="164"/>
      <c r="V66" s="164"/>
    </row>
    <row r="67" spans="1:3" ht="12.75">
      <c r="A67" s="30" t="s">
        <v>72</v>
      </c>
      <c r="C67"/>
    </row>
    <row r="68" spans="1:22" ht="12.75">
      <c r="A68" s="227" t="s">
        <v>9</v>
      </c>
      <c r="B68" s="227"/>
      <c r="C68" s="227"/>
      <c r="D68" s="227"/>
      <c r="E68" s="227"/>
      <c r="F68" s="227"/>
      <c r="G68" s="227"/>
      <c r="H68" s="227"/>
      <c r="I68" s="227"/>
      <c r="J68" s="227"/>
      <c r="K68" s="227"/>
      <c r="L68" s="227"/>
      <c r="M68" s="227"/>
      <c r="N68" s="227"/>
      <c r="O68" s="227"/>
      <c r="P68" s="227"/>
      <c r="Q68" s="227"/>
      <c r="R68" s="227"/>
      <c r="S68" s="227"/>
      <c r="T68" s="227"/>
      <c r="U68" s="227"/>
      <c r="V68" s="227"/>
    </row>
    <row r="69" spans="1:22" ht="12.75">
      <c r="A69" s="227" t="s">
        <v>53</v>
      </c>
      <c r="B69" s="227"/>
      <c r="C69" s="227"/>
      <c r="D69" s="227"/>
      <c r="E69" s="227"/>
      <c r="F69" s="227"/>
      <c r="G69" s="227"/>
      <c r="H69" s="227"/>
      <c r="I69" s="227"/>
      <c r="J69" s="227"/>
      <c r="K69" s="227"/>
      <c r="L69" s="227"/>
      <c r="M69" s="227"/>
      <c r="N69" s="227"/>
      <c r="O69" s="227"/>
      <c r="P69" s="227"/>
      <c r="Q69" s="227"/>
      <c r="R69" s="227"/>
      <c r="S69" s="227"/>
      <c r="T69" s="227"/>
      <c r="U69" s="227"/>
      <c r="V69" s="227"/>
    </row>
    <row r="70" spans="1:22" s="115" customFormat="1" ht="12.75">
      <c r="A70" s="228" t="s">
        <v>31</v>
      </c>
      <c r="B70" s="228"/>
      <c r="C70" s="228"/>
      <c r="D70" s="228"/>
      <c r="E70" s="228"/>
      <c r="F70" s="228"/>
      <c r="G70" s="228"/>
      <c r="H70" s="228"/>
      <c r="I70" s="228"/>
      <c r="J70" s="228"/>
      <c r="K70" s="228"/>
      <c r="L70" s="228"/>
      <c r="M70" s="228"/>
      <c r="N70" s="228"/>
      <c r="O70" s="228"/>
      <c r="P70" s="228"/>
      <c r="Q70" s="228"/>
      <c r="R70" s="228"/>
      <c r="S70" s="228"/>
      <c r="T70" s="228"/>
      <c r="U70" s="228"/>
      <c r="V70" s="228"/>
    </row>
    <row r="71" spans="1:22" s="115" customFormat="1" ht="12.75">
      <c r="A71" s="114"/>
      <c r="B71" s="114"/>
      <c r="C71" s="114"/>
      <c r="D71" s="114"/>
      <c r="E71" s="114"/>
      <c r="F71" s="114"/>
      <c r="G71" s="114"/>
      <c r="H71" s="114"/>
      <c r="I71" s="114"/>
      <c r="J71" s="114"/>
      <c r="K71" s="114"/>
      <c r="L71" s="114"/>
      <c r="M71" s="114"/>
      <c r="N71" s="114"/>
      <c r="O71" s="114"/>
      <c r="P71" s="114"/>
      <c r="Q71" s="114"/>
      <c r="R71" s="114"/>
      <c r="S71" s="114"/>
      <c r="T71" s="114"/>
      <c r="U71" s="114"/>
      <c r="V71" s="114"/>
    </row>
    <row r="72" spans="1:22" ht="12.75">
      <c r="A72" s="227" t="s">
        <v>25</v>
      </c>
      <c r="B72" s="227"/>
      <c r="C72" s="227"/>
      <c r="D72" s="227"/>
      <c r="E72" s="227"/>
      <c r="F72" s="227"/>
      <c r="G72" s="227"/>
      <c r="H72" s="227"/>
      <c r="I72" s="227"/>
      <c r="J72" s="227"/>
      <c r="K72" s="227"/>
      <c r="L72" s="227"/>
      <c r="M72" s="227"/>
      <c r="N72" s="227"/>
      <c r="O72" s="227"/>
      <c r="P72" s="227"/>
      <c r="Q72" s="227"/>
      <c r="R72" s="227"/>
      <c r="S72" s="227"/>
      <c r="T72" s="227"/>
      <c r="U72" s="227"/>
      <c r="V72" s="227"/>
    </row>
    <row r="73" spans="1:22" ht="9" customHeight="1" thickBot="1">
      <c r="A73" s="165"/>
      <c r="B73" s="165"/>
      <c r="C73" s="165"/>
      <c r="D73" s="165"/>
      <c r="E73" s="165"/>
      <c r="F73" s="165"/>
      <c r="G73" s="165"/>
      <c r="H73" s="165"/>
      <c r="I73" s="165"/>
      <c r="J73" s="165"/>
      <c r="K73" s="165"/>
      <c r="L73" s="165"/>
      <c r="M73" s="165"/>
      <c r="N73" s="165"/>
      <c r="O73" s="165"/>
      <c r="P73" s="165"/>
      <c r="Q73" s="165"/>
      <c r="R73" s="165"/>
      <c r="S73" s="165"/>
      <c r="T73" s="165"/>
      <c r="U73" s="165"/>
      <c r="V73" s="165"/>
    </row>
    <row r="74" spans="1:22" ht="12.75">
      <c r="A74" s="116"/>
      <c r="B74" s="221" t="s">
        <v>34</v>
      </c>
      <c r="C74" s="222"/>
      <c r="D74" s="222"/>
      <c r="E74" s="222"/>
      <c r="F74" s="222"/>
      <c r="G74" s="222"/>
      <c r="H74" s="223"/>
      <c r="I74" s="221" t="s">
        <v>35</v>
      </c>
      <c r="J74" s="222"/>
      <c r="K74" s="222"/>
      <c r="L74" s="222"/>
      <c r="M74" s="222"/>
      <c r="N74" s="222"/>
      <c r="O74" s="223"/>
      <c r="P74" s="221" t="s">
        <v>1</v>
      </c>
      <c r="Q74" s="222"/>
      <c r="R74" s="222"/>
      <c r="S74" s="222"/>
      <c r="T74" s="222"/>
      <c r="U74" s="222"/>
      <c r="V74" s="222"/>
    </row>
    <row r="75" spans="2:22" ht="12.75">
      <c r="B75" s="224" t="s">
        <v>36</v>
      </c>
      <c r="C75" s="225"/>
      <c r="D75" s="117" t="s">
        <v>37</v>
      </c>
      <c r="E75" s="225" t="s">
        <v>38</v>
      </c>
      <c r="F75" s="225"/>
      <c r="G75" s="225"/>
      <c r="H75" s="118" t="s">
        <v>1</v>
      </c>
      <c r="I75" s="224" t="s">
        <v>36</v>
      </c>
      <c r="J75" s="226"/>
      <c r="K75" s="113" t="s">
        <v>37</v>
      </c>
      <c r="L75" s="224" t="s">
        <v>38</v>
      </c>
      <c r="M75" s="225"/>
      <c r="N75" s="225"/>
      <c r="O75" s="118" t="s">
        <v>1</v>
      </c>
      <c r="P75" s="224" t="s">
        <v>36</v>
      </c>
      <c r="Q75" s="226"/>
      <c r="R75" s="113" t="s">
        <v>37</v>
      </c>
      <c r="S75" s="224" t="s">
        <v>38</v>
      </c>
      <c r="T75" s="225"/>
      <c r="U75" s="225"/>
      <c r="V75" s="118" t="s">
        <v>1</v>
      </c>
    </row>
    <row r="76" spans="1:22" ht="12.75">
      <c r="A76" s="119" t="s">
        <v>39</v>
      </c>
      <c r="B76" s="120" t="s">
        <v>40</v>
      </c>
      <c r="C76" s="119">
        <v>1</v>
      </c>
      <c r="D76" s="121" t="s">
        <v>41</v>
      </c>
      <c r="E76" s="119" t="s">
        <v>42</v>
      </c>
      <c r="F76" s="119" t="s">
        <v>43</v>
      </c>
      <c r="G76" s="119" t="s">
        <v>44</v>
      </c>
      <c r="H76" s="122"/>
      <c r="I76" s="120" t="s">
        <v>40</v>
      </c>
      <c r="J76" s="119">
        <v>1</v>
      </c>
      <c r="K76" s="121" t="s">
        <v>41</v>
      </c>
      <c r="L76" s="119" t="s">
        <v>42</v>
      </c>
      <c r="M76" s="119" t="s">
        <v>43</v>
      </c>
      <c r="N76" s="119" t="s">
        <v>44</v>
      </c>
      <c r="O76" s="122"/>
      <c r="P76" s="120" t="s">
        <v>40</v>
      </c>
      <c r="Q76" s="119">
        <v>1</v>
      </c>
      <c r="R76" s="121" t="s">
        <v>41</v>
      </c>
      <c r="S76" s="119" t="s">
        <v>42</v>
      </c>
      <c r="T76" s="119" t="s">
        <v>43</v>
      </c>
      <c r="U76" s="119" t="s">
        <v>44</v>
      </c>
      <c r="V76" s="122"/>
    </row>
    <row r="77" spans="1:22" s="113" customFormat="1" ht="12.75">
      <c r="A77" s="123" t="s">
        <v>14</v>
      </c>
      <c r="B77" s="120"/>
      <c r="C77" s="119"/>
      <c r="D77" s="121"/>
      <c r="E77" s="119"/>
      <c r="F77" s="119"/>
      <c r="G77" s="119"/>
      <c r="H77" s="120"/>
      <c r="I77" s="120"/>
      <c r="J77" s="119"/>
      <c r="K77" s="121"/>
      <c r="L77" s="119"/>
      <c r="M77" s="119"/>
      <c r="N77" s="119"/>
      <c r="O77" s="120"/>
      <c r="P77" s="120"/>
      <c r="Q77" s="119"/>
      <c r="R77" s="121"/>
      <c r="S77" s="119"/>
      <c r="T77" s="119"/>
      <c r="U77" s="124"/>
      <c r="V77" s="120"/>
    </row>
    <row r="78" spans="1:22" s="113" customFormat="1" ht="12.75">
      <c r="A78" s="112" t="s">
        <v>17</v>
      </c>
      <c r="B78" s="118"/>
      <c r="C78" s="125"/>
      <c r="D78" s="126"/>
      <c r="E78" s="125"/>
      <c r="F78" s="125"/>
      <c r="G78" s="125"/>
      <c r="H78" s="118"/>
      <c r="I78" s="118"/>
      <c r="J78" s="125"/>
      <c r="K78" s="126"/>
      <c r="L78" s="125"/>
      <c r="M78" s="125"/>
      <c r="N78" s="125"/>
      <c r="O78" s="118"/>
      <c r="P78" s="118"/>
      <c r="Q78" s="125"/>
      <c r="R78" s="118"/>
      <c r="S78" s="127"/>
      <c r="T78" s="125"/>
      <c r="U78" s="128"/>
      <c r="V78" s="118"/>
    </row>
    <row r="79" spans="1:22" s="113" customFormat="1" ht="12.75">
      <c r="A79" s="113" t="s">
        <v>45</v>
      </c>
      <c r="B79" s="129">
        <f>SV_SO_1213_1a!B79/SV_SO_1213_1a!$H79*100</f>
        <v>0.059206631142687975</v>
      </c>
      <c r="C79" s="130">
        <f>SV_SO_1213_1a!C79/SV_SO_1213_1a!$H79*100</f>
        <v>1.0065127294256957</v>
      </c>
      <c r="D79" s="131">
        <f>SV_SO_1213_1a!D79/SV_SO_1213_1a!$H79*100</f>
        <v>48.43102427471877</v>
      </c>
      <c r="E79" s="130">
        <f>SV_SO_1213_1a!E79/SV_SO_1213_1a!$H79*100</f>
        <v>36.58969804618118</v>
      </c>
      <c r="F79" s="130">
        <f>SV_SO_1213_1a!F79/SV_SO_1213_1a!$H79*100</f>
        <v>12.966252220248666</v>
      </c>
      <c r="G79" s="130">
        <f>SV_SO_1213_1a!G79/SV_SO_1213_1a!$H79*100</f>
        <v>0.9473060982830076</v>
      </c>
      <c r="H79" s="129">
        <f>SV_SO_1213_1a!H79/SV_SO_1213_1a!$H79*100</f>
        <v>100</v>
      </c>
      <c r="I79" s="129">
        <f>SV_SO_1213_1a!I79/SV_SO_1213_1a!$O79*100</f>
        <v>0.1221001221001221</v>
      </c>
      <c r="J79" s="130">
        <f>SV_SO_1213_1a!J79/SV_SO_1213_1a!$O79*100</f>
        <v>1.0378510378510377</v>
      </c>
      <c r="K79" s="131">
        <f>SV_SO_1213_1a!K79/SV_SO_1213_1a!$O79*100</f>
        <v>52.258852258852265</v>
      </c>
      <c r="L79" s="130">
        <f>SV_SO_1213_1a!L79/SV_SO_1213_1a!$O79*100</f>
        <v>34.798534798534796</v>
      </c>
      <c r="M79" s="130">
        <f>SV_SO_1213_1a!M79/SV_SO_1213_1a!$O79*100</f>
        <v>11.05006105006105</v>
      </c>
      <c r="N79" s="130">
        <f>SV_SO_1213_1a!N79/SV_SO_1213_1a!$O79*100</f>
        <v>0.7326007326007326</v>
      </c>
      <c r="O79" s="129">
        <f>SV_SO_1213_1a!O79/SV_SO_1213_1a!$O79*100</f>
        <v>100</v>
      </c>
      <c r="P79" s="129">
        <f>SV_SO_1213_1a!P79/SV_SO_1213_1a!$V79*100</f>
        <v>0.09017132551848511</v>
      </c>
      <c r="Q79" s="130">
        <f>SV_SO_1213_1a!Q79/SV_SO_1213_1a!$V79*100</f>
        <v>1.021941689209498</v>
      </c>
      <c r="R79" s="129">
        <f>SV_SO_1213_1a!R79/SV_SO_1213_1a!$V79*100</f>
        <v>50.3155996393147</v>
      </c>
      <c r="S79" s="129">
        <f>SV_SO_1213_1a!S79/SV_SO_1213_1a!$V79*100</f>
        <v>35.70784490532011</v>
      </c>
      <c r="T79" s="130">
        <f>SV_SO_1213_1a!T79/SV_SO_1213_1a!$V79*100</f>
        <v>12.022843402464684</v>
      </c>
      <c r="U79" s="132">
        <f>SV_SO_1213_1a!U79/SV_SO_1213_1a!$V79*100</f>
        <v>0.8415990381725278</v>
      </c>
      <c r="V79" s="129">
        <f>SV_SO_1213_1a!V79/SV_SO_1213_1a!$V79*100</f>
        <v>100</v>
      </c>
    </row>
    <row r="80" spans="1:22" s="113" customFormat="1" ht="12.75">
      <c r="A80" s="113" t="s">
        <v>46</v>
      </c>
      <c r="B80" s="129">
        <f>SV_SO_1213_1a!B80/SV_SO_1213_1a!$H80*100</f>
        <v>0</v>
      </c>
      <c r="C80" s="130">
        <f>SV_SO_1213_1a!C80/SV_SO_1213_1a!$H80*100</f>
        <v>0</v>
      </c>
      <c r="D80" s="131">
        <f>SV_SO_1213_1a!D80/SV_SO_1213_1a!$H80*100</f>
        <v>40.09163802978236</v>
      </c>
      <c r="E80" s="130">
        <f>SV_SO_1213_1a!E80/SV_SO_1213_1a!$H80*100</f>
        <v>50.28636884306987</v>
      </c>
      <c r="F80" s="130">
        <f>SV_SO_1213_1a!F80/SV_SO_1213_1a!$H80*100</f>
        <v>8.24742268041237</v>
      </c>
      <c r="G80" s="130">
        <f>SV_SO_1213_1a!G80/SV_SO_1213_1a!$H80*100</f>
        <v>1.3745704467353952</v>
      </c>
      <c r="H80" s="129">
        <f>SV_SO_1213_1a!H80/SV_SO_1213_1a!$H80*100</f>
        <v>100</v>
      </c>
      <c r="I80" s="129">
        <f>SV_SO_1213_1a!I80/SV_SO_1213_1a!$O80*100</f>
        <v>0</v>
      </c>
      <c r="J80" s="130">
        <f>SV_SO_1213_1a!J80/SV_SO_1213_1a!$O80*100</f>
        <v>0</v>
      </c>
      <c r="K80" s="131">
        <f>SV_SO_1213_1a!K80/SV_SO_1213_1a!$O80*100</f>
        <v>42.9042904290429</v>
      </c>
      <c r="L80" s="130">
        <f>SV_SO_1213_1a!L80/SV_SO_1213_1a!$O80*100</f>
        <v>47.85478547854785</v>
      </c>
      <c r="M80" s="130">
        <f>SV_SO_1213_1a!M80/SV_SO_1213_1a!$O80*100</f>
        <v>8.25082508250825</v>
      </c>
      <c r="N80" s="130">
        <f>SV_SO_1213_1a!N80/SV_SO_1213_1a!$O80*100</f>
        <v>0.9900990099009901</v>
      </c>
      <c r="O80" s="129">
        <f>SV_SO_1213_1a!O80/SV_SO_1213_1a!$O80*100</f>
        <v>100</v>
      </c>
      <c r="P80" s="129">
        <f>SV_SO_1213_1a!P80/SV_SO_1213_1a!$V80*100</f>
        <v>0</v>
      </c>
      <c r="Q80" s="130">
        <f>SV_SO_1213_1a!Q80/SV_SO_1213_1a!$V80*100</f>
        <v>0</v>
      </c>
      <c r="R80" s="129">
        <f>SV_SO_1213_1a!R80/SV_SO_1213_1a!$V80*100</f>
        <v>41.24408384043273</v>
      </c>
      <c r="S80" s="129">
        <f>SV_SO_1213_1a!S80/SV_SO_1213_1a!$V80*100</f>
        <v>49.290060851926974</v>
      </c>
      <c r="T80" s="130">
        <f>SV_SO_1213_1a!T80/SV_SO_1213_1a!$V80*100</f>
        <v>8.248816768086545</v>
      </c>
      <c r="U80" s="132">
        <f>SV_SO_1213_1a!U80/SV_SO_1213_1a!$V80*100</f>
        <v>1.2170385395537524</v>
      </c>
      <c r="V80" s="129">
        <f>SV_SO_1213_1a!V80/SV_SO_1213_1a!$V80*100</f>
        <v>100</v>
      </c>
    </row>
    <row r="81" spans="1:22" s="113" customFormat="1" ht="12.75">
      <c r="A81" s="29" t="s">
        <v>27</v>
      </c>
      <c r="B81" s="133">
        <f>SV_SO_1213_1a!B81/SV_SO_1213_1a!$H81*100</f>
        <v>0.039032006245121</v>
      </c>
      <c r="C81" s="134">
        <f>SV_SO_1213_1a!C81/SV_SO_1213_1a!$H81*100</f>
        <v>0.6635441061670571</v>
      </c>
      <c r="D81" s="135">
        <f>SV_SO_1213_1a!D81/SV_SO_1213_1a!$H81*100</f>
        <v>45.58938329430133</v>
      </c>
      <c r="E81" s="134">
        <f>SV_SO_1213_1a!E81/SV_SO_1213_1a!$H81*100</f>
        <v>41.2568306010929</v>
      </c>
      <c r="F81" s="134">
        <f>SV_SO_1213_1a!F81/SV_SO_1213_1a!$H81*100</f>
        <v>11.358313817330211</v>
      </c>
      <c r="G81" s="134">
        <f>SV_SO_1213_1a!G81/SV_SO_1213_1a!$H81*100</f>
        <v>1.092896174863388</v>
      </c>
      <c r="H81" s="133">
        <f>SV_SO_1213_1a!H81/SV_SO_1213_1a!$H81*100</f>
        <v>100</v>
      </c>
      <c r="I81" s="133">
        <f>SV_SO_1213_1a!I81/SV_SO_1213_1a!$O81*100</f>
        <v>0.08912655971479501</v>
      </c>
      <c r="J81" s="134">
        <f>SV_SO_1213_1a!J81/SV_SO_1213_1a!$O81*100</f>
        <v>0.7575757575757576</v>
      </c>
      <c r="K81" s="135">
        <f>SV_SO_1213_1a!K81/SV_SO_1213_1a!$O81*100</f>
        <v>49.73262032085562</v>
      </c>
      <c r="L81" s="134">
        <f>SV_SO_1213_1a!L81/SV_SO_1213_1a!$O81*100</f>
        <v>38.32442067736185</v>
      </c>
      <c r="M81" s="134">
        <f>SV_SO_1213_1a!M81/SV_SO_1213_1a!$O81*100</f>
        <v>10.294117647058822</v>
      </c>
      <c r="N81" s="134">
        <f>SV_SO_1213_1a!N81/SV_SO_1213_1a!$O81*100</f>
        <v>0.8021390374331552</v>
      </c>
      <c r="O81" s="133">
        <f>SV_SO_1213_1a!O81/SV_SO_1213_1a!$O81*100</f>
        <v>100</v>
      </c>
      <c r="P81" s="133">
        <f>SV_SO_1213_1a!P81/SV_SO_1213_1a!$V81*100</f>
        <v>0.062421972534332085</v>
      </c>
      <c r="Q81" s="134">
        <f>SV_SO_1213_1a!Q81/SV_SO_1213_1a!$V81*100</f>
        <v>0.7074490220557637</v>
      </c>
      <c r="R81" s="133">
        <f>SV_SO_1213_1a!R81/SV_SO_1213_1a!$V81*100</f>
        <v>47.52392842280483</v>
      </c>
      <c r="S81" s="133">
        <f>SV_SO_1213_1a!S81/SV_SO_1213_1a!$V81*100</f>
        <v>39.8876404494382</v>
      </c>
      <c r="T81" s="134">
        <f>SV_SO_1213_1a!T81/SV_SO_1213_1a!$V81*100</f>
        <v>10.861423220973784</v>
      </c>
      <c r="U81" s="136">
        <f>SV_SO_1213_1a!U81/SV_SO_1213_1a!$V81*100</f>
        <v>0.9571369121930919</v>
      </c>
      <c r="V81" s="133">
        <f>SV_SO_1213_1a!V81/SV_SO_1213_1a!$V81*100</f>
        <v>100</v>
      </c>
    </row>
    <row r="82" spans="1:22" s="113" customFormat="1" ht="12.75">
      <c r="A82" s="30" t="s">
        <v>18</v>
      </c>
      <c r="B82" s="138"/>
      <c r="C82" s="139"/>
      <c r="D82" s="140"/>
      <c r="E82" s="139"/>
      <c r="F82" s="139"/>
      <c r="G82" s="139"/>
      <c r="H82" s="138"/>
      <c r="I82" s="138"/>
      <c r="J82" s="139"/>
      <c r="K82" s="140"/>
      <c r="L82" s="139"/>
      <c r="M82" s="139"/>
      <c r="N82" s="139"/>
      <c r="O82" s="138"/>
      <c r="P82" s="138"/>
      <c r="Q82" s="139"/>
      <c r="R82" s="138"/>
      <c r="S82" s="138"/>
      <c r="T82" s="139"/>
      <c r="U82" s="141"/>
      <c r="V82" s="138"/>
    </row>
    <row r="83" spans="1:22" s="113" customFormat="1" ht="12.75">
      <c r="A83" s="113" t="s">
        <v>56</v>
      </c>
      <c r="B83" s="129">
        <f>SV_SO_1213_1a!B83/SV_SO_1213_1a!$H83*100</f>
        <v>0</v>
      </c>
      <c r="C83" s="130">
        <f>SV_SO_1213_1a!C83/SV_SO_1213_1a!$H83*100</f>
        <v>0.9029345372460496</v>
      </c>
      <c r="D83" s="131">
        <f>SV_SO_1213_1a!D83/SV_SO_1213_1a!$H83*100</f>
        <v>44.69525959367946</v>
      </c>
      <c r="E83" s="130">
        <f>SV_SO_1213_1a!E83/SV_SO_1213_1a!$H83*100</f>
        <v>36.644093303235515</v>
      </c>
      <c r="F83" s="130">
        <f>SV_SO_1213_1a!F83/SV_SO_1213_1a!$H83*100</f>
        <v>15.951843491346878</v>
      </c>
      <c r="G83" s="130">
        <f>SV_SO_1213_1a!G83/SV_SO_1213_1a!$H83*100</f>
        <v>1.805869074492099</v>
      </c>
      <c r="H83" s="129">
        <f>SV_SO_1213_1a!H83/SV_SO_1213_1a!$H83*100</f>
        <v>100</v>
      </c>
      <c r="I83" s="129">
        <f>SV_SO_1213_1a!I83/SV_SO_1213_1a!$O83*100</f>
        <v>0</v>
      </c>
      <c r="J83" s="130">
        <f>SV_SO_1213_1a!J83/SV_SO_1213_1a!$O83*100</f>
        <v>1.366742596810934</v>
      </c>
      <c r="K83" s="131">
        <f>SV_SO_1213_1a!K83/SV_SO_1213_1a!$O83*100</f>
        <v>47.98785117691723</v>
      </c>
      <c r="L83" s="130">
        <f>SV_SO_1213_1a!L83/SV_SO_1213_1a!$O83*100</f>
        <v>34.92786636294609</v>
      </c>
      <c r="M83" s="130">
        <f>SV_SO_1213_1a!M83/SV_SO_1213_1a!$O83*100</f>
        <v>13.66742596810934</v>
      </c>
      <c r="N83" s="130">
        <f>SV_SO_1213_1a!N83/SV_SO_1213_1a!$O83*100</f>
        <v>2.050113895216401</v>
      </c>
      <c r="O83" s="129">
        <f>SV_SO_1213_1a!O83/SV_SO_1213_1a!$O83*100</f>
        <v>100</v>
      </c>
      <c r="P83" s="129">
        <f>SV_SO_1213_1a!P83/SV_SO_1213_1a!$V83*100</f>
        <v>0</v>
      </c>
      <c r="Q83" s="130">
        <f>SV_SO_1213_1a!Q83/SV_SO_1213_1a!$V83*100</f>
        <v>1.1337868480725624</v>
      </c>
      <c r="R83" s="129">
        <f>SV_SO_1213_1a!R83/SV_SO_1213_1a!$V83*100</f>
        <v>46.334089191232046</v>
      </c>
      <c r="S83" s="129">
        <f>SV_SO_1213_1a!S83/SV_SO_1213_1a!$V83*100</f>
        <v>35.78987150415722</v>
      </c>
      <c r="T83" s="130">
        <f>SV_SO_1213_1a!T83/SV_SO_1213_1a!$V83*100</f>
        <v>14.814814814814813</v>
      </c>
      <c r="U83" s="132">
        <f>SV_SO_1213_1a!U83/SV_SO_1213_1a!$V83*100</f>
        <v>1.9274376417233559</v>
      </c>
      <c r="V83" s="129">
        <f>SV_SO_1213_1a!V83/SV_SO_1213_1a!$V83*100</f>
        <v>100</v>
      </c>
    </row>
    <row r="84" spans="1:22" s="113" customFormat="1" ht="12.75">
      <c r="A84" s="113" t="s">
        <v>47</v>
      </c>
      <c r="B84" s="129">
        <f>SV_SO_1213_1a!B84/SV_SO_1213_1a!$H84*100</f>
        <v>0</v>
      </c>
      <c r="C84" s="130">
        <f>SV_SO_1213_1a!C84/SV_SO_1213_1a!$H84*100</f>
        <v>0</v>
      </c>
      <c r="D84" s="131">
        <f>SV_SO_1213_1a!D84/SV_SO_1213_1a!$H84*100</f>
        <v>29.242262540021347</v>
      </c>
      <c r="E84" s="130">
        <f>SV_SO_1213_1a!E84/SV_SO_1213_1a!$H84*100</f>
        <v>56.35005336179295</v>
      </c>
      <c r="F84" s="130">
        <f>SV_SO_1213_1a!F84/SV_SO_1213_1a!$H84*100</f>
        <v>13.233724653148347</v>
      </c>
      <c r="G84" s="130">
        <f>SV_SO_1213_1a!G84/SV_SO_1213_1a!$H84*100</f>
        <v>1.1739594450373532</v>
      </c>
      <c r="H84" s="129">
        <f>SV_SO_1213_1a!H84/SV_SO_1213_1a!$H84*100</f>
        <v>100</v>
      </c>
      <c r="I84" s="129">
        <f>SV_SO_1213_1a!I84/SV_SO_1213_1a!$O84*100</f>
        <v>0</v>
      </c>
      <c r="J84" s="130">
        <f>SV_SO_1213_1a!J84/SV_SO_1213_1a!$O84*100</f>
        <v>0</v>
      </c>
      <c r="K84" s="131">
        <f>SV_SO_1213_1a!K84/SV_SO_1213_1a!$O84*100</f>
        <v>31.70028818443804</v>
      </c>
      <c r="L84" s="130">
        <f>SV_SO_1213_1a!L84/SV_SO_1213_1a!$O84*100</f>
        <v>52.88184438040345</v>
      </c>
      <c r="M84" s="130">
        <f>SV_SO_1213_1a!M84/SV_SO_1213_1a!$O84*100</f>
        <v>12.680115273775217</v>
      </c>
      <c r="N84" s="130">
        <f>SV_SO_1213_1a!N84/SV_SO_1213_1a!$O84*100</f>
        <v>2.7377521613832854</v>
      </c>
      <c r="O84" s="129">
        <f>SV_SO_1213_1a!O84/SV_SO_1213_1a!$O84*100</f>
        <v>100</v>
      </c>
      <c r="P84" s="129">
        <f>SV_SO_1213_1a!P84/SV_SO_1213_1a!$V84*100</f>
        <v>0</v>
      </c>
      <c r="Q84" s="130">
        <f>SV_SO_1213_1a!Q84/SV_SO_1213_1a!$V84*100</f>
        <v>0</v>
      </c>
      <c r="R84" s="129">
        <f>SV_SO_1213_1a!R84/SV_SO_1213_1a!$V84*100</f>
        <v>30.288166768853465</v>
      </c>
      <c r="S84" s="129">
        <f>SV_SO_1213_1a!S84/SV_SO_1213_1a!$V84*100</f>
        <v>54.87431023911711</v>
      </c>
      <c r="T84" s="130">
        <f>SV_SO_1213_1a!T84/SV_SO_1213_1a!$V84*100</f>
        <v>12.998160637645617</v>
      </c>
      <c r="U84" s="132">
        <f>SV_SO_1213_1a!U84/SV_SO_1213_1a!$V84*100</f>
        <v>1.8393623543838136</v>
      </c>
      <c r="V84" s="129">
        <f>SV_SO_1213_1a!V84/SV_SO_1213_1a!$V84*100</f>
        <v>100</v>
      </c>
    </row>
    <row r="85" spans="1:22" s="113" customFormat="1" ht="12.75">
      <c r="A85" s="29" t="s">
        <v>28</v>
      </c>
      <c r="B85" s="133">
        <f>SV_SO_1213_1a!B85/SV_SO_1213_1a!$H85*100</f>
        <v>0</v>
      </c>
      <c r="C85" s="134">
        <f>SV_SO_1213_1a!C85/SV_SO_1213_1a!$H85*100</f>
        <v>0.529567519858782</v>
      </c>
      <c r="D85" s="135">
        <f>SV_SO_1213_1a!D85/SV_SO_1213_1a!$H85*100</f>
        <v>38.305383936451896</v>
      </c>
      <c r="E85" s="134">
        <f>SV_SO_1213_1a!E85/SV_SO_1213_1a!$H85*100</f>
        <v>44.79258605472198</v>
      </c>
      <c r="F85" s="134">
        <f>SV_SO_1213_1a!F85/SV_SO_1213_1a!$H85*100</f>
        <v>14.827890556045894</v>
      </c>
      <c r="G85" s="134">
        <f>SV_SO_1213_1a!G85/SV_SO_1213_1a!$H85*100</f>
        <v>1.5445719329214476</v>
      </c>
      <c r="H85" s="133">
        <f>SV_SO_1213_1a!H85/SV_SO_1213_1a!$H85*100</f>
        <v>100</v>
      </c>
      <c r="I85" s="148">
        <f>SV_SO_1213_1a!I85/SV_SO_1213_1a!$O85*100</f>
        <v>0</v>
      </c>
      <c r="J85" s="149">
        <f>SV_SO_1213_1a!J85/SV_SO_1213_1a!$O85*100</f>
        <v>0.8950770760815515</v>
      </c>
      <c r="K85" s="150">
        <f>SV_SO_1213_1a!K85/SV_SO_1213_1a!$O85*100</f>
        <v>42.36698160119344</v>
      </c>
      <c r="L85" s="149">
        <f>SV_SO_1213_1a!L85/SV_SO_1213_1a!$O85*100</f>
        <v>41.123818995524616</v>
      </c>
      <c r="M85" s="149">
        <f>SV_SO_1213_1a!M85/SV_SO_1213_1a!$O85*100</f>
        <v>13.326703132769765</v>
      </c>
      <c r="N85" s="149">
        <f>SV_SO_1213_1a!N85/SV_SO_1213_1a!$O85*100</f>
        <v>2.2874191944306315</v>
      </c>
      <c r="O85" s="148">
        <f>SV_SO_1213_1a!O85/SV_SO_1213_1a!$O85*100</f>
        <v>100</v>
      </c>
      <c r="P85" s="133">
        <f>SV_SO_1213_1a!P85/SV_SO_1213_1a!$V85*100</f>
        <v>0</v>
      </c>
      <c r="Q85" s="134">
        <f>SV_SO_1213_1a!Q85/SV_SO_1213_1a!$V85*100</f>
        <v>0.701426233341127</v>
      </c>
      <c r="R85" s="133">
        <f>SV_SO_1213_1a!R85/SV_SO_1213_1a!$V85*100</f>
        <v>40.215104044891284</v>
      </c>
      <c r="S85" s="133">
        <f>SV_SO_1213_1a!S85/SV_SO_1213_1a!$V85*100</f>
        <v>43.067570727145196</v>
      </c>
      <c r="T85" s="134">
        <f>SV_SO_1213_1a!T85/SV_SO_1213_1a!$V85*100</f>
        <v>14.122048164601356</v>
      </c>
      <c r="U85" s="136">
        <f>SV_SO_1213_1a!U85/SV_SO_1213_1a!$V85*100</f>
        <v>1.8938508300210428</v>
      </c>
      <c r="V85" s="133">
        <f>SV_SO_1213_1a!V85/SV_SO_1213_1a!$V85*100</f>
        <v>100</v>
      </c>
    </row>
    <row r="86" spans="1:22" s="112" customFormat="1" ht="12.75">
      <c r="A86" s="142" t="s">
        <v>19</v>
      </c>
      <c r="B86" s="143">
        <f>SV_SO_1213_1a!B86/SV_SO_1213_1a!$H86*100</f>
        <v>0.020712510356255178</v>
      </c>
      <c r="C86" s="144">
        <f>SV_SO_1213_1a!C86/SV_SO_1213_1a!$H86*100</f>
        <v>0.6006628003314002</v>
      </c>
      <c r="D86" s="145">
        <f>SV_SO_1213_1a!D86/SV_SO_1213_1a!$H86*100</f>
        <v>42.17067108533554</v>
      </c>
      <c r="E86" s="144">
        <f>SV_SO_1213_1a!E86/SV_SO_1213_1a!$H86*100</f>
        <v>42.91632145816073</v>
      </c>
      <c r="F86" s="144">
        <f>SV_SO_1213_1a!F86/SV_SO_1213_1a!$H86*100</f>
        <v>12.986743993371997</v>
      </c>
      <c r="G86" s="144">
        <f>SV_SO_1213_1a!G86/SV_SO_1213_1a!$H86*100</f>
        <v>1.304888152444076</v>
      </c>
      <c r="H86" s="143">
        <f>SV_SO_1213_1a!H86/SV_SO_1213_1a!$H86*100</f>
        <v>100</v>
      </c>
      <c r="I86" s="148">
        <f>SV_SO_1213_1a!I86/SV_SO_1213_1a!$O86*100</f>
        <v>0.04700352526439483</v>
      </c>
      <c r="J86" s="156">
        <f>SV_SO_1213_1a!J86/SV_SO_1213_1a!$O86*100</f>
        <v>0.8225616921269095</v>
      </c>
      <c r="K86" s="157">
        <f>SV_SO_1213_1a!K86/SV_SO_1213_1a!$O86*100</f>
        <v>46.251468860164515</v>
      </c>
      <c r="L86" s="156">
        <f>SV_SO_1213_1a!L86/SV_SO_1213_1a!$O86*100</f>
        <v>39.647473560517035</v>
      </c>
      <c r="M86" s="156">
        <f>SV_SO_1213_1a!M86/SV_SO_1213_1a!$O86*100</f>
        <v>11.72737955346651</v>
      </c>
      <c r="N86" s="156">
        <f>SV_SO_1213_1a!N86/SV_SO_1213_1a!$O86*100</f>
        <v>1.5041128084606346</v>
      </c>
      <c r="O86" s="155">
        <f>SV_SO_1213_1a!O86/SV_SO_1213_1a!$O86*100</f>
        <v>100</v>
      </c>
      <c r="P86" s="143">
        <f>SV_SO_1213_1a!P86/SV_SO_1213_1a!$V86*100</f>
        <v>0.03302873499944952</v>
      </c>
      <c r="Q86" s="144">
        <f>SV_SO_1213_1a!Q86/SV_SO_1213_1a!$V86*100</f>
        <v>0.7046130133215898</v>
      </c>
      <c r="R86" s="143">
        <f>SV_SO_1213_1a!R86/SV_SO_1213_1a!$V86*100</f>
        <v>44.08235164593196</v>
      </c>
      <c r="S86" s="143">
        <f>SV_SO_1213_1a!S86/SV_SO_1213_1a!$V86*100</f>
        <v>41.38500495431025</v>
      </c>
      <c r="T86" s="144">
        <f>SV_SO_1213_1a!T86/SV_SO_1213_1a!$V86*100</f>
        <v>12.39678520312672</v>
      </c>
      <c r="U86" s="146">
        <f>SV_SO_1213_1a!U86/SV_SO_1213_1a!$V86*100</f>
        <v>1.3982164483100297</v>
      </c>
      <c r="V86" s="143">
        <f>SV_SO_1213_1a!V86/SV_SO_1213_1a!$V86*100</f>
        <v>100</v>
      </c>
    </row>
    <row r="87" spans="2:22" s="113" customFormat="1" ht="12.75">
      <c r="B87" s="138"/>
      <c r="C87" s="139"/>
      <c r="D87" s="140"/>
      <c r="E87" s="139"/>
      <c r="F87" s="139"/>
      <c r="G87" s="139"/>
      <c r="H87" s="138"/>
      <c r="I87" s="138"/>
      <c r="J87" s="139"/>
      <c r="K87" s="140"/>
      <c r="L87" s="139"/>
      <c r="M87" s="139"/>
      <c r="N87" s="139"/>
      <c r="O87" s="138"/>
      <c r="P87" s="138"/>
      <c r="Q87" s="139"/>
      <c r="R87" s="138"/>
      <c r="S87" s="138"/>
      <c r="T87" s="139"/>
      <c r="U87" s="141"/>
      <c r="V87" s="138"/>
    </row>
    <row r="88" spans="1:22" s="113" customFormat="1" ht="12.75">
      <c r="A88" s="112" t="s">
        <v>20</v>
      </c>
      <c r="B88" s="138"/>
      <c r="C88" s="139"/>
      <c r="D88" s="140"/>
      <c r="E88" s="139"/>
      <c r="F88" s="139"/>
      <c r="G88" s="139"/>
      <c r="H88" s="138"/>
      <c r="I88" s="138"/>
      <c r="J88" s="139"/>
      <c r="K88" s="140"/>
      <c r="L88" s="139"/>
      <c r="M88" s="139"/>
      <c r="N88" s="139"/>
      <c r="O88" s="138"/>
      <c r="P88" s="138"/>
      <c r="Q88" s="139"/>
      <c r="R88" s="138"/>
      <c r="S88" s="138"/>
      <c r="T88" s="139"/>
      <c r="U88" s="141"/>
      <c r="V88" s="138"/>
    </row>
    <row r="89" spans="1:22" s="113" customFormat="1" ht="12.75">
      <c r="A89" s="102" t="s">
        <v>17</v>
      </c>
      <c r="B89" s="138"/>
      <c r="C89" s="139"/>
      <c r="D89" s="140"/>
      <c r="E89" s="139"/>
      <c r="F89" s="139"/>
      <c r="G89" s="139"/>
      <c r="H89" s="138"/>
      <c r="I89" s="138"/>
      <c r="J89" s="139"/>
      <c r="K89" s="140"/>
      <c r="L89" s="139"/>
      <c r="M89" s="139"/>
      <c r="N89" s="139"/>
      <c r="O89" s="138"/>
      <c r="P89" s="138"/>
      <c r="Q89" s="139"/>
      <c r="R89" s="138"/>
      <c r="S89" s="138"/>
      <c r="T89" s="139"/>
      <c r="U89" s="141"/>
      <c r="V89" s="138"/>
    </row>
    <row r="90" spans="1:22" s="113" customFormat="1" ht="12.75">
      <c r="A90" s="74" t="s">
        <v>48</v>
      </c>
      <c r="B90" s="129">
        <f>SV_SO_1213_1a!B90/SV_SO_1213_1a!$H90*100</f>
        <v>0</v>
      </c>
      <c r="C90" s="130">
        <f>SV_SO_1213_1a!C90/SV_SO_1213_1a!$H90*100</f>
        <v>1.6528925619834711</v>
      </c>
      <c r="D90" s="131">
        <f>SV_SO_1213_1a!D90/SV_SO_1213_1a!$H90*100</f>
        <v>54.54545454545454</v>
      </c>
      <c r="E90" s="130">
        <f>SV_SO_1213_1a!E90/SV_SO_1213_1a!$H90*100</f>
        <v>31.900826446280995</v>
      </c>
      <c r="F90" s="130">
        <f>SV_SO_1213_1a!F90/SV_SO_1213_1a!$H90*100</f>
        <v>9.421487603305785</v>
      </c>
      <c r="G90" s="130">
        <f>SV_SO_1213_1a!G90/SV_SO_1213_1a!$H90*100</f>
        <v>2.479338842975207</v>
      </c>
      <c r="H90" s="129">
        <f>SV_SO_1213_1a!H90/SV_SO_1213_1a!$H90*100</f>
        <v>100</v>
      </c>
      <c r="I90" s="129">
        <f>SV_SO_1213_1a!I90/SV_SO_1213_1a!$O90*100</f>
        <v>0.1277139208173691</v>
      </c>
      <c r="J90" s="130">
        <f>SV_SO_1213_1a!J90/SV_SO_1213_1a!$O90*100</f>
        <v>1.277139208173691</v>
      </c>
      <c r="K90" s="131">
        <f>SV_SO_1213_1a!K90/SV_SO_1213_1a!$O90*100</f>
        <v>55.938697318007655</v>
      </c>
      <c r="L90" s="130">
        <f>SV_SO_1213_1a!L90/SV_SO_1213_1a!$O90*100</f>
        <v>27.586206896551722</v>
      </c>
      <c r="M90" s="130">
        <f>SV_SO_1213_1a!M90/SV_SO_1213_1a!$O90*100</f>
        <v>12.643678160919542</v>
      </c>
      <c r="N90" s="130">
        <f>SV_SO_1213_1a!N90/SV_SO_1213_1a!$O90*100</f>
        <v>2.4265644955300125</v>
      </c>
      <c r="O90" s="129">
        <f>SV_SO_1213_1a!O90/SV_SO_1213_1a!$O90*100</f>
        <v>100</v>
      </c>
      <c r="P90" s="129">
        <f>SV_SO_1213_1a!P90/SV_SO_1213_1a!$V90*100</f>
        <v>0.07204610951008646</v>
      </c>
      <c r="Q90" s="130">
        <f>SV_SO_1213_1a!Q90/SV_SO_1213_1a!$V90*100</f>
        <v>1.440922190201729</v>
      </c>
      <c r="R90" s="129">
        <f>SV_SO_1213_1a!R90/SV_SO_1213_1a!$V90*100</f>
        <v>55.3314121037464</v>
      </c>
      <c r="S90" s="129">
        <f>SV_SO_1213_1a!S90/SV_SO_1213_1a!$V90*100</f>
        <v>29.466858789625363</v>
      </c>
      <c r="T90" s="130">
        <f>SV_SO_1213_1a!T90/SV_SO_1213_1a!$V90*100</f>
        <v>11.239193083573488</v>
      </c>
      <c r="U90" s="132">
        <f>SV_SO_1213_1a!U90/SV_SO_1213_1a!$V90*100</f>
        <v>2.4495677233429394</v>
      </c>
      <c r="V90" s="129">
        <f>SV_SO_1213_1a!V90/SV_SO_1213_1a!$V90*100</f>
        <v>100</v>
      </c>
    </row>
    <row r="91" spans="1:22" ht="12.75">
      <c r="A91" s="74" t="s">
        <v>49</v>
      </c>
      <c r="B91" s="129">
        <f>SV_SO_1213_1a!B91/SV_SO_1213_1a!$H91*100</f>
        <v>0</v>
      </c>
      <c r="C91" s="147">
        <f>SV_SO_1213_1a!C91/SV_SO_1213_1a!$H91*100</f>
        <v>0.1531393568147014</v>
      </c>
      <c r="D91" s="131">
        <f>SV_SO_1213_1a!D91/SV_SO_1213_1a!$H91*100</f>
        <v>28.330781010719758</v>
      </c>
      <c r="E91" s="147">
        <f>SV_SO_1213_1a!E91/SV_SO_1213_1a!$H91*100</f>
        <v>39.96937212863706</v>
      </c>
      <c r="F91" s="147">
        <f>SV_SO_1213_1a!F91/SV_SO_1213_1a!$H91*100</f>
        <v>22.97090352220521</v>
      </c>
      <c r="G91" s="147">
        <f>SV_SO_1213_1a!G91/SV_SO_1213_1a!$H91*100</f>
        <v>8.575803981623277</v>
      </c>
      <c r="H91" s="129">
        <f>SV_SO_1213_1a!H91/SV_SO_1213_1a!$H91*100</f>
        <v>100</v>
      </c>
      <c r="I91" s="129">
        <f>SV_SO_1213_1a!I91/SV_SO_1213_1a!$O91*100</f>
        <v>0</v>
      </c>
      <c r="J91" s="147">
        <f>SV_SO_1213_1a!J91/SV_SO_1213_1a!$O91*100</f>
        <v>0.5791505791505791</v>
      </c>
      <c r="K91" s="131">
        <f>SV_SO_1213_1a!K91/SV_SO_1213_1a!$O91*100</f>
        <v>31.66023166023166</v>
      </c>
      <c r="L91" s="147">
        <f>SV_SO_1213_1a!L91/SV_SO_1213_1a!$O91*100</f>
        <v>34.942084942084946</v>
      </c>
      <c r="M91" s="147">
        <f>SV_SO_1213_1a!M91/SV_SO_1213_1a!$O91*100</f>
        <v>22.2007722007722</v>
      </c>
      <c r="N91" s="147">
        <f>SV_SO_1213_1a!N91/SV_SO_1213_1a!$O91*100</f>
        <v>10.617760617760617</v>
      </c>
      <c r="O91" s="129">
        <f>SV_SO_1213_1a!O91/SV_SO_1213_1a!$O91*100</f>
        <v>100</v>
      </c>
      <c r="P91" s="129">
        <f>SV_SO_1213_1a!P91/SV_SO_1213_1a!$V91*100</f>
        <v>0</v>
      </c>
      <c r="Q91" s="130">
        <f>SV_SO_1213_1a!Q91/SV_SO_1213_1a!$V91*100</f>
        <v>0.3415883859948762</v>
      </c>
      <c r="R91" s="129">
        <f>SV_SO_1213_1a!R91/SV_SO_1213_1a!$V91*100</f>
        <v>29.803586678052945</v>
      </c>
      <c r="S91" s="129">
        <f>SV_SO_1213_1a!S91/SV_SO_1213_1a!$V91*100</f>
        <v>37.74551665243382</v>
      </c>
      <c r="T91" s="130">
        <f>SV_SO_1213_1a!T91/SV_SO_1213_1a!$V91*100</f>
        <v>22.63023057216055</v>
      </c>
      <c r="U91" s="132">
        <f>SV_SO_1213_1a!U91/SV_SO_1213_1a!$V91*100</f>
        <v>9.479077711357814</v>
      </c>
      <c r="V91" s="129">
        <f>SV_SO_1213_1a!V91/SV_SO_1213_1a!$V91*100</f>
        <v>100</v>
      </c>
    </row>
    <row r="92" spans="1:22" ht="12.75">
      <c r="A92" s="74" t="s">
        <v>50</v>
      </c>
      <c r="B92" s="129">
        <f>SV_SO_1213_1a!B92/SV_SO_1213_1a!$H92*100</f>
        <v>0</v>
      </c>
      <c r="C92" s="147">
        <f>SV_SO_1213_1a!C92/SV_SO_1213_1a!$H92*100</f>
        <v>0</v>
      </c>
      <c r="D92" s="131">
        <f>SV_SO_1213_1a!D92/SV_SO_1213_1a!$H92*100</f>
        <v>18.91891891891892</v>
      </c>
      <c r="E92" s="147">
        <f>SV_SO_1213_1a!E92/SV_SO_1213_1a!$H92*100</f>
        <v>48.64864864864865</v>
      </c>
      <c r="F92" s="147">
        <f>SV_SO_1213_1a!F92/SV_SO_1213_1a!$H92*100</f>
        <v>29.72972972972973</v>
      </c>
      <c r="G92" s="147">
        <f>SV_SO_1213_1a!G92/SV_SO_1213_1a!$H92*100</f>
        <v>2.7027027027027026</v>
      </c>
      <c r="H92" s="129">
        <f>SV_SO_1213_1a!H92/SV_SO_1213_1a!$H92*100</f>
        <v>100</v>
      </c>
      <c r="I92" s="129">
        <f>SV_SO_1213_1a!I92/SV_SO_1213_1a!$O92*100</f>
        <v>0</v>
      </c>
      <c r="J92" s="147">
        <f>SV_SO_1213_1a!J92/SV_SO_1213_1a!$O92*100</f>
        <v>0</v>
      </c>
      <c r="K92" s="131">
        <f>SV_SO_1213_1a!K92/SV_SO_1213_1a!$O92*100</f>
        <v>40.845070422535215</v>
      </c>
      <c r="L92" s="147">
        <f>SV_SO_1213_1a!L92/SV_SO_1213_1a!$O92*100</f>
        <v>35.2112676056338</v>
      </c>
      <c r="M92" s="147">
        <f>SV_SO_1213_1a!M92/SV_SO_1213_1a!$O92*100</f>
        <v>21.12676056338028</v>
      </c>
      <c r="N92" s="147">
        <f>SV_SO_1213_1a!N92/SV_SO_1213_1a!$O92*100</f>
        <v>2.8169014084507045</v>
      </c>
      <c r="O92" s="129">
        <f>SV_SO_1213_1a!O92/SV_SO_1213_1a!$O92*100</f>
        <v>100</v>
      </c>
      <c r="P92" s="129">
        <f>SV_SO_1213_1a!P92/SV_SO_1213_1a!$V92*100</f>
        <v>0</v>
      </c>
      <c r="Q92" s="130">
        <f>SV_SO_1213_1a!Q92/SV_SO_1213_1a!$V92*100</f>
        <v>0</v>
      </c>
      <c r="R92" s="129">
        <f>SV_SO_1213_1a!R92/SV_SO_1213_1a!$V92*100</f>
        <v>33.33333333333333</v>
      </c>
      <c r="S92" s="129">
        <f>SV_SO_1213_1a!S92/SV_SO_1213_1a!$V92*100</f>
        <v>39.81481481481482</v>
      </c>
      <c r="T92" s="130">
        <f>SV_SO_1213_1a!T92/SV_SO_1213_1a!$V92*100</f>
        <v>24.074074074074073</v>
      </c>
      <c r="U92" s="132">
        <f>SV_SO_1213_1a!U92/SV_SO_1213_1a!$V92*100</f>
        <v>2.7777777777777777</v>
      </c>
      <c r="V92" s="129">
        <f>SV_SO_1213_1a!V92/SV_SO_1213_1a!$V92*100</f>
        <v>100</v>
      </c>
    </row>
    <row r="93" spans="1:22" ht="12.75">
      <c r="A93" s="74" t="s">
        <v>51</v>
      </c>
      <c r="B93" s="129">
        <f>SV_SO_1213_1a!B93/SV_SO_1213_1a!$H93*100</f>
        <v>0</v>
      </c>
      <c r="C93" s="147">
        <f>SV_SO_1213_1a!C93/SV_SO_1213_1a!$H93*100</f>
        <v>0</v>
      </c>
      <c r="D93" s="131">
        <f>SV_SO_1213_1a!D93/SV_SO_1213_1a!$H93*100</f>
        <v>16.265560165975103</v>
      </c>
      <c r="E93" s="147">
        <f>SV_SO_1213_1a!E93/SV_SO_1213_1a!$H93*100</f>
        <v>48.87966804979253</v>
      </c>
      <c r="F93" s="147">
        <f>SV_SO_1213_1a!F93/SV_SO_1213_1a!$H93*100</f>
        <v>23.153526970954356</v>
      </c>
      <c r="G93" s="147">
        <f>SV_SO_1213_1a!G93/SV_SO_1213_1a!$H93*100</f>
        <v>11.701244813278008</v>
      </c>
      <c r="H93" s="129">
        <f>SV_SO_1213_1a!H93/SV_SO_1213_1a!$H93*100</f>
        <v>100</v>
      </c>
      <c r="I93" s="129">
        <f>SV_SO_1213_1a!I93/SV_SO_1213_1a!$O93*100</f>
        <v>0.11210762331838565</v>
      </c>
      <c r="J93" s="147">
        <f>SV_SO_1213_1a!J93/SV_SO_1213_1a!$O93*100</f>
        <v>0.11210762331838565</v>
      </c>
      <c r="K93" s="131">
        <f>SV_SO_1213_1a!K93/SV_SO_1213_1a!$O93*100</f>
        <v>17.376681614349778</v>
      </c>
      <c r="L93" s="147">
        <f>SV_SO_1213_1a!L93/SV_SO_1213_1a!$O93*100</f>
        <v>48.09417040358744</v>
      </c>
      <c r="M93" s="147">
        <f>SV_SO_1213_1a!M93/SV_SO_1213_1a!$O93*100</f>
        <v>23.878923766816143</v>
      </c>
      <c r="N93" s="147">
        <f>SV_SO_1213_1a!N93/SV_SO_1213_1a!$O93*100</f>
        <v>10.426008968609866</v>
      </c>
      <c r="O93" s="129">
        <f>SV_SO_1213_1a!O93/SV_SO_1213_1a!$O93*100</f>
        <v>100</v>
      </c>
      <c r="P93" s="129">
        <f>SV_SO_1213_1a!P93/SV_SO_1213_1a!$V93*100</f>
        <v>0.04768717215069146</v>
      </c>
      <c r="Q93" s="130">
        <f>SV_SO_1213_1a!Q93/SV_SO_1213_1a!$V93*100</f>
        <v>0.04768717215069146</v>
      </c>
      <c r="R93" s="129">
        <f>SV_SO_1213_1a!R93/SV_SO_1213_1a!$V93*100</f>
        <v>16.738197424892704</v>
      </c>
      <c r="S93" s="129">
        <f>SV_SO_1213_1a!S93/SV_SO_1213_1a!$V93*100</f>
        <v>48.54554124940391</v>
      </c>
      <c r="T93" s="130">
        <f>SV_SO_1213_1a!T93/SV_SO_1213_1a!$V93*100</f>
        <v>23.462088698140203</v>
      </c>
      <c r="U93" s="132">
        <f>SV_SO_1213_1a!U93/SV_SO_1213_1a!$V93*100</f>
        <v>11.158798283261802</v>
      </c>
      <c r="V93" s="129">
        <f>SV_SO_1213_1a!V93/SV_SO_1213_1a!$V93*100</f>
        <v>100</v>
      </c>
    </row>
    <row r="94" spans="1:22" s="113" customFormat="1" ht="12.75">
      <c r="A94" s="29" t="s">
        <v>1</v>
      </c>
      <c r="B94" s="148">
        <f>SV_SO_1213_1a!B94/SV_SO_1213_1a!$H94*100</f>
        <v>0</v>
      </c>
      <c r="C94" s="149">
        <f>SV_SO_1213_1a!C94/SV_SO_1213_1a!$H94*100</f>
        <v>0.44</v>
      </c>
      <c r="D94" s="150">
        <f>SV_SO_1213_1a!D94/SV_SO_1213_1a!$H94*100</f>
        <v>28.720000000000002</v>
      </c>
      <c r="E94" s="149">
        <f>SV_SO_1213_1a!E94/SV_SO_1213_1a!$H94*100</f>
        <v>42.44</v>
      </c>
      <c r="F94" s="149">
        <f>SV_SO_1213_1a!F94/SV_SO_1213_1a!$H94*100</f>
        <v>19.88</v>
      </c>
      <c r="G94" s="149">
        <f>SV_SO_1213_1a!G94/SV_SO_1213_1a!$H94*100</f>
        <v>8.52</v>
      </c>
      <c r="H94" s="148">
        <f>SV_SO_1213_1a!H94/SV_SO_1213_1a!$H94*100</f>
        <v>100</v>
      </c>
      <c r="I94" s="148">
        <f>SV_SO_1213_1a!I94/SV_SO_1213_1a!$O94*100</f>
        <v>0.08833922261484099</v>
      </c>
      <c r="J94" s="149">
        <f>SV_SO_1213_1a!J94/SV_SO_1213_1a!$O94*100</f>
        <v>0.6183745583038869</v>
      </c>
      <c r="K94" s="150">
        <f>SV_SO_1213_1a!K94/SV_SO_1213_1a!$O94*100</f>
        <v>34.717314487632514</v>
      </c>
      <c r="L94" s="149">
        <f>SV_SO_1213_1a!L94/SV_SO_1213_1a!$O94*100</f>
        <v>37.58833922261484</v>
      </c>
      <c r="M94" s="149">
        <f>SV_SO_1213_1a!M94/SV_SO_1213_1a!$O94*100</f>
        <v>19.52296819787986</v>
      </c>
      <c r="N94" s="149">
        <f>SV_SO_1213_1a!N94/SV_SO_1213_1a!$O94*100</f>
        <v>7.464664310954064</v>
      </c>
      <c r="O94" s="148">
        <f>SV_SO_1213_1a!O94/SV_SO_1213_1a!$O94*100</f>
        <v>100</v>
      </c>
      <c r="P94" s="148">
        <f>SV_SO_1213_1a!P94/SV_SO_1213_1a!$V94*100</f>
        <v>0.041981528127623846</v>
      </c>
      <c r="Q94" s="134">
        <f>SV_SO_1213_1a!Q94/SV_SO_1213_1a!$V94*100</f>
        <v>0.5247691015952981</v>
      </c>
      <c r="R94" s="135">
        <f>SV_SO_1213_1a!R94/SV_SO_1213_1a!$V94*100</f>
        <v>31.57010915197313</v>
      </c>
      <c r="S94" s="134">
        <f>SV_SO_1213_1a!S94/SV_SO_1213_1a!$V94*100</f>
        <v>40.134340890008396</v>
      </c>
      <c r="T94" s="134">
        <f>SV_SO_1213_1a!T94/SV_SO_1213_1a!$V94*100</f>
        <v>19.710327455919398</v>
      </c>
      <c r="U94" s="134">
        <f>SV_SO_1213_1a!U94/SV_SO_1213_1a!$V94*100</f>
        <v>8.018471872376153</v>
      </c>
      <c r="V94" s="133">
        <f>SV_SO_1213_1a!V94/SV_SO_1213_1a!$V94*100</f>
        <v>100</v>
      </c>
    </row>
    <row r="95" spans="1:22" s="113" customFormat="1" ht="12.75">
      <c r="A95" s="30" t="s">
        <v>18</v>
      </c>
      <c r="B95" s="138"/>
      <c r="C95" s="139"/>
      <c r="D95" s="140"/>
      <c r="E95" s="139"/>
      <c r="F95" s="139"/>
      <c r="G95" s="139"/>
      <c r="H95" s="138"/>
      <c r="I95" s="138"/>
      <c r="J95" s="139"/>
      <c r="K95" s="140"/>
      <c r="L95" s="139"/>
      <c r="M95" s="139"/>
      <c r="N95" s="139"/>
      <c r="O95" s="138"/>
      <c r="P95" s="138"/>
      <c r="Q95" s="139"/>
      <c r="R95" s="138"/>
      <c r="S95" s="138"/>
      <c r="T95" s="139"/>
      <c r="U95" s="141"/>
      <c r="V95" s="138"/>
    </row>
    <row r="96" spans="1:22" ht="12.75">
      <c r="A96" s="74" t="s">
        <v>48</v>
      </c>
      <c r="B96" s="129">
        <f>SV_SO_1213_1a!B96/SV_SO_1213_1a!$H96*100</f>
        <v>0.4608294930875576</v>
      </c>
      <c r="C96" s="130">
        <f>SV_SO_1213_1a!C96/SV_SO_1213_1a!$H96*100</f>
        <v>3.225806451612903</v>
      </c>
      <c r="D96" s="131">
        <f>SV_SO_1213_1a!D96/SV_SO_1213_1a!$H96*100</f>
        <v>48.61751152073733</v>
      </c>
      <c r="E96" s="130">
        <f>SV_SO_1213_1a!E96/SV_SO_1213_1a!$H96*100</f>
        <v>30.64516129032258</v>
      </c>
      <c r="F96" s="130">
        <f>SV_SO_1213_1a!F96/SV_SO_1213_1a!$H96*100</f>
        <v>14.746543778801843</v>
      </c>
      <c r="G96" s="130">
        <f>SV_SO_1213_1a!G96/SV_SO_1213_1a!$H96*100</f>
        <v>2.3041474654377883</v>
      </c>
      <c r="H96" s="129">
        <f>SV_SO_1213_1a!H96/SV_SO_1213_1a!$H96*100</f>
        <v>100</v>
      </c>
      <c r="I96" s="129">
        <f>SV_SO_1213_1a!I96/SV_SO_1213_1a!$O96*100</f>
        <v>0</v>
      </c>
      <c r="J96" s="130">
        <f>SV_SO_1213_1a!J96/SV_SO_1213_1a!$O96*100</f>
        <v>0.974025974025974</v>
      </c>
      <c r="K96" s="131">
        <f>SV_SO_1213_1a!K96/SV_SO_1213_1a!$O96*100</f>
        <v>55.1948051948052</v>
      </c>
      <c r="L96" s="130">
        <f>SV_SO_1213_1a!L96/SV_SO_1213_1a!$O96*100</f>
        <v>27.759740259740262</v>
      </c>
      <c r="M96" s="130">
        <f>SV_SO_1213_1a!M96/SV_SO_1213_1a!$O96*100</f>
        <v>13.474025974025974</v>
      </c>
      <c r="N96" s="130">
        <f>SV_SO_1213_1a!N96/SV_SO_1213_1a!$O96*100</f>
        <v>2.5974025974025974</v>
      </c>
      <c r="O96" s="129">
        <f>SV_SO_1213_1a!O96/SV_SO_1213_1a!$O96*100</f>
        <v>100</v>
      </c>
      <c r="P96" s="129">
        <f>SV_SO_1213_1a!P96/SV_SO_1213_1a!$V96*100</f>
        <v>0.19047619047619047</v>
      </c>
      <c r="Q96" s="130">
        <f>SV_SO_1213_1a!Q96/SV_SO_1213_1a!$V96*100</f>
        <v>1.9047619047619049</v>
      </c>
      <c r="R96" s="129">
        <f>SV_SO_1213_1a!R96/SV_SO_1213_1a!$V96*100</f>
        <v>52.476190476190474</v>
      </c>
      <c r="S96" s="129">
        <f>SV_SO_1213_1a!S96/SV_SO_1213_1a!$V96*100</f>
        <v>28.952380952380953</v>
      </c>
      <c r="T96" s="130">
        <f>SV_SO_1213_1a!T96/SV_SO_1213_1a!$V96*100</f>
        <v>14.000000000000002</v>
      </c>
      <c r="U96" s="132">
        <f>SV_SO_1213_1a!U96/SV_SO_1213_1a!$V96*100</f>
        <v>2.4761904761904763</v>
      </c>
      <c r="V96" s="129">
        <f>SV_SO_1213_1a!V96/SV_SO_1213_1a!$V96*100</f>
        <v>100</v>
      </c>
    </row>
    <row r="97" spans="1:22" ht="12.75">
      <c r="A97" s="74" t="s">
        <v>49</v>
      </c>
      <c r="B97" s="129">
        <f>SV_SO_1213_1a!B97/SV_SO_1213_1a!$H97*100</f>
        <v>0</v>
      </c>
      <c r="C97" s="147">
        <f>SV_SO_1213_1a!C97/SV_SO_1213_1a!$H97*100</f>
        <v>0</v>
      </c>
      <c r="D97" s="131">
        <f>SV_SO_1213_1a!D97/SV_SO_1213_1a!$H97*100</f>
        <v>28.286189683860236</v>
      </c>
      <c r="E97" s="147">
        <f>SV_SO_1213_1a!E97/SV_SO_1213_1a!$H97*100</f>
        <v>39.10149750415973</v>
      </c>
      <c r="F97" s="147">
        <f>SV_SO_1213_1a!F97/SV_SO_1213_1a!$H97*100</f>
        <v>23.128119800332776</v>
      </c>
      <c r="G97" s="147">
        <f>SV_SO_1213_1a!G97/SV_SO_1213_1a!$H97*100</f>
        <v>9.484193011647255</v>
      </c>
      <c r="H97" s="129">
        <f>SV_SO_1213_1a!H97/SV_SO_1213_1a!$H97*100</f>
        <v>100</v>
      </c>
      <c r="I97" s="129">
        <f>SV_SO_1213_1a!I97/SV_SO_1213_1a!$O97*100</f>
        <v>0</v>
      </c>
      <c r="J97" s="147">
        <f>SV_SO_1213_1a!J97/SV_SO_1213_1a!$O97*100</f>
        <v>0</v>
      </c>
      <c r="K97" s="131">
        <f>SV_SO_1213_1a!K97/SV_SO_1213_1a!$O97*100</f>
        <v>28.688524590163933</v>
      </c>
      <c r="L97" s="147">
        <f>SV_SO_1213_1a!L97/SV_SO_1213_1a!$O97*100</f>
        <v>35.040983606557376</v>
      </c>
      <c r="M97" s="147">
        <f>SV_SO_1213_1a!M97/SV_SO_1213_1a!$O97*100</f>
        <v>25</v>
      </c>
      <c r="N97" s="147">
        <f>SV_SO_1213_1a!N97/SV_SO_1213_1a!$O97*100</f>
        <v>11.270491803278688</v>
      </c>
      <c r="O97" s="129">
        <f>SV_SO_1213_1a!O97/SV_SO_1213_1a!$O97*100</f>
        <v>100</v>
      </c>
      <c r="P97" s="129">
        <f>SV_SO_1213_1a!P97/SV_SO_1213_1a!$V97*100</f>
        <v>0</v>
      </c>
      <c r="Q97" s="130">
        <f>SV_SO_1213_1a!Q97/SV_SO_1213_1a!$V97*100</f>
        <v>0</v>
      </c>
      <c r="R97" s="129">
        <f>SV_SO_1213_1a!R97/SV_SO_1213_1a!$V97*100</f>
        <v>28.46648301193756</v>
      </c>
      <c r="S97" s="129">
        <f>SV_SO_1213_1a!S97/SV_SO_1213_1a!$V97*100</f>
        <v>37.28191000918273</v>
      </c>
      <c r="T97" s="130">
        <f>SV_SO_1213_1a!T97/SV_SO_1213_1a!$V97*100</f>
        <v>23.96694214876033</v>
      </c>
      <c r="U97" s="132">
        <f>SV_SO_1213_1a!U97/SV_SO_1213_1a!$V97*100</f>
        <v>10.284664830119375</v>
      </c>
      <c r="V97" s="129">
        <f>SV_SO_1213_1a!V97/SV_SO_1213_1a!$V97*100</f>
        <v>100</v>
      </c>
    </row>
    <row r="98" spans="1:22" ht="12.75">
      <c r="A98" s="74" t="s">
        <v>50</v>
      </c>
      <c r="B98" s="129">
        <f>SV_SO_1213_1a!B98/SV_SO_1213_1a!$H98*100</f>
        <v>0</v>
      </c>
      <c r="C98" s="147">
        <f>SV_SO_1213_1a!C98/SV_SO_1213_1a!$H98*100</f>
        <v>0</v>
      </c>
      <c r="D98" s="131">
        <f>SV_SO_1213_1a!D98/SV_SO_1213_1a!$H98*100</f>
        <v>23.076923076923077</v>
      </c>
      <c r="E98" s="147">
        <f>SV_SO_1213_1a!E98/SV_SO_1213_1a!$H98*100</f>
        <v>46.15384615384615</v>
      </c>
      <c r="F98" s="147">
        <f>SV_SO_1213_1a!F98/SV_SO_1213_1a!$H98*100</f>
        <v>23.076923076923077</v>
      </c>
      <c r="G98" s="147">
        <f>SV_SO_1213_1a!G98/SV_SO_1213_1a!$H98*100</f>
        <v>7.6923076923076925</v>
      </c>
      <c r="H98" s="129">
        <f>SV_SO_1213_1a!H98/SV_SO_1213_1a!$H98*100</f>
        <v>100</v>
      </c>
      <c r="I98" s="129">
        <f>SV_SO_1213_1a!I98/SV_SO_1213_1a!$O98*100</f>
        <v>0</v>
      </c>
      <c r="J98" s="147">
        <f>SV_SO_1213_1a!J98/SV_SO_1213_1a!$O98*100</f>
        <v>0</v>
      </c>
      <c r="K98" s="131">
        <f>SV_SO_1213_1a!K98/SV_SO_1213_1a!$O98*100</f>
        <v>38.75</v>
      </c>
      <c r="L98" s="147">
        <f>SV_SO_1213_1a!L98/SV_SO_1213_1a!$O98*100</f>
        <v>32.5</v>
      </c>
      <c r="M98" s="147">
        <f>SV_SO_1213_1a!M98/SV_SO_1213_1a!$O98*100</f>
        <v>21.25</v>
      </c>
      <c r="N98" s="147">
        <f>SV_SO_1213_1a!N98/SV_SO_1213_1a!$O98*100</f>
        <v>7.5</v>
      </c>
      <c r="O98" s="129">
        <f>SV_SO_1213_1a!O98/SV_SO_1213_1a!$O98*100</f>
        <v>100</v>
      </c>
      <c r="P98" s="129">
        <f>SV_SO_1213_1a!P98/SV_SO_1213_1a!$V98*100</f>
        <v>0</v>
      </c>
      <c r="Q98" s="130">
        <f>SV_SO_1213_1a!Q98/SV_SO_1213_1a!$V98*100</f>
        <v>0</v>
      </c>
      <c r="R98" s="129">
        <f>SV_SO_1213_1a!R98/SV_SO_1213_1a!$V98*100</f>
        <v>34.90566037735849</v>
      </c>
      <c r="S98" s="129">
        <f>SV_SO_1213_1a!S98/SV_SO_1213_1a!$V98*100</f>
        <v>35.84905660377358</v>
      </c>
      <c r="T98" s="130">
        <f>SV_SO_1213_1a!T98/SV_SO_1213_1a!$V98*100</f>
        <v>21.69811320754717</v>
      </c>
      <c r="U98" s="132">
        <f>SV_SO_1213_1a!U98/SV_SO_1213_1a!$V98*100</f>
        <v>7.547169811320755</v>
      </c>
      <c r="V98" s="129">
        <f>SV_SO_1213_1a!V98/SV_SO_1213_1a!$V98*100</f>
        <v>100</v>
      </c>
    </row>
    <row r="99" spans="1:22" ht="12.75">
      <c r="A99" s="74" t="s">
        <v>51</v>
      </c>
      <c r="B99" s="129">
        <f>SV_SO_1213_1a!B99/SV_SO_1213_1a!$H99*100</f>
        <v>0</v>
      </c>
      <c r="C99" s="147">
        <f>SV_SO_1213_1a!C99/SV_SO_1213_1a!$H99*100</f>
        <v>0.20768431983385255</v>
      </c>
      <c r="D99" s="131">
        <f>SV_SO_1213_1a!D99/SV_SO_1213_1a!$H99*100</f>
        <v>16.303219106957425</v>
      </c>
      <c r="E99" s="147">
        <f>SV_SO_1213_1a!E99/SV_SO_1213_1a!$H99*100</f>
        <v>43.821391484942886</v>
      </c>
      <c r="F99" s="147">
        <f>SV_SO_1213_1a!F99/SV_SO_1213_1a!$H99*100</f>
        <v>27.102803738317753</v>
      </c>
      <c r="G99" s="147">
        <f>SV_SO_1213_1a!G99/SV_SO_1213_1a!$H99*100</f>
        <v>12.56490134994808</v>
      </c>
      <c r="H99" s="129">
        <f>SV_SO_1213_1a!H99/SV_SO_1213_1a!$H99*100</f>
        <v>100</v>
      </c>
      <c r="I99" s="129">
        <f>SV_SO_1213_1a!I99/SV_SO_1213_1a!$O99*100</f>
        <v>0</v>
      </c>
      <c r="J99" s="147">
        <f>SV_SO_1213_1a!J99/SV_SO_1213_1a!$O99*100</f>
        <v>0</v>
      </c>
      <c r="K99" s="131">
        <f>SV_SO_1213_1a!K99/SV_SO_1213_1a!$O99*100</f>
        <v>15.951742627345844</v>
      </c>
      <c r="L99" s="147">
        <f>SV_SO_1213_1a!L99/SV_SO_1213_1a!$O99*100</f>
        <v>41.55495978552279</v>
      </c>
      <c r="M99" s="147">
        <f>SV_SO_1213_1a!M99/SV_SO_1213_1a!$O99*100</f>
        <v>27.61394101876676</v>
      </c>
      <c r="N99" s="147">
        <f>SV_SO_1213_1a!N99/SV_SO_1213_1a!$O99*100</f>
        <v>14.87935656836461</v>
      </c>
      <c r="O99" s="129">
        <f>SV_SO_1213_1a!O99/SV_SO_1213_1a!$O99*100</f>
        <v>100</v>
      </c>
      <c r="P99" s="129">
        <f>SV_SO_1213_1a!P99/SV_SO_1213_1a!$V99*100</f>
        <v>0</v>
      </c>
      <c r="Q99" s="130">
        <f>SV_SO_1213_1a!Q99/SV_SO_1213_1a!$V99*100</f>
        <v>0.11702750146284377</v>
      </c>
      <c r="R99" s="129">
        <f>SV_SO_1213_1a!R99/SV_SO_1213_1a!$V99*100</f>
        <v>16.14979520187244</v>
      </c>
      <c r="S99" s="129">
        <f>SV_SO_1213_1a!S99/SV_SO_1213_1a!$V99*100</f>
        <v>42.83206553540082</v>
      </c>
      <c r="T99" s="130">
        <f>SV_SO_1213_1a!T99/SV_SO_1213_1a!$V99*100</f>
        <v>27.32592159157402</v>
      </c>
      <c r="U99" s="132">
        <f>SV_SO_1213_1a!U99/SV_SO_1213_1a!$V99*100</f>
        <v>13.575190169689877</v>
      </c>
      <c r="V99" s="129">
        <f>SV_SO_1213_1a!V99/SV_SO_1213_1a!$V99*100</f>
        <v>100</v>
      </c>
    </row>
    <row r="100" spans="1:22" s="113" customFormat="1" ht="12.75">
      <c r="A100" s="29" t="s">
        <v>1</v>
      </c>
      <c r="B100" s="148">
        <f>SV_SO_1213_1a!B100/SV_SO_1213_1a!$H100*100</f>
        <v>0.09881422924901186</v>
      </c>
      <c r="C100" s="149">
        <f>SV_SO_1213_1a!C100/SV_SO_1213_1a!$H100*100</f>
        <v>0.7905138339920948</v>
      </c>
      <c r="D100" s="150">
        <f>SV_SO_1213_1a!D100/SV_SO_1213_1a!$H100*100</f>
        <v>26.877470355731226</v>
      </c>
      <c r="E100" s="149">
        <f>SV_SO_1213_1a!E100/SV_SO_1213_1a!$H100*100</f>
        <v>39.62450592885375</v>
      </c>
      <c r="F100" s="149">
        <f>SV_SO_1213_1a!F100/SV_SO_1213_1a!$H100*100</f>
        <v>23.221343873517785</v>
      </c>
      <c r="G100" s="149">
        <f>SV_SO_1213_1a!G100/SV_SO_1213_1a!$H100*100</f>
        <v>9.387351778656127</v>
      </c>
      <c r="H100" s="148">
        <f>SV_SO_1213_1a!H100/SV_SO_1213_1a!$H100*100</f>
        <v>100</v>
      </c>
      <c r="I100" s="148">
        <f>SV_SO_1213_1a!I100/SV_SO_1213_1a!$O100*100</f>
        <v>0</v>
      </c>
      <c r="J100" s="149">
        <f>SV_SO_1213_1a!J100/SV_SO_1213_1a!$O100*100</f>
        <v>0.31088082901554404</v>
      </c>
      <c r="K100" s="150">
        <f>SV_SO_1213_1a!K100/SV_SO_1213_1a!$O100*100</f>
        <v>32.64248704663213</v>
      </c>
      <c r="L100" s="149">
        <f>SV_SO_1213_1a!L100/SV_SO_1213_1a!$O100*100</f>
        <v>35.129533678756474</v>
      </c>
      <c r="M100" s="149">
        <f>SV_SO_1213_1a!M100/SV_SO_1213_1a!$O100*100</f>
        <v>22.17616580310881</v>
      </c>
      <c r="N100" s="149">
        <f>SV_SO_1213_1a!N100/SV_SO_1213_1a!$O100*100</f>
        <v>9.740932642487046</v>
      </c>
      <c r="O100" s="148">
        <f>SV_SO_1213_1a!O100/SV_SO_1213_1a!$O100*100</f>
        <v>100</v>
      </c>
      <c r="P100" s="148">
        <f>SV_SO_1213_1a!P100/SV_SO_1213_1a!$V100*100</f>
        <v>0.05058168942842691</v>
      </c>
      <c r="Q100" s="134">
        <f>SV_SO_1213_1a!Q100/SV_SO_1213_1a!$V100*100</f>
        <v>0.556398583712696</v>
      </c>
      <c r="R100" s="135">
        <f>SV_SO_1213_1a!R100/SV_SO_1213_1a!$V100*100</f>
        <v>29.6914516944866</v>
      </c>
      <c r="S100" s="134">
        <f>SV_SO_1213_1a!S100/SV_SO_1213_1a!$V100*100</f>
        <v>37.430450177035915</v>
      </c>
      <c r="T100" s="134">
        <f>SV_SO_1213_1a!T100/SV_SO_1213_1a!$V100*100</f>
        <v>22.71117855336368</v>
      </c>
      <c r="U100" s="134">
        <f>SV_SO_1213_1a!U100/SV_SO_1213_1a!$V100*100</f>
        <v>9.559939301972687</v>
      </c>
      <c r="V100" s="133">
        <f>SV_SO_1213_1a!V100/SV_SO_1213_1a!$V100*100</f>
        <v>100</v>
      </c>
    </row>
    <row r="101" spans="1:22" s="112" customFormat="1" ht="12.75">
      <c r="A101" s="142" t="s">
        <v>21</v>
      </c>
      <c r="B101" s="143">
        <f>SV_SO_1213_1a!B101/SV_SO_1213_1a!$H101*100</f>
        <v>0.044208664898320066</v>
      </c>
      <c r="C101" s="144">
        <f>SV_SO_1213_1a!C101/SV_SO_1213_1a!$H101*100</f>
        <v>0.5968169761273209</v>
      </c>
      <c r="D101" s="145">
        <f>SV_SO_1213_1a!D101/SV_SO_1213_1a!$H101*100</f>
        <v>27.895667550839963</v>
      </c>
      <c r="E101" s="144">
        <f>SV_SO_1213_1a!E101/SV_SO_1213_1a!$H101*100</f>
        <v>41.180371352785144</v>
      </c>
      <c r="F101" s="144">
        <f>SV_SO_1213_1a!F101/SV_SO_1213_1a!$H101*100</f>
        <v>21.374889478337757</v>
      </c>
      <c r="G101" s="144">
        <f>SV_SO_1213_1a!G101/SV_SO_1213_1a!$H101*100</f>
        <v>8.908045977011495</v>
      </c>
      <c r="H101" s="143">
        <f>SV_SO_1213_1a!H101/SV_SO_1213_1a!$H101*100</f>
        <v>100</v>
      </c>
      <c r="I101" s="143">
        <f>SV_SO_1213_1a!I101/SV_SO_1213_1a!$O101*100</f>
        <v>0.04768717215069146</v>
      </c>
      <c r="J101" s="144">
        <f>SV_SO_1213_1a!J101/SV_SO_1213_1a!$O101*100</f>
        <v>0.4768717215069146</v>
      </c>
      <c r="K101" s="145">
        <f>SV_SO_1213_1a!K101/SV_SO_1213_1a!$O101*100</f>
        <v>33.76251788268956</v>
      </c>
      <c r="L101" s="144">
        <f>SV_SO_1213_1a!L101/SV_SO_1213_1a!$O101*100</f>
        <v>36.456843109203625</v>
      </c>
      <c r="M101" s="144">
        <f>SV_SO_1213_1a!M101/SV_SO_1213_1a!$O101*100</f>
        <v>20.74391988555079</v>
      </c>
      <c r="N101" s="144">
        <f>SV_SO_1213_1a!N101/SV_SO_1213_1a!$O101*100</f>
        <v>8.512160228898425</v>
      </c>
      <c r="O101" s="143">
        <f>SV_SO_1213_1a!O101/SV_SO_1213_1a!$O101*100</f>
        <v>100</v>
      </c>
      <c r="P101" s="143">
        <f>SV_SO_1213_1a!P101/SV_SO_1213_1a!$V101*100</f>
        <v>0.045882083046570314</v>
      </c>
      <c r="Q101" s="144">
        <f>SV_SO_1213_1a!Q101/SV_SO_1213_1a!$V101*100</f>
        <v>0.5391144757972012</v>
      </c>
      <c r="R101" s="143">
        <f>SV_SO_1213_1a!R101/SV_SO_1213_1a!$V101*100</f>
        <v>30.718054599678823</v>
      </c>
      <c r="S101" s="143">
        <f>SV_SO_1213_1a!S101/SV_SO_1213_1a!$V101*100</f>
        <v>38.90800642349163</v>
      </c>
      <c r="T101" s="144">
        <f>SV_SO_1213_1a!T101/SV_SO_1213_1a!$V101*100</f>
        <v>21.071346639137417</v>
      </c>
      <c r="U101" s="146">
        <f>SV_SO_1213_1a!U101/SV_SO_1213_1a!$V101*100</f>
        <v>8.71759577884836</v>
      </c>
      <c r="V101" s="143">
        <f>SV_SO_1213_1a!V101/SV_SO_1213_1a!$V101*100</f>
        <v>100</v>
      </c>
    </row>
    <row r="102" spans="1:22" s="112" customFormat="1" ht="12.75">
      <c r="A102" s="113"/>
      <c r="B102" s="138"/>
      <c r="C102" s="139"/>
      <c r="D102" s="140"/>
      <c r="E102" s="139"/>
      <c r="F102" s="139"/>
      <c r="G102" s="139"/>
      <c r="H102" s="138"/>
      <c r="I102" s="138"/>
      <c r="J102" s="139"/>
      <c r="K102" s="140"/>
      <c r="L102" s="139"/>
      <c r="M102" s="139"/>
      <c r="N102" s="139"/>
      <c r="O102" s="138"/>
      <c r="P102" s="138"/>
      <c r="Q102" s="139"/>
      <c r="R102" s="138"/>
      <c r="S102" s="138"/>
      <c r="T102" s="139"/>
      <c r="U102" s="141"/>
      <c r="V102" s="138"/>
    </row>
    <row r="103" spans="1:22" s="112" customFormat="1" ht="12.75">
      <c r="A103" s="112" t="s">
        <v>22</v>
      </c>
      <c r="B103" s="138"/>
      <c r="C103" s="139"/>
      <c r="D103" s="140"/>
      <c r="E103" s="139"/>
      <c r="F103" s="139"/>
      <c r="G103" s="139"/>
      <c r="H103" s="138"/>
      <c r="I103" s="138"/>
      <c r="J103" s="139"/>
      <c r="K103" s="140"/>
      <c r="L103" s="139"/>
      <c r="M103" s="139"/>
      <c r="N103" s="139"/>
      <c r="O103" s="138"/>
      <c r="P103" s="138"/>
      <c r="Q103" s="139"/>
      <c r="R103" s="138"/>
      <c r="S103" s="138"/>
      <c r="T103" s="139"/>
      <c r="U103" s="141"/>
      <c r="V103" s="138"/>
    </row>
    <row r="104" spans="1:22" s="112" customFormat="1" ht="12.75">
      <c r="A104" s="102" t="s">
        <v>17</v>
      </c>
      <c r="B104" s="138"/>
      <c r="C104" s="139"/>
      <c r="D104" s="140"/>
      <c r="E104" s="139"/>
      <c r="F104" s="139"/>
      <c r="G104" s="139"/>
      <c r="H104" s="138"/>
      <c r="I104" s="138"/>
      <c r="J104" s="139"/>
      <c r="K104" s="140"/>
      <c r="L104" s="139"/>
      <c r="M104" s="139"/>
      <c r="N104" s="139"/>
      <c r="O104" s="138"/>
      <c r="P104" s="138"/>
      <c r="Q104" s="139"/>
      <c r="R104" s="138"/>
      <c r="S104" s="138"/>
      <c r="T104" s="139"/>
      <c r="U104" s="141"/>
      <c r="V104" s="138"/>
    </row>
    <row r="105" spans="1:22" ht="12.75">
      <c r="A105" s="74" t="s">
        <v>48</v>
      </c>
      <c r="B105" s="129">
        <f>SV_SO_1213_1a!B105/SV_SO_1213_1a!$H105*100</f>
        <v>0</v>
      </c>
      <c r="C105" s="130">
        <f>SV_SO_1213_1a!C105/SV_SO_1213_1a!$H105*100</f>
        <v>1.9337016574585635</v>
      </c>
      <c r="D105" s="131">
        <f>SV_SO_1213_1a!D105/SV_SO_1213_1a!$H105*100</f>
        <v>46.96132596685083</v>
      </c>
      <c r="E105" s="130">
        <f>SV_SO_1213_1a!E105/SV_SO_1213_1a!$H105*100</f>
        <v>30.11049723756906</v>
      </c>
      <c r="F105" s="130">
        <f>SV_SO_1213_1a!F105/SV_SO_1213_1a!$H105*100</f>
        <v>15.469613259668508</v>
      </c>
      <c r="G105" s="130">
        <f>SV_SO_1213_1a!G105/SV_SO_1213_1a!$H105*100</f>
        <v>5.524861878453039</v>
      </c>
      <c r="H105" s="129">
        <f>SV_SO_1213_1a!H105/SV_SO_1213_1a!$H105*100</f>
        <v>100</v>
      </c>
      <c r="I105" s="129">
        <f>SV_SO_1213_1a!I105/SV_SO_1213_1a!$O105*100</f>
        <v>0</v>
      </c>
      <c r="J105" s="130">
        <f>SV_SO_1213_1a!J105/SV_SO_1213_1a!$O105*100</f>
        <v>1.762114537444934</v>
      </c>
      <c r="K105" s="131">
        <f>SV_SO_1213_1a!K105/SV_SO_1213_1a!$O105*100</f>
        <v>49.118942731277535</v>
      </c>
      <c r="L105" s="130">
        <f>SV_SO_1213_1a!L105/SV_SO_1213_1a!$O105*100</f>
        <v>26.87224669603524</v>
      </c>
      <c r="M105" s="130">
        <f>SV_SO_1213_1a!M105/SV_SO_1213_1a!$O105*100</f>
        <v>17.841409691629956</v>
      </c>
      <c r="N105" s="130">
        <f>SV_SO_1213_1a!N105/SV_SO_1213_1a!$O105*100</f>
        <v>4.405286343612335</v>
      </c>
      <c r="O105" s="129">
        <f>SV_SO_1213_1a!O105/SV_SO_1213_1a!$O105*100</f>
        <v>100</v>
      </c>
      <c r="P105" s="129">
        <f>SV_SO_1213_1a!P105/SV_SO_1213_1a!$V105*100</f>
        <v>0</v>
      </c>
      <c r="Q105" s="130">
        <f>SV_SO_1213_1a!Q105/SV_SO_1213_1a!$V105*100</f>
        <v>1.8382352941176472</v>
      </c>
      <c r="R105" s="129">
        <f>SV_SO_1213_1a!R105/SV_SO_1213_1a!$V105*100</f>
        <v>48.161764705882355</v>
      </c>
      <c r="S105" s="129">
        <f>SV_SO_1213_1a!S105/SV_SO_1213_1a!$V105*100</f>
        <v>28.308823529411764</v>
      </c>
      <c r="T105" s="130">
        <f>SV_SO_1213_1a!T105/SV_SO_1213_1a!$V105*100</f>
        <v>16.78921568627451</v>
      </c>
      <c r="U105" s="132">
        <f>SV_SO_1213_1a!U105/SV_SO_1213_1a!$V105*100</f>
        <v>4.901960784313726</v>
      </c>
      <c r="V105" s="129">
        <f>SV_SO_1213_1a!V105/SV_SO_1213_1a!$V105*100</f>
        <v>100</v>
      </c>
    </row>
    <row r="106" spans="1:22" ht="12.75">
      <c r="A106" s="74" t="s">
        <v>49</v>
      </c>
      <c r="B106" s="129">
        <f>SV_SO_1213_1a!B106/SV_SO_1213_1a!$H106*100</f>
        <v>0</v>
      </c>
      <c r="C106" s="147">
        <f>SV_SO_1213_1a!C106/SV_SO_1213_1a!$H106*100</f>
        <v>0.17391304347826086</v>
      </c>
      <c r="D106" s="131">
        <f>SV_SO_1213_1a!D106/SV_SO_1213_1a!$H106*100</f>
        <v>24.695652173913043</v>
      </c>
      <c r="E106" s="147">
        <f>SV_SO_1213_1a!E106/SV_SO_1213_1a!$H106*100</f>
        <v>35.30434782608695</v>
      </c>
      <c r="F106" s="147">
        <f>SV_SO_1213_1a!F106/SV_SO_1213_1a!$H106*100</f>
        <v>28.695652173913043</v>
      </c>
      <c r="G106" s="147">
        <f>SV_SO_1213_1a!G106/SV_SO_1213_1a!$H106*100</f>
        <v>11.130434782608695</v>
      </c>
      <c r="H106" s="129">
        <f>SV_SO_1213_1a!H106/SV_SO_1213_1a!$H106*100</f>
        <v>100</v>
      </c>
      <c r="I106" s="129">
        <f>SV_SO_1213_1a!I106/SV_SO_1213_1a!$O106*100</f>
        <v>0</v>
      </c>
      <c r="J106" s="147">
        <f>SV_SO_1213_1a!J106/SV_SO_1213_1a!$O106*100</f>
        <v>0</v>
      </c>
      <c r="K106" s="131">
        <f>SV_SO_1213_1a!K106/SV_SO_1213_1a!$O106*100</f>
        <v>24.65753424657534</v>
      </c>
      <c r="L106" s="147">
        <f>SV_SO_1213_1a!L106/SV_SO_1213_1a!$O106*100</f>
        <v>34.833659491193735</v>
      </c>
      <c r="M106" s="147">
        <f>SV_SO_1213_1a!M106/SV_SO_1213_1a!$O106*100</f>
        <v>27.59295499021526</v>
      </c>
      <c r="N106" s="147">
        <f>SV_SO_1213_1a!N106/SV_SO_1213_1a!$O106*100</f>
        <v>12.915851272015654</v>
      </c>
      <c r="O106" s="129">
        <f>SV_SO_1213_1a!O106/SV_SO_1213_1a!$O106*100</f>
        <v>100</v>
      </c>
      <c r="P106" s="129">
        <f>SV_SO_1213_1a!P106/SV_SO_1213_1a!$V106*100</f>
        <v>0</v>
      </c>
      <c r="Q106" s="130">
        <f>SV_SO_1213_1a!Q106/SV_SO_1213_1a!$V106*100</f>
        <v>0.09208103130755065</v>
      </c>
      <c r="R106" s="129">
        <f>SV_SO_1213_1a!R106/SV_SO_1213_1a!$V106*100</f>
        <v>24.677716390423573</v>
      </c>
      <c r="S106" s="129">
        <f>SV_SO_1213_1a!S106/SV_SO_1213_1a!$V106*100</f>
        <v>35.0828729281768</v>
      </c>
      <c r="T106" s="130">
        <f>SV_SO_1213_1a!T106/SV_SO_1213_1a!$V106*100</f>
        <v>28.176795580110497</v>
      </c>
      <c r="U106" s="132">
        <f>SV_SO_1213_1a!U106/SV_SO_1213_1a!$V106*100</f>
        <v>11.970534069981584</v>
      </c>
      <c r="V106" s="129">
        <f>SV_SO_1213_1a!V106/SV_SO_1213_1a!$V106*100</f>
        <v>100</v>
      </c>
    </row>
    <row r="107" spans="1:22" ht="12.75">
      <c r="A107" s="74" t="s">
        <v>50</v>
      </c>
      <c r="B107" s="129">
        <f>SV_SO_1213_1a!B107/SV_SO_1213_1a!$H107*100</f>
        <v>0</v>
      </c>
      <c r="C107" s="147">
        <f>SV_SO_1213_1a!C107/SV_SO_1213_1a!$H107*100</f>
        <v>0</v>
      </c>
      <c r="D107" s="131">
        <f>SV_SO_1213_1a!D107/SV_SO_1213_1a!$H107*100</f>
        <v>16.129032258064516</v>
      </c>
      <c r="E107" s="147">
        <f>SV_SO_1213_1a!E107/SV_SO_1213_1a!$H107*100</f>
        <v>38.70967741935484</v>
      </c>
      <c r="F107" s="147">
        <f>SV_SO_1213_1a!F107/SV_SO_1213_1a!$H107*100</f>
        <v>29.03225806451613</v>
      </c>
      <c r="G107" s="147">
        <f>SV_SO_1213_1a!G107/SV_SO_1213_1a!$H107*100</f>
        <v>16.129032258064516</v>
      </c>
      <c r="H107" s="129">
        <f>SV_SO_1213_1a!H107/SV_SO_1213_1a!$H107*100</f>
        <v>100</v>
      </c>
      <c r="I107" s="129">
        <f>SV_SO_1213_1a!I107/SV_SO_1213_1a!$O107*100</f>
        <v>0</v>
      </c>
      <c r="J107" s="147">
        <f>SV_SO_1213_1a!J107/SV_SO_1213_1a!$O107*100</f>
        <v>0</v>
      </c>
      <c r="K107" s="131">
        <f>SV_SO_1213_1a!K107/SV_SO_1213_1a!$O107*100</f>
        <v>20.3125</v>
      </c>
      <c r="L107" s="147">
        <f>SV_SO_1213_1a!L107/SV_SO_1213_1a!$O107*100</f>
        <v>45.3125</v>
      </c>
      <c r="M107" s="147">
        <f>SV_SO_1213_1a!M107/SV_SO_1213_1a!$O107*100</f>
        <v>26.5625</v>
      </c>
      <c r="N107" s="147">
        <f>SV_SO_1213_1a!N107/SV_SO_1213_1a!$O107*100</f>
        <v>7.8125</v>
      </c>
      <c r="O107" s="129">
        <f>SV_SO_1213_1a!O107/SV_SO_1213_1a!$O107*100</f>
        <v>100</v>
      </c>
      <c r="P107" s="129">
        <f>SV_SO_1213_1a!P107/SV_SO_1213_1a!$V107*100</f>
        <v>0</v>
      </c>
      <c r="Q107" s="130">
        <f>SV_SO_1213_1a!Q107/SV_SO_1213_1a!$V107*100</f>
        <v>0</v>
      </c>
      <c r="R107" s="129">
        <f>SV_SO_1213_1a!R107/SV_SO_1213_1a!$V107*100</f>
        <v>18.947368421052634</v>
      </c>
      <c r="S107" s="129">
        <f>SV_SO_1213_1a!S107/SV_SO_1213_1a!$V107*100</f>
        <v>43.15789473684211</v>
      </c>
      <c r="T107" s="130">
        <f>SV_SO_1213_1a!T107/SV_SO_1213_1a!$V107*100</f>
        <v>27.368421052631582</v>
      </c>
      <c r="U107" s="132">
        <f>SV_SO_1213_1a!U107/SV_SO_1213_1a!$V107*100</f>
        <v>10.526315789473683</v>
      </c>
      <c r="V107" s="129">
        <f>SV_SO_1213_1a!V107/SV_SO_1213_1a!$V107*100</f>
        <v>100</v>
      </c>
    </row>
    <row r="108" spans="1:22" ht="12.75">
      <c r="A108" s="74" t="s">
        <v>51</v>
      </c>
      <c r="B108" s="129">
        <f>SV_SO_1213_1a!B108/SV_SO_1213_1a!$H108*100</f>
        <v>0</v>
      </c>
      <c r="C108" s="147">
        <f>SV_SO_1213_1a!C108/SV_SO_1213_1a!$H108*100</f>
        <v>0.1176470588235294</v>
      </c>
      <c r="D108" s="131">
        <f>SV_SO_1213_1a!D108/SV_SO_1213_1a!$H108*100</f>
        <v>16.235294117647058</v>
      </c>
      <c r="E108" s="147">
        <f>SV_SO_1213_1a!E108/SV_SO_1213_1a!$H108*100</f>
        <v>37.05882352941177</v>
      </c>
      <c r="F108" s="147">
        <f>SV_SO_1213_1a!F108/SV_SO_1213_1a!$H108*100</f>
        <v>30.470588235294116</v>
      </c>
      <c r="G108" s="147">
        <f>SV_SO_1213_1a!G108/SV_SO_1213_1a!$H108*100</f>
        <v>16.11764705882353</v>
      </c>
      <c r="H108" s="129">
        <f>SV_SO_1213_1a!H108/SV_SO_1213_1a!$H108*100</f>
        <v>100</v>
      </c>
      <c r="I108" s="129">
        <f>SV_SO_1213_1a!I108/SV_SO_1213_1a!$O108*100</f>
        <v>0</v>
      </c>
      <c r="J108" s="147">
        <f>SV_SO_1213_1a!J108/SV_SO_1213_1a!$O108*100</f>
        <v>0.3246753246753247</v>
      </c>
      <c r="K108" s="131">
        <f>SV_SO_1213_1a!K108/SV_SO_1213_1a!$O108*100</f>
        <v>16.558441558441558</v>
      </c>
      <c r="L108" s="147">
        <f>SV_SO_1213_1a!L108/SV_SO_1213_1a!$O108*100</f>
        <v>43.18181818181818</v>
      </c>
      <c r="M108" s="147">
        <f>SV_SO_1213_1a!M108/SV_SO_1213_1a!$O108*100</f>
        <v>26.623376623376622</v>
      </c>
      <c r="N108" s="147">
        <f>SV_SO_1213_1a!N108/SV_SO_1213_1a!$O108*100</f>
        <v>13.311688311688311</v>
      </c>
      <c r="O108" s="129">
        <f>SV_SO_1213_1a!O108/SV_SO_1213_1a!$O108*100</f>
        <v>100</v>
      </c>
      <c r="P108" s="129">
        <f>SV_SO_1213_1a!P108/SV_SO_1213_1a!$V108*100</f>
        <v>0</v>
      </c>
      <c r="Q108" s="130">
        <f>SV_SO_1213_1a!Q108/SV_SO_1213_1a!$V108*100</f>
        <v>0.20463847203274216</v>
      </c>
      <c r="R108" s="129">
        <f>SV_SO_1213_1a!R108/SV_SO_1213_1a!$V108*100</f>
        <v>16.371077762619375</v>
      </c>
      <c r="S108" s="129">
        <f>SV_SO_1213_1a!S108/SV_SO_1213_1a!$V108*100</f>
        <v>39.631650750341066</v>
      </c>
      <c r="T108" s="130">
        <f>SV_SO_1213_1a!T108/SV_SO_1213_1a!$V108*100</f>
        <v>28.854024556616643</v>
      </c>
      <c r="U108" s="132">
        <f>SV_SO_1213_1a!U108/SV_SO_1213_1a!$V108*100</f>
        <v>14.938608458390176</v>
      </c>
      <c r="V108" s="129">
        <f>SV_SO_1213_1a!V108/SV_SO_1213_1a!$V108*100</f>
        <v>100</v>
      </c>
    </row>
    <row r="109" spans="1:22" s="112" customFormat="1" ht="12.75">
      <c r="A109" s="29" t="s">
        <v>1</v>
      </c>
      <c r="B109" s="148">
        <f>SV_SO_1213_1a!B109/SV_SO_1213_1a!$H109*100</f>
        <v>0</v>
      </c>
      <c r="C109" s="149">
        <f>SV_SO_1213_1a!C109/SV_SO_1213_1a!$H109*100</f>
        <v>0.49504950495049505</v>
      </c>
      <c r="D109" s="150">
        <f>SV_SO_1213_1a!D109/SV_SO_1213_1a!$H109*100</f>
        <v>25.027502750275026</v>
      </c>
      <c r="E109" s="149">
        <f>SV_SO_1213_1a!E109/SV_SO_1213_1a!$H109*100</f>
        <v>35.148514851485146</v>
      </c>
      <c r="F109" s="149">
        <f>SV_SO_1213_1a!F109/SV_SO_1213_1a!$H109*100</f>
        <v>26.897689768976896</v>
      </c>
      <c r="G109" s="149">
        <f>SV_SO_1213_1a!G109/SV_SO_1213_1a!$H109*100</f>
        <v>12.43124312431243</v>
      </c>
      <c r="H109" s="148">
        <f>SV_SO_1213_1a!H109/SV_SO_1213_1a!$H109*100</f>
        <v>100</v>
      </c>
      <c r="I109" s="148">
        <f>SV_SO_1213_1a!I109/SV_SO_1213_1a!$O109*100</f>
        <v>0</v>
      </c>
      <c r="J109" s="149">
        <f>SV_SO_1213_1a!J109/SV_SO_1213_1a!$O109*100</f>
        <v>0.60790273556231</v>
      </c>
      <c r="K109" s="150">
        <f>SV_SO_1213_1a!K109/SV_SO_1213_1a!$O109*100</f>
        <v>28.206686930091184</v>
      </c>
      <c r="L109" s="149">
        <f>SV_SO_1213_1a!L109/SV_SO_1213_1a!$O109*100</f>
        <v>36.17021276595745</v>
      </c>
      <c r="M109" s="149">
        <f>SV_SO_1213_1a!M109/SV_SO_1213_1a!$O109*100</f>
        <v>24.498480243161094</v>
      </c>
      <c r="N109" s="149">
        <f>SV_SO_1213_1a!N109/SV_SO_1213_1a!$O109*100</f>
        <v>10.516717325227964</v>
      </c>
      <c r="O109" s="148">
        <f>SV_SO_1213_1a!O109/SV_SO_1213_1a!$O109*100</f>
        <v>100</v>
      </c>
      <c r="P109" s="148">
        <f>SV_SO_1213_1a!P109/SV_SO_1213_1a!$V109*100</f>
        <v>0</v>
      </c>
      <c r="Q109" s="134">
        <f>SV_SO_1213_1a!Q109/SV_SO_1213_1a!$V109*100</f>
        <v>0.5486572336124748</v>
      </c>
      <c r="R109" s="135">
        <f>SV_SO_1213_1a!R109/SV_SO_1213_1a!$V109*100</f>
        <v>26.537684088940228</v>
      </c>
      <c r="S109" s="134">
        <f>SV_SO_1213_1a!S109/SV_SO_1213_1a!$V109*100</f>
        <v>35.63384348830494</v>
      </c>
      <c r="T109" s="134">
        <f>SV_SO_1213_1a!T109/SV_SO_1213_1a!$V109*100</f>
        <v>25.758013283280395</v>
      </c>
      <c r="U109" s="134">
        <f>SV_SO_1213_1a!U109/SV_SO_1213_1a!$V109*100</f>
        <v>11.52180190586197</v>
      </c>
      <c r="V109" s="133">
        <f>SV_SO_1213_1a!V109/SV_SO_1213_1a!$V109*100</f>
        <v>100</v>
      </c>
    </row>
    <row r="110" spans="1:22" s="112" customFormat="1" ht="12.75">
      <c r="A110" s="30" t="s">
        <v>18</v>
      </c>
      <c r="B110" s="138"/>
      <c r="C110" s="139"/>
      <c r="D110" s="140"/>
      <c r="E110" s="139"/>
      <c r="F110" s="139"/>
      <c r="G110" s="139"/>
      <c r="H110" s="138"/>
      <c r="I110" s="138"/>
      <c r="J110" s="139"/>
      <c r="K110" s="140"/>
      <c r="L110" s="139"/>
      <c r="M110" s="139"/>
      <c r="N110" s="139"/>
      <c r="O110" s="138"/>
      <c r="P110" s="138"/>
      <c r="Q110" s="139"/>
      <c r="R110" s="138"/>
      <c r="S110" s="138"/>
      <c r="T110" s="139"/>
      <c r="U110" s="141"/>
      <c r="V110" s="138"/>
    </row>
    <row r="111" spans="1:22" s="113" customFormat="1" ht="12.75">
      <c r="A111" s="74" t="s">
        <v>48</v>
      </c>
      <c r="B111" s="129">
        <f>SV_SO_1213_1a!B111/SV_SO_1213_1a!$H111*100</f>
        <v>0.3389830508474576</v>
      </c>
      <c r="C111" s="130">
        <f>SV_SO_1213_1a!C111/SV_SO_1213_1a!$H111*100</f>
        <v>0.3389830508474576</v>
      </c>
      <c r="D111" s="131">
        <f>SV_SO_1213_1a!D111/SV_SO_1213_1a!$H111*100</f>
        <v>42.71186440677966</v>
      </c>
      <c r="E111" s="130">
        <f>SV_SO_1213_1a!E111/SV_SO_1213_1a!$H111*100</f>
        <v>37.96610169491525</v>
      </c>
      <c r="F111" s="130">
        <f>SV_SO_1213_1a!F111/SV_SO_1213_1a!$H111*100</f>
        <v>12.203389830508476</v>
      </c>
      <c r="G111" s="130">
        <f>SV_SO_1213_1a!G111/SV_SO_1213_1a!$H111*100</f>
        <v>6.440677966101695</v>
      </c>
      <c r="H111" s="129">
        <f>SV_SO_1213_1a!H111/SV_SO_1213_1a!$H111*100</f>
        <v>100</v>
      </c>
      <c r="I111" s="129">
        <f>SV_SO_1213_1a!I111/SV_SO_1213_1a!$O111*100</f>
        <v>0.23696682464454977</v>
      </c>
      <c r="J111" s="130">
        <f>SV_SO_1213_1a!J111/SV_SO_1213_1a!$O111*100</f>
        <v>0.7109004739336493</v>
      </c>
      <c r="K111" s="131">
        <f>SV_SO_1213_1a!K111/SV_SO_1213_1a!$O111*100</f>
        <v>50</v>
      </c>
      <c r="L111" s="130">
        <f>SV_SO_1213_1a!L111/SV_SO_1213_1a!$O111*100</f>
        <v>33.88625592417062</v>
      </c>
      <c r="M111" s="130">
        <f>SV_SO_1213_1a!M111/SV_SO_1213_1a!$O111*100</f>
        <v>11.61137440758294</v>
      </c>
      <c r="N111" s="130">
        <f>SV_SO_1213_1a!N111/SV_SO_1213_1a!$O111*100</f>
        <v>3.5545023696682465</v>
      </c>
      <c r="O111" s="129">
        <f>SV_SO_1213_1a!O111/SV_SO_1213_1a!$O111*100</f>
        <v>100</v>
      </c>
      <c r="P111" s="129">
        <f>SV_SO_1213_1a!P111/SV_SO_1213_1a!$V111*100</f>
        <v>0.2789400278940028</v>
      </c>
      <c r="Q111" s="130">
        <f>SV_SO_1213_1a!Q111/SV_SO_1213_1a!$V111*100</f>
        <v>0.5578800557880056</v>
      </c>
      <c r="R111" s="129">
        <f>SV_SO_1213_1a!R111/SV_SO_1213_1a!$V111*100</f>
        <v>47.00139470013947</v>
      </c>
      <c r="S111" s="129">
        <f>SV_SO_1213_1a!S111/SV_SO_1213_1a!$V111*100</f>
        <v>35.56485355648535</v>
      </c>
      <c r="T111" s="130">
        <f>SV_SO_1213_1a!T111/SV_SO_1213_1a!$V111*100</f>
        <v>11.85495118549512</v>
      </c>
      <c r="U111" s="132">
        <f>SV_SO_1213_1a!U111/SV_SO_1213_1a!$V111*100</f>
        <v>4.741980474198047</v>
      </c>
      <c r="V111" s="129">
        <f>SV_SO_1213_1a!V111/SV_SO_1213_1a!$V111*100</f>
        <v>100</v>
      </c>
    </row>
    <row r="112" spans="1:22" ht="12.75">
      <c r="A112" s="74" t="s">
        <v>49</v>
      </c>
      <c r="B112" s="129">
        <f>SV_SO_1213_1a!B112/SV_SO_1213_1a!$H112*100</f>
        <v>0</v>
      </c>
      <c r="C112" s="147">
        <f>SV_SO_1213_1a!C112/SV_SO_1213_1a!$H112*100</f>
        <v>0.2380952380952381</v>
      </c>
      <c r="D112" s="131">
        <f>SV_SO_1213_1a!D112/SV_SO_1213_1a!$H112*100</f>
        <v>28.809523809523807</v>
      </c>
      <c r="E112" s="147">
        <f>SV_SO_1213_1a!E112/SV_SO_1213_1a!$H112*100</f>
        <v>36.42857142857142</v>
      </c>
      <c r="F112" s="147">
        <f>SV_SO_1213_1a!F112/SV_SO_1213_1a!$H112*100</f>
        <v>20.952380952380953</v>
      </c>
      <c r="G112" s="147">
        <f>SV_SO_1213_1a!G112/SV_SO_1213_1a!$H112*100</f>
        <v>13.571428571428571</v>
      </c>
      <c r="H112" s="129">
        <f>SV_SO_1213_1a!H112/SV_SO_1213_1a!$H112*100</f>
        <v>100</v>
      </c>
      <c r="I112" s="129">
        <f>SV_SO_1213_1a!I112/SV_SO_1213_1a!$O112*100</f>
        <v>0</v>
      </c>
      <c r="J112" s="147">
        <f>SV_SO_1213_1a!J112/SV_SO_1213_1a!$O112*100</f>
        <v>0.30120481927710846</v>
      </c>
      <c r="K112" s="131">
        <f>SV_SO_1213_1a!K112/SV_SO_1213_1a!$O112*100</f>
        <v>29.518072289156628</v>
      </c>
      <c r="L112" s="147">
        <f>SV_SO_1213_1a!L112/SV_SO_1213_1a!$O112*100</f>
        <v>37.65060240963856</v>
      </c>
      <c r="M112" s="147">
        <f>SV_SO_1213_1a!M112/SV_SO_1213_1a!$O112*100</f>
        <v>21.686746987951807</v>
      </c>
      <c r="N112" s="147">
        <f>SV_SO_1213_1a!N112/SV_SO_1213_1a!$O112*100</f>
        <v>10.843373493975903</v>
      </c>
      <c r="O112" s="129">
        <f>SV_SO_1213_1a!O112/SV_SO_1213_1a!$O112*100</f>
        <v>100</v>
      </c>
      <c r="P112" s="129">
        <f>SV_SO_1213_1a!P112/SV_SO_1213_1a!$V112*100</f>
        <v>0</v>
      </c>
      <c r="Q112" s="130">
        <f>SV_SO_1213_1a!Q112/SV_SO_1213_1a!$V112*100</f>
        <v>0.26595744680851063</v>
      </c>
      <c r="R112" s="129">
        <f>SV_SO_1213_1a!R112/SV_SO_1213_1a!$V112*100</f>
        <v>29.122340425531917</v>
      </c>
      <c r="S112" s="129">
        <f>SV_SO_1213_1a!S112/SV_SO_1213_1a!$V112*100</f>
        <v>36.96808510638298</v>
      </c>
      <c r="T112" s="130">
        <f>SV_SO_1213_1a!T112/SV_SO_1213_1a!$V112*100</f>
        <v>21.27659574468085</v>
      </c>
      <c r="U112" s="132">
        <f>SV_SO_1213_1a!U112/SV_SO_1213_1a!$V112*100</f>
        <v>12.367021276595745</v>
      </c>
      <c r="V112" s="129">
        <f>SV_SO_1213_1a!V112/SV_SO_1213_1a!$V112*100</f>
        <v>100</v>
      </c>
    </row>
    <row r="113" spans="1:22" ht="12.75">
      <c r="A113" s="74" t="s">
        <v>50</v>
      </c>
      <c r="B113" s="129">
        <f>SV_SO_1213_1a!B113/SV_SO_1213_1a!$H113*100</f>
        <v>0</v>
      </c>
      <c r="C113" s="147">
        <f>SV_SO_1213_1a!C113/SV_SO_1213_1a!$H113*100</f>
        <v>0</v>
      </c>
      <c r="D113" s="131">
        <f>SV_SO_1213_1a!D113/SV_SO_1213_1a!$H113*100</f>
        <v>15.384615384615385</v>
      </c>
      <c r="E113" s="147">
        <f>SV_SO_1213_1a!E113/SV_SO_1213_1a!$H113*100</f>
        <v>42.30769230769231</v>
      </c>
      <c r="F113" s="147">
        <f>SV_SO_1213_1a!F113/SV_SO_1213_1a!$H113*100</f>
        <v>26.923076923076923</v>
      </c>
      <c r="G113" s="147">
        <f>SV_SO_1213_1a!G113/SV_SO_1213_1a!$H113*100</f>
        <v>15.384615384615385</v>
      </c>
      <c r="H113" s="129">
        <f>SV_SO_1213_1a!H113/SV_SO_1213_1a!$H113*100</f>
        <v>100</v>
      </c>
      <c r="I113" s="129">
        <f>SV_SO_1213_1a!I113/SV_SO_1213_1a!$O113*100</f>
        <v>0</v>
      </c>
      <c r="J113" s="147">
        <f>SV_SO_1213_1a!J113/SV_SO_1213_1a!$O113*100</f>
        <v>5.660377358490567</v>
      </c>
      <c r="K113" s="131">
        <f>SV_SO_1213_1a!K113/SV_SO_1213_1a!$O113*100</f>
        <v>35.84905660377358</v>
      </c>
      <c r="L113" s="147">
        <f>SV_SO_1213_1a!L113/SV_SO_1213_1a!$O113*100</f>
        <v>39.62264150943396</v>
      </c>
      <c r="M113" s="147">
        <f>SV_SO_1213_1a!M113/SV_SO_1213_1a!$O113*100</f>
        <v>11.320754716981133</v>
      </c>
      <c r="N113" s="147">
        <f>SV_SO_1213_1a!N113/SV_SO_1213_1a!$O113*100</f>
        <v>7.547169811320755</v>
      </c>
      <c r="O113" s="129">
        <f>SV_SO_1213_1a!O113/SV_SO_1213_1a!$O113*100</f>
        <v>100</v>
      </c>
      <c r="P113" s="129">
        <f>SV_SO_1213_1a!P113/SV_SO_1213_1a!$V113*100</f>
        <v>0</v>
      </c>
      <c r="Q113" s="130">
        <f>SV_SO_1213_1a!Q113/SV_SO_1213_1a!$V113*100</f>
        <v>3.79746835443038</v>
      </c>
      <c r="R113" s="129">
        <f>SV_SO_1213_1a!R113/SV_SO_1213_1a!$V113*100</f>
        <v>29.11392405063291</v>
      </c>
      <c r="S113" s="129">
        <f>SV_SO_1213_1a!S113/SV_SO_1213_1a!$V113*100</f>
        <v>40.50632911392405</v>
      </c>
      <c r="T113" s="130">
        <f>SV_SO_1213_1a!T113/SV_SO_1213_1a!$V113*100</f>
        <v>16.455696202531644</v>
      </c>
      <c r="U113" s="132">
        <f>SV_SO_1213_1a!U113/SV_SO_1213_1a!$V113*100</f>
        <v>10.126582278481013</v>
      </c>
      <c r="V113" s="129">
        <f>SV_SO_1213_1a!V113/SV_SO_1213_1a!$V113*100</f>
        <v>100</v>
      </c>
    </row>
    <row r="114" spans="1:22" ht="12.75">
      <c r="A114" s="74" t="s">
        <v>51</v>
      </c>
      <c r="B114" s="129">
        <f>SV_SO_1213_1a!B114/SV_SO_1213_1a!$H114*100</f>
        <v>0</v>
      </c>
      <c r="C114" s="147">
        <f>SV_SO_1213_1a!C114/SV_SO_1213_1a!$H114*100</f>
        <v>0</v>
      </c>
      <c r="D114" s="131">
        <f>SV_SO_1213_1a!D114/SV_SO_1213_1a!$H114*100</f>
        <v>17.733990147783253</v>
      </c>
      <c r="E114" s="147">
        <f>SV_SO_1213_1a!E114/SV_SO_1213_1a!$H114*100</f>
        <v>40.558292282430216</v>
      </c>
      <c r="F114" s="147">
        <f>SV_SO_1213_1a!F114/SV_SO_1213_1a!$H114*100</f>
        <v>26.60098522167488</v>
      </c>
      <c r="G114" s="147">
        <f>SV_SO_1213_1a!G114/SV_SO_1213_1a!$H114*100</f>
        <v>15.10673234811166</v>
      </c>
      <c r="H114" s="129">
        <f>SV_SO_1213_1a!H114/SV_SO_1213_1a!$H114*100</f>
        <v>100</v>
      </c>
      <c r="I114" s="129">
        <f>SV_SO_1213_1a!I114/SV_SO_1213_1a!$O114*100</f>
        <v>0</v>
      </c>
      <c r="J114" s="147">
        <f>SV_SO_1213_1a!J114/SV_SO_1213_1a!$O114*100</f>
        <v>0</v>
      </c>
      <c r="K114" s="131">
        <f>SV_SO_1213_1a!K114/SV_SO_1213_1a!$O114*100</f>
        <v>17.201834862385322</v>
      </c>
      <c r="L114" s="147">
        <f>SV_SO_1213_1a!L114/SV_SO_1213_1a!$O114*100</f>
        <v>38.76146788990826</v>
      </c>
      <c r="M114" s="147">
        <f>SV_SO_1213_1a!M114/SV_SO_1213_1a!$O114*100</f>
        <v>28.440366972477065</v>
      </c>
      <c r="N114" s="147">
        <f>SV_SO_1213_1a!N114/SV_SO_1213_1a!$O114*100</f>
        <v>15.59633027522936</v>
      </c>
      <c r="O114" s="129">
        <f>SV_SO_1213_1a!O114/SV_SO_1213_1a!$O114*100</f>
        <v>100</v>
      </c>
      <c r="P114" s="129">
        <f>SV_SO_1213_1a!P114/SV_SO_1213_1a!$V114*100</f>
        <v>0</v>
      </c>
      <c r="Q114" s="130">
        <f>SV_SO_1213_1a!Q114/SV_SO_1213_1a!$V114*100</f>
        <v>0</v>
      </c>
      <c r="R114" s="129">
        <f>SV_SO_1213_1a!R114/SV_SO_1213_1a!$V114*100</f>
        <v>17.51196172248804</v>
      </c>
      <c r="S114" s="129">
        <f>SV_SO_1213_1a!S114/SV_SO_1213_1a!$V114*100</f>
        <v>39.80861244019139</v>
      </c>
      <c r="T114" s="130">
        <f>SV_SO_1213_1a!T114/SV_SO_1213_1a!$V114*100</f>
        <v>27.368421052631582</v>
      </c>
      <c r="U114" s="132">
        <f>SV_SO_1213_1a!U114/SV_SO_1213_1a!$V114*100</f>
        <v>15.311004784688995</v>
      </c>
      <c r="V114" s="129">
        <f>SV_SO_1213_1a!V114/SV_SO_1213_1a!$V114*100</f>
        <v>100</v>
      </c>
    </row>
    <row r="115" spans="1:22" s="112" customFormat="1" ht="12.75">
      <c r="A115" s="29" t="s">
        <v>1</v>
      </c>
      <c r="B115" s="148">
        <f>SV_SO_1213_1a!B115/SV_SO_1213_1a!$H115*100</f>
        <v>0.07407407407407407</v>
      </c>
      <c r="C115" s="149">
        <f>SV_SO_1213_1a!C115/SV_SO_1213_1a!$H115*100</f>
        <v>0.14814814814814814</v>
      </c>
      <c r="D115" s="150">
        <f>SV_SO_1213_1a!D115/SV_SO_1213_1a!$H115*100</f>
        <v>26.592592592592588</v>
      </c>
      <c r="E115" s="149">
        <f>SV_SO_1213_1a!E115/SV_SO_1213_1a!$H115*100</f>
        <v>38.74074074074074</v>
      </c>
      <c r="F115" s="149">
        <f>SV_SO_1213_1a!F115/SV_SO_1213_1a!$H115*100</f>
        <v>21.703703703703702</v>
      </c>
      <c r="G115" s="149">
        <f>SV_SO_1213_1a!G115/SV_SO_1213_1a!$H115*100</f>
        <v>12.74074074074074</v>
      </c>
      <c r="H115" s="148">
        <f>SV_SO_1213_1a!H115/SV_SO_1213_1a!$H115*100</f>
        <v>100</v>
      </c>
      <c r="I115" s="148">
        <f>SV_SO_1213_1a!I115/SV_SO_1213_1a!$O115*100</f>
        <v>0.08045052292839903</v>
      </c>
      <c r="J115" s="149">
        <f>SV_SO_1213_1a!J115/SV_SO_1213_1a!$O115*100</f>
        <v>0.5631536604987932</v>
      </c>
      <c r="K115" s="150">
        <f>SV_SO_1213_1a!K115/SV_SO_1213_1a!$O115*100</f>
        <v>32.42156074014481</v>
      </c>
      <c r="L115" s="149">
        <f>SV_SO_1213_1a!L115/SV_SO_1213_1a!$O115*100</f>
        <v>36.84633950120676</v>
      </c>
      <c r="M115" s="149">
        <f>SV_SO_1213_1a!M115/SV_SO_1213_1a!$O115*100</f>
        <v>20.193081255028158</v>
      </c>
      <c r="N115" s="149">
        <f>SV_SO_1213_1a!N115/SV_SO_1213_1a!$O115*100</f>
        <v>9.895414320193082</v>
      </c>
      <c r="O115" s="148">
        <f>SV_SO_1213_1a!O115/SV_SO_1213_1a!$O115*100</f>
        <v>100</v>
      </c>
      <c r="P115" s="148">
        <f>SV_SO_1213_1a!P115/SV_SO_1213_1a!$V115*100</f>
        <v>0.07713073659853452</v>
      </c>
      <c r="Q115" s="134">
        <f>SV_SO_1213_1a!Q115/SV_SO_1213_1a!$V115*100</f>
        <v>0.34708831469340534</v>
      </c>
      <c r="R115" s="135">
        <f>SV_SO_1213_1a!R115/SV_SO_1213_1a!$V115*100</f>
        <v>29.38681064404165</v>
      </c>
      <c r="S115" s="134">
        <f>SV_SO_1213_1a!S115/SV_SO_1213_1a!$V115*100</f>
        <v>37.83262630158118</v>
      </c>
      <c r="T115" s="134">
        <f>SV_SO_1213_1a!T115/SV_SO_1213_1a!$V115*100</f>
        <v>20.97956035480139</v>
      </c>
      <c r="U115" s="134">
        <f>SV_SO_1213_1a!U115/SV_SO_1213_1a!$V115*100</f>
        <v>11.37678364828384</v>
      </c>
      <c r="V115" s="133">
        <f>SV_SO_1213_1a!V115/SV_SO_1213_1a!$V115*100</f>
        <v>100</v>
      </c>
    </row>
    <row r="116" spans="1:22" s="158" customFormat="1" ht="12.75">
      <c r="A116" s="142" t="s">
        <v>23</v>
      </c>
      <c r="B116" s="143">
        <f>SV_SO_1213_1a!B116/SV_SO_1213_1a!$H116*100</f>
        <v>0.03156565656565657</v>
      </c>
      <c r="C116" s="144">
        <f>SV_SO_1213_1a!C116/SV_SO_1213_1a!$H116*100</f>
        <v>0.3472222222222222</v>
      </c>
      <c r="D116" s="145">
        <f>SV_SO_1213_1a!D116/SV_SO_1213_1a!$H116*100</f>
        <v>25.694444444444443</v>
      </c>
      <c r="E116" s="144">
        <f>SV_SO_1213_1a!E116/SV_SO_1213_1a!$H116*100</f>
        <v>36.67929292929293</v>
      </c>
      <c r="F116" s="144">
        <f>SV_SO_1213_1a!F116/SV_SO_1213_1a!$H116*100</f>
        <v>24.684343434343432</v>
      </c>
      <c r="G116" s="144">
        <f>SV_SO_1213_1a!G116/SV_SO_1213_1a!$H116*100</f>
        <v>12.563131313131311</v>
      </c>
      <c r="H116" s="143">
        <f>SV_SO_1213_1a!H116/SV_SO_1213_1a!$H116*100</f>
        <v>100</v>
      </c>
      <c r="I116" s="155">
        <f>SV_SO_1213_1a!I116/SV_SO_1213_1a!$O116*100</f>
        <v>0.03462603878116344</v>
      </c>
      <c r="J116" s="156">
        <f>SV_SO_1213_1a!J116/SV_SO_1213_1a!$O116*100</f>
        <v>0.5886426592797784</v>
      </c>
      <c r="K116" s="157">
        <f>SV_SO_1213_1a!K116/SV_SO_1213_1a!$O116*100</f>
        <v>30.020775623268698</v>
      </c>
      <c r="L116" s="156">
        <f>SV_SO_1213_1a!L116/SV_SO_1213_1a!$O116*100</f>
        <v>36.461218836565095</v>
      </c>
      <c r="M116" s="156">
        <f>SV_SO_1213_1a!M116/SV_SO_1213_1a!$O116*100</f>
        <v>22.645429362880886</v>
      </c>
      <c r="N116" s="156">
        <f>SV_SO_1213_1a!N116/SV_SO_1213_1a!$O116*100</f>
        <v>10.249307479224377</v>
      </c>
      <c r="O116" s="155">
        <f>SV_SO_1213_1a!O116/SV_SO_1213_1a!$O116*100</f>
        <v>100</v>
      </c>
      <c r="P116" s="143">
        <f>SV_SO_1213_1a!P116/SV_SO_1213_1a!$V116*100</f>
        <v>0.03302509907529723</v>
      </c>
      <c r="Q116" s="144">
        <f>SV_SO_1213_1a!Q116/SV_SO_1213_1a!$V116*100</f>
        <v>0.4623513870541612</v>
      </c>
      <c r="R116" s="143">
        <f>SV_SO_1213_1a!R116/SV_SO_1213_1a!$V116*100</f>
        <v>27.75759577278732</v>
      </c>
      <c r="S116" s="143">
        <f>SV_SO_1213_1a!S116/SV_SO_1213_1a!$V116*100</f>
        <v>36.57529722589168</v>
      </c>
      <c r="T116" s="144">
        <f>SV_SO_1213_1a!T116/SV_SO_1213_1a!$V116*100</f>
        <v>23.712021136063406</v>
      </c>
      <c r="U116" s="146">
        <f>SV_SO_1213_1a!U116/SV_SO_1213_1a!$V116*100</f>
        <v>11.459709379128137</v>
      </c>
      <c r="V116" s="143">
        <f>SV_SO_1213_1a!V116/SV_SO_1213_1a!$V116*100</f>
        <v>100</v>
      </c>
    </row>
    <row r="117" spans="1:22" s="112" customFormat="1" ht="15" customHeight="1">
      <c r="A117" s="159" t="s">
        <v>24</v>
      </c>
      <c r="B117" s="160">
        <f>SV_SO_1213_1a!B117/SV_SO_1213_1a!$H117*100</f>
        <v>0.03194888178913738</v>
      </c>
      <c r="C117" s="161">
        <f>SV_SO_1213_1a!C117/SV_SO_1213_1a!$H117*100</f>
        <v>0.5351437699680511</v>
      </c>
      <c r="D117" s="162">
        <f>SV_SO_1213_1a!D117/SV_SO_1213_1a!$H117*100</f>
        <v>32.843450479233226</v>
      </c>
      <c r="E117" s="161">
        <f>SV_SO_1213_1a!E117/SV_SO_1213_1a!$H117*100</f>
        <v>40.71086261980831</v>
      </c>
      <c r="F117" s="161">
        <f>SV_SO_1213_1a!F117/SV_SO_1213_1a!$H117*100</f>
        <v>18.977635782747605</v>
      </c>
      <c r="G117" s="161">
        <f>SV_SO_1213_1a!G117/SV_SO_1213_1a!$H117*100</f>
        <v>6.900958466453674</v>
      </c>
      <c r="H117" s="160">
        <f>SV_SO_1213_1a!H117/SV_SO_1213_1a!$H117*100</f>
        <v>100</v>
      </c>
      <c r="I117" s="166">
        <f>SV_SO_1213_1a!I117/SV_SO_1213_1a!$O117*100</f>
        <v>0.04410337831877922</v>
      </c>
      <c r="J117" s="167">
        <f>SV_SO_1213_1a!J117/SV_SO_1213_1a!$O117*100</f>
        <v>0.6350886477904207</v>
      </c>
      <c r="K117" s="168">
        <f>SV_SO_1213_1a!K117/SV_SO_1213_1a!$O117*100</f>
        <v>37.49669224662609</v>
      </c>
      <c r="L117" s="167">
        <f>SV_SO_1213_1a!L117/SV_SO_1213_1a!$O117*100</f>
        <v>37.6554644085737</v>
      </c>
      <c r="M117" s="167">
        <f>SV_SO_1213_1a!M117/SV_SO_1213_1a!$O117*100</f>
        <v>17.844226867778072</v>
      </c>
      <c r="N117" s="167">
        <f>SV_SO_1213_1a!N117/SV_SO_1213_1a!$O117*100</f>
        <v>6.3244244509129395</v>
      </c>
      <c r="O117" s="166">
        <f>SV_SO_1213_1a!O117/SV_SO_1213_1a!$O117*100</f>
        <v>100</v>
      </c>
      <c r="P117" s="160">
        <f>SV_SO_1213_1a!P117/SV_SO_1213_1a!$V117*100</f>
        <v>0.03772477679507063</v>
      </c>
      <c r="Q117" s="161">
        <f>SV_SO_1213_1a!Q117/SV_SO_1213_1a!$V117*100</f>
        <v>0.5826382193905353</v>
      </c>
      <c r="R117" s="160">
        <f>SV_SO_1213_1a!R117/SV_SO_1213_1a!$V117*100</f>
        <v>35.05470092635285</v>
      </c>
      <c r="S117" s="160">
        <f>SV_SO_1213_1a!S117/SV_SO_1213_1a!$V117*100</f>
        <v>39.258917718070165</v>
      </c>
      <c r="T117" s="161">
        <f>SV_SO_1213_1a!T117/SV_SO_1213_1a!$V117*100</f>
        <v>18.4390325690573</v>
      </c>
      <c r="U117" s="163">
        <f>SV_SO_1213_1a!U117/SV_SO_1213_1a!$V117*100</f>
        <v>6.626985790334074</v>
      </c>
      <c r="V117" s="160">
        <f>SV_SO_1213_1a!V117/SV_SO_1213_1a!$V117*100</f>
        <v>100</v>
      </c>
    </row>
    <row r="118" spans="1:22" s="112" customFormat="1" ht="15" customHeight="1">
      <c r="A118" s="29"/>
      <c r="B118" s="164"/>
      <c r="C118" s="164"/>
      <c r="D118" s="164"/>
      <c r="E118" s="164"/>
      <c r="F118" s="164"/>
      <c r="G118" s="164"/>
      <c r="H118" s="164"/>
      <c r="I118" s="164"/>
      <c r="J118" s="164"/>
      <c r="K118" s="164"/>
      <c r="L118" s="164"/>
      <c r="M118" s="164"/>
      <c r="N118" s="164"/>
      <c r="O118" s="164"/>
      <c r="P118" s="164"/>
      <c r="Q118" s="164"/>
      <c r="R118" s="164"/>
      <c r="S118" s="164"/>
      <c r="T118" s="164"/>
      <c r="U118" s="164"/>
      <c r="V118" s="164"/>
    </row>
    <row r="119" spans="1:22" s="112" customFormat="1" ht="15" customHeight="1">
      <c r="A119" s="29"/>
      <c r="B119" s="164"/>
      <c r="C119" s="164"/>
      <c r="D119" s="164"/>
      <c r="E119" s="164"/>
      <c r="F119" s="164"/>
      <c r="G119" s="164"/>
      <c r="H119" s="164"/>
      <c r="I119" s="164"/>
      <c r="J119" s="164"/>
      <c r="K119" s="164"/>
      <c r="L119" s="164"/>
      <c r="M119" s="164"/>
      <c r="N119" s="164"/>
      <c r="O119" s="164"/>
      <c r="P119" s="164"/>
      <c r="Q119" s="164"/>
      <c r="R119" s="164"/>
      <c r="S119" s="164"/>
      <c r="T119" s="164"/>
      <c r="U119" s="164"/>
      <c r="V119" s="164"/>
    </row>
    <row r="120" spans="1:22" s="112" customFormat="1" ht="15" customHeight="1">
      <c r="A120" s="29"/>
      <c r="B120" s="164"/>
      <c r="C120" s="164"/>
      <c r="D120" s="164"/>
      <c r="E120" s="164"/>
      <c r="F120" s="164"/>
      <c r="G120" s="164"/>
      <c r="H120" s="164"/>
      <c r="I120" s="164"/>
      <c r="J120" s="164"/>
      <c r="K120" s="164"/>
      <c r="L120" s="164"/>
      <c r="M120" s="164"/>
      <c r="N120" s="164"/>
      <c r="O120" s="164"/>
      <c r="P120" s="164"/>
      <c r="Q120" s="164"/>
      <c r="R120" s="164"/>
      <c r="S120" s="164"/>
      <c r="T120" s="164"/>
      <c r="U120" s="164"/>
      <c r="V120" s="164"/>
    </row>
    <row r="121" spans="1:22" s="112" customFormat="1" ht="15" customHeight="1">
      <c r="A121" s="29"/>
      <c r="B121" s="164"/>
      <c r="C121" s="164"/>
      <c r="D121" s="164"/>
      <c r="E121" s="164"/>
      <c r="F121" s="164"/>
      <c r="G121" s="164"/>
      <c r="H121" s="164"/>
      <c r="I121" s="164"/>
      <c r="J121" s="164"/>
      <c r="K121" s="164"/>
      <c r="L121" s="164"/>
      <c r="M121" s="164"/>
      <c r="N121" s="164"/>
      <c r="O121" s="164"/>
      <c r="P121" s="164"/>
      <c r="Q121" s="164"/>
      <c r="R121" s="164"/>
      <c r="S121" s="164"/>
      <c r="T121" s="164"/>
      <c r="U121" s="164"/>
      <c r="V121" s="164"/>
    </row>
    <row r="122" spans="1:22" s="112" customFormat="1" ht="15" customHeight="1">
      <c r="A122" s="29"/>
      <c r="B122" s="164"/>
      <c r="C122" s="164"/>
      <c r="D122" s="164"/>
      <c r="E122" s="164"/>
      <c r="F122" s="164"/>
      <c r="G122" s="164"/>
      <c r="H122" s="164"/>
      <c r="I122" s="164"/>
      <c r="J122" s="164"/>
      <c r="K122" s="164"/>
      <c r="L122" s="164"/>
      <c r="M122" s="164"/>
      <c r="N122" s="164"/>
      <c r="O122" s="164"/>
      <c r="P122" s="164"/>
      <c r="Q122" s="164"/>
      <c r="R122" s="164"/>
      <c r="S122" s="164"/>
      <c r="T122" s="164"/>
      <c r="U122" s="164"/>
      <c r="V122" s="164"/>
    </row>
    <row r="123" spans="1:22" s="112" customFormat="1" ht="15" customHeight="1">
      <c r="A123" s="29"/>
      <c r="B123" s="164"/>
      <c r="C123" s="164"/>
      <c r="D123" s="164"/>
      <c r="E123" s="164"/>
      <c r="F123" s="164"/>
      <c r="G123" s="164"/>
      <c r="H123" s="164"/>
      <c r="I123" s="164"/>
      <c r="J123" s="164"/>
      <c r="K123" s="164"/>
      <c r="L123" s="164"/>
      <c r="M123" s="164"/>
      <c r="N123" s="164"/>
      <c r="O123" s="164"/>
      <c r="P123" s="164"/>
      <c r="Q123" s="164"/>
      <c r="R123" s="164"/>
      <c r="S123" s="164"/>
      <c r="T123" s="164"/>
      <c r="U123" s="164"/>
      <c r="V123" s="164"/>
    </row>
    <row r="124" spans="1:22" s="112" customFormat="1" ht="15" customHeight="1">
      <c r="A124" s="29"/>
      <c r="B124" s="164"/>
      <c r="C124" s="164"/>
      <c r="D124" s="164"/>
      <c r="E124" s="164"/>
      <c r="F124" s="164"/>
      <c r="G124" s="164"/>
      <c r="H124" s="164"/>
      <c r="I124" s="164"/>
      <c r="J124" s="164"/>
      <c r="K124" s="164"/>
      <c r="L124" s="164"/>
      <c r="M124" s="164"/>
      <c r="N124" s="164"/>
      <c r="O124" s="164"/>
      <c r="P124" s="164"/>
      <c r="Q124" s="164"/>
      <c r="R124" s="164"/>
      <c r="S124" s="164"/>
      <c r="T124" s="164"/>
      <c r="U124" s="164"/>
      <c r="V124" s="164"/>
    </row>
    <row r="125" spans="1:22" s="112" customFormat="1" ht="12.75">
      <c r="A125" s="29"/>
      <c r="B125" s="164"/>
      <c r="C125" s="164"/>
      <c r="D125" s="164"/>
      <c r="E125" s="164"/>
      <c r="F125" s="164"/>
      <c r="G125" s="164"/>
      <c r="H125" s="164"/>
      <c r="I125" s="164"/>
      <c r="J125" s="164"/>
      <c r="K125" s="164"/>
      <c r="L125" s="164"/>
      <c r="M125" s="164"/>
      <c r="N125" s="164"/>
      <c r="O125" s="164"/>
      <c r="P125" s="164"/>
      <c r="Q125" s="164"/>
      <c r="R125" s="164"/>
      <c r="S125" s="164"/>
      <c r="T125" s="164"/>
      <c r="U125" s="164"/>
      <c r="V125" s="164"/>
    </row>
    <row r="126" spans="1:22" s="112" customFormat="1" ht="12.75">
      <c r="A126" s="29"/>
      <c r="B126" s="164"/>
      <c r="C126" s="164"/>
      <c r="D126" s="164"/>
      <c r="E126" s="164"/>
      <c r="F126" s="164"/>
      <c r="G126" s="164"/>
      <c r="H126" s="164"/>
      <c r="I126" s="164"/>
      <c r="J126" s="164"/>
      <c r="K126" s="164"/>
      <c r="L126" s="164"/>
      <c r="M126" s="164"/>
      <c r="N126" s="164"/>
      <c r="O126" s="164"/>
      <c r="P126" s="164"/>
      <c r="Q126" s="164"/>
      <c r="R126" s="164"/>
      <c r="S126" s="164"/>
      <c r="T126" s="164"/>
      <c r="U126" s="164"/>
      <c r="V126" s="164"/>
    </row>
    <row r="127" spans="1:22" s="112" customFormat="1" ht="12.75">
      <c r="A127" s="29"/>
      <c r="B127" s="164"/>
      <c r="C127" s="164"/>
      <c r="D127" s="164"/>
      <c r="E127" s="164"/>
      <c r="F127" s="164"/>
      <c r="G127" s="164"/>
      <c r="H127" s="164"/>
      <c r="I127" s="164"/>
      <c r="J127" s="164"/>
      <c r="K127" s="164"/>
      <c r="L127" s="164"/>
      <c r="M127" s="164"/>
      <c r="N127" s="164"/>
      <c r="O127" s="164"/>
      <c r="P127" s="164"/>
      <c r="Q127" s="164"/>
      <c r="R127" s="164"/>
      <c r="S127" s="164"/>
      <c r="T127" s="164"/>
      <c r="U127" s="164"/>
      <c r="V127" s="164"/>
    </row>
    <row r="128" spans="1:22" s="112" customFormat="1" ht="12.75">
      <c r="A128" s="29"/>
      <c r="B128" s="164"/>
      <c r="C128" s="164"/>
      <c r="D128" s="164"/>
      <c r="E128" s="164"/>
      <c r="F128" s="164"/>
      <c r="G128" s="164"/>
      <c r="H128" s="164"/>
      <c r="I128" s="164"/>
      <c r="J128" s="164"/>
      <c r="K128" s="164"/>
      <c r="L128" s="164"/>
      <c r="M128" s="164"/>
      <c r="N128" s="164"/>
      <c r="O128" s="164"/>
      <c r="P128" s="164"/>
      <c r="Q128" s="164"/>
      <c r="R128" s="164"/>
      <c r="S128" s="164"/>
      <c r="T128" s="164"/>
      <c r="U128" s="164"/>
      <c r="V128" s="164"/>
    </row>
    <row r="129" spans="1:22" s="112" customFormat="1" ht="12.75">
      <c r="A129" s="29"/>
      <c r="B129" s="164"/>
      <c r="C129" s="164"/>
      <c r="D129" s="164"/>
      <c r="E129" s="164"/>
      <c r="F129" s="164"/>
      <c r="G129" s="164"/>
      <c r="H129" s="164"/>
      <c r="I129" s="164"/>
      <c r="J129" s="164"/>
      <c r="K129" s="164"/>
      <c r="L129" s="164"/>
      <c r="M129" s="164"/>
      <c r="N129" s="164"/>
      <c r="O129" s="164"/>
      <c r="P129" s="164"/>
      <c r="Q129" s="164"/>
      <c r="R129" s="164"/>
      <c r="S129" s="164"/>
      <c r="T129" s="164"/>
      <c r="U129" s="164"/>
      <c r="V129" s="164"/>
    </row>
    <row r="130" spans="1:22" s="112" customFormat="1" ht="12.75">
      <c r="A130" s="29"/>
      <c r="B130" s="164"/>
      <c r="C130" s="164"/>
      <c r="D130" s="164"/>
      <c r="E130" s="164"/>
      <c r="F130" s="164"/>
      <c r="G130" s="164"/>
      <c r="H130" s="164"/>
      <c r="I130" s="164"/>
      <c r="J130" s="164"/>
      <c r="K130" s="164"/>
      <c r="L130" s="164"/>
      <c r="M130" s="164"/>
      <c r="N130" s="164"/>
      <c r="O130" s="164"/>
      <c r="P130" s="164"/>
      <c r="Q130" s="164"/>
      <c r="R130" s="164"/>
      <c r="S130" s="164"/>
      <c r="T130" s="164"/>
      <c r="U130" s="164"/>
      <c r="V130" s="164"/>
    </row>
    <row r="131" spans="1:22" s="112" customFormat="1" ht="14.25" customHeight="1">
      <c r="A131" s="29"/>
      <c r="B131" s="164"/>
      <c r="C131" s="164"/>
      <c r="D131" s="164"/>
      <c r="E131" s="164"/>
      <c r="F131" s="164"/>
      <c r="G131" s="164"/>
      <c r="H131" s="164"/>
      <c r="I131" s="164"/>
      <c r="J131" s="164"/>
      <c r="K131" s="164"/>
      <c r="L131" s="164"/>
      <c r="M131" s="164"/>
      <c r="N131" s="164"/>
      <c r="O131" s="164"/>
      <c r="P131" s="164"/>
      <c r="Q131" s="164"/>
      <c r="R131" s="164"/>
      <c r="S131" s="164"/>
      <c r="T131" s="164"/>
      <c r="U131" s="164"/>
      <c r="V131" s="164"/>
    </row>
    <row r="132" spans="1:3" ht="12.75">
      <c r="A132" s="30" t="s">
        <v>72</v>
      </c>
      <c r="C132"/>
    </row>
    <row r="133" spans="1:22" ht="12.75">
      <c r="A133" s="227" t="s">
        <v>9</v>
      </c>
      <c r="B133" s="227"/>
      <c r="C133" s="227"/>
      <c r="D133" s="227"/>
      <c r="E133" s="227"/>
      <c r="F133" s="227"/>
      <c r="G133" s="227"/>
      <c r="H133" s="227"/>
      <c r="I133" s="227"/>
      <c r="J133" s="227"/>
      <c r="K133" s="227"/>
      <c r="L133" s="227"/>
      <c r="M133" s="227"/>
      <c r="N133" s="227"/>
      <c r="O133" s="227"/>
      <c r="P133" s="227"/>
      <c r="Q133" s="227"/>
      <c r="R133" s="227"/>
      <c r="S133" s="227"/>
      <c r="T133" s="227"/>
      <c r="U133" s="227"/>
      <c r="V133" s="227"/>
    </row>
    <row r="134" spans="1:22" ht="12.75">
      <c r="A134" s="227" t="s">
        <v>53</v>
      </c>
      <c r="B134" s="227"/>
      <c r="C134" s="227"/>
      <c r="D134" s="227"/>
      <c r="E134" s="227"/>
      <c r="F134" s="227"/>
      <c r="G134" s="227"/>
      <c r="H134" s="227"/>
      <c r="I134" s="227"/>
      <c r="J134" s="227"/>
      <c r="K134" s="227"/>
      <c r="L134" s="227"/>
      <c r="M134" s="227"/>
      <c r="N134" s="227"/>
      <c r="O134" s="227"/>
      <c r="P134" s="227"/>
      <c r="Q134" s="227"/>
      <c r="R134" s="227"/>
      <c r="S134" s="227"/>
      <c r="T134" s="227"/>
      <c r="U134" s="227"/>
      <c r="V134" s="227"/>
    </row>
    <row r="135" spans="1:22" s="115" customFormat="1" ht="12.75">
      <c r="A135" s="228" t="s">
        <v>31</v>
      </c>
      <c r="B135" s="228"/>
      <c r="C135" s="228"/>
      <c r="D135" s="228"/>
      <c r="E135" s="228"/>
      <c r="F135" s="228"/>
      <c r="G135" s="228"/>
      <c r="H135" s="228"/>
      <c r="I135" s="228"/>
      <c r="J135" s="228"/>
      <c r="K135" s="228"/>
      <c r="L135" s="228"/>
      <c r="M135" s="228"/>
      <c r="N135" s="228"/>
      <c r="O135" s="228"/>
      <c r="P135" s="228"/>
      <c r="Q135" s="228"/>
      <c r="R135" s="228"/>
      <c r="S135" s="228"/>
      <c r="T135" s="228"/>
      <c r="U135" s="228"/>
      <c r="V135" s="228"/>
    </row>
    <row r="136" spans="1:22" s="115" customFormat="1" ht="12.7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row>
    <row r="137" spans="1:22" ht="12.75">
      <c r="A137" s="227" t="s">
        <v>24</v>
      </c>
      <c r="B137" s="227"/>
      <c r="C137" s="227"/>
      <c r="D137" s="227"/>
      <c r="E137" s="227"/>
      <c r="F137" s="227"/>
      <c r="G137" s="227"/>
      <c r="H137" s="227"/>
      <c r="I137" s="227"/>
      <c r="J137" s="227"/>
      <c r="K137" s="227"/>
      <c r="L137" s="227"/>
      <c r="M137" s="227"/>
      <c r="N137" s="227"/>
      <c r="O137" s="227"/>
      <c r="P137" s="227"/>
      <c r="Q137" s="227"/>
      <c r="R137" s="227"/>
      <c r="S137" s="227"/>
      <c r="T137" s="227"/>
      <c r="U137" s="227"/>
      <c r="V137" s="227"/>
    </row>
    <row r="138" ht="7.5" customHeight="1" thickBot="1"/>
    <row r="139" spans="1:22" ht="12.75">
      <c r="A139" s="116"/>
      <c r="B139" s="221" t="s">
        <v>34</v>
      </c>
      <c r="C139" s="222"/>
      <c r="D139" s="222"/>
      <c r="E139" s="222"/>
      <c r="F139" s="222"/>
      <c r="G139" s="222"/>
      <c r="H139" s="223"/>
      <c r="I139" s="221" t="s">
        <v>35</v>
      </c>
      <c r="J139" s="222"/>
      <c r="K139" s="222"/>
      <c r="L139" s="222"/>
      <c r="M139" s="222"/>
      <c r="N139" s="222"/>
      <c r="O139" s="223"/>
      <c r="P139" s="221" t="s">
        <v>1</v>
      </c>
      <c r="Q139" s="222"/>
      <c r="R139" s="222"/>
      <c r="S139" s="222"/>
      <c r="T139" s="222"/>
      <c r="U139" s="222"/>
      <c r="V139" s="222"/>
    </row>
    <row r="140" spans="2:22" ht="12.75">
      <c r="B140" s="224" t="s">
        <v>36</v>
      </c>
      <c r="C140" s="225"/>
      <c r="D140" s="117" t="s">
        <v>37</v>
      </c>
      <c r="E140" s="225" t="s">
        <v>38</v>
      </c>
      <c r="F140" s="225"/>
      <c r="G140" s="225"/>
      <c r="H140" s="118" t="s">
        <v>1</v>
      </c>
      <c r="I140" s="224" t="s">
        <v>36</v>
      </c>
      <c r="J140" s="226"/>
      <c r="K140" s="113" t="s">
        <v>37</v>
      </c>
      <c r="L140" s="224" t="s">
        <v>38</v>
      </c>
      <c r="M140" s="225"/>
      <c r="N140" s="225"/>
      <c r="O140" s="118" t="s">
        <v>1</v>
      </c>
      <c r="P140" s="224" t="s">
        <v>36</v>
      </c>
      <c r="Q140" s="226"/>
      <c r="R140" s="113" t="s">
        <v>37</v>
      </c>
      <c r="S140" s="224" t="s">
        <v>38</v>
      </c>
      <c r="T140" s="225"/>
      <c r="U140" s="225"/>
      <c r="V140" s="118" t="s">
        <v>1</v>
      </c>
    </row>
    <row r="141" spans="1:22" ht="12.75">
      <c r="A141" s="119" t="s">
        <v>39</v>
      </c>
      <c r="B141" s="120" t="s">
        <v>40</v>
      </c>
      <c r="C141" s="119">
        <v>1</v>
      </c>
      <c r="D141" s="121" t="s">
        <v>41</v>
      </c>
      <c r="E141" s="119" t="s">
        <v>42</v>
      </c>
      <c r="F141" s="119" t="s">
        <v>43</v>
      </c>
      <c r="G141" s="119" t="s">
        <v>44</v>
      </c>
      <c r="H141" s="122"/>
      <c r="I141" s="120" t="s">
        <v>40</v>
      </c>
      <c r="J141" s="119">
        <v>1</v>
      </c>
      <c r="K141" s="121" t="s">
        <v>41</v>
      </c>
      <c r="L141" s="119" t="s">
        <v>42</v>
      </c>
      <c r="M141" s="119" t="s">
        <v>43</v>
      </c>
      <c r="N141" s="119" t="s">
        <v>44</v>
      </c>
      <c r="O141" s="122"/>
      <c r="P141" s="120" t="s">
        <v>40</v>
      </c>
      <c r="Q141" s="119">
        <v>1</v>
      </c>
      <c r="R141" s="121" t="s">
        <v>41</v>
      </c>
      <c r="S141" s="119" t="s">
        <v>42</v>
      </c>
      <c r="T141" s="119" t="s">
        <v>43</v>
      </c>
      <c r="U141" s="119" t="s">
        <v>44</v>
      </c>
      <c r="V141" s="122"/>
    </row>
    <row r="142" spans="1:22" ht="12.75">
      <c r="A142" s="123" t="s">
        <v>14</v>
      </c>
      <c r="B142" s="120"/>
      <c r="C142" s="119"/>
      <c r="D142" s="121"/>
      <c r="E142" s="119"/>
      <c r="F142" s="119"/>
      <c r="G142" s="119"/>
      <c r="H142" s="120"/>
      <c r="I142" s="120"/>
      <c r="J142" s="119"/>
      <c r="K142" s="121"/>
      <c r="L142" s="119"/>
      <c r="M142" s="119"/>
      <c r="N142" s="119"/>
      <c r="O142" s="120"/>
      <c r="P142" s="120"/>
      <c r="Q142" s="119"/>
      <c r="R142" s="121"/>
      <c r="S142" s="119"/>
      <c r="T142" s="119"/>
      <c r="U142" s="124"/>
      <c r="V142" s="120"/>
    </row>
    <row r="143" spans="1:22" ht="12.75">
      <c r="A143" s="112" t="s">
        <v>17</v>
      </c>
      <c r="B143" s="118"/>
      <c r="C143" s="125"/>
      <c r="D143" s="126"/>
      <c r="E143" s="125"/>
      <c r="F143" s="125"/>
      <c r="G143" s="125"/>
      <c r="H143" s="118"/>
      <c r="I143" s="118"/>
      <c r="J143" s="125"/>
      <c r="K143" s="126"/>
      <c r="L143" s="125"/>
      <c r="M143" s="125"/>
      <c r="N143" s="125"/>
      <c r="O143" s="118"/>
      <c r="P143" s="118"/>
      <c r="Q143" s="125"/>
      <c r="R143" s="118"/>
      <c r="S143" s="127"/>
      <c r="T143" s="125"/>
      <c r="U143" s="128"/>
      <c r="V143" s="118"/>
    </row>
    <row r="144" spans="1:22" ht="12.75">
      <c r="A144" s="113" t="s">
        <v>45</v>
      </c>
      <c r="B144" s="129">
        <f>SV_SO_1213_1a!B143/SV_SO_1213_1a!$H143*100</f>
        <v>0.02432836339623953</v>
      </c>
      <c r="C144" s="130">
        <f>SV_SO_1213_1a!C143/SV_SO_1213_1a!$H143*100</f>
        <v>1.7620686059847772</v>
      </c>
      <c r="D144" s="131">
        <f>SV_SO_1213_1a!D143/SV_SO_1213_1a!$H143*100</f>
        <v>80.67285302193028</v>
      </c>
      <c r="E144" s="130">
        <f>SV_SO_1213_1a!E143/SV_SO_1213_1a!$H143*100</f>
        <v>15.35467278351232</v>
      </c>
      <c r="F144" s="130">
        <f>SV_SO_1213_1a!F143/SV_SO_1213_1a!$H143*100</f>
        <v>2.0818128106210683</v>
      </c>
      <c r="G144" s="130">
        <f>SV_SO_1213_1a!G143/SV_SO_1213_1a!$H143*100</f>
        <v>0.10426441455531227</v>
      </c>
      <c r="H144" s="129">
        <f>SV_SO_1213_1a!H143/SV_SO_1213_1a!$H143*100</f>
        <v>100</v>
      </c>
      <c r="I144" s="129">
        <f>SV_SO_1213_1a!I143/SV_SO_1213_1a!$O143*100</f>
        <v>0.010417028369040592</v>
      </c>
      <c r="J144" s="130">
        <f>SV_SO_1213_1a!J143/SV_SO_1213_1a!$O143*100</f>
        <v>1.4201882009792006</v>
      </c>
      <c r="K144" s="131">
        <f>SV_SO_1213_1a!K143/SV_SO_1213_1a!$O143*100</f>
        <v>83.35011632348346</v>
      </c>
      <c r="L144" s="130">
        <f>SV_SO_1213_1a!L143/SV_SO_1213_1a!$O143*100</f>
        <v>13.528247508594049</v>
      </c>
      <c r="M144" s="130">
        <f>SV_SO_1213_1a!M143/SV_SO_1213_1a!$O143*100</f>
        <v>1.618111739990972</v>
      </c>
      <c r="N144" s="130">
        <f>SV_SO_1213_1a!N143/SV_SO_1213_1a!$O143*100</f>
        <v>0.07291919858328413</v>
      </c>
      <c r="O144" s="129">
        <f>SV_SO_1213_1a!O143/SV_SO_1213_1a!$O143*100</f>
        <v>100</v>
      </c>
      <c r="P144" s="129">
        <f>SV_SO_1213_1a!P143/SV_SO_1213_1a!$V143*100</f>
        <v>0.017369554644618913</v>
      </c>
      <c r="Q144" s="130">
        <f>SV_SO_1213_1a!Q143/SV_SO_1213_1a!$V143*100</f>
        <v>1.5910512054470922</v>
      </c>
      <c r="R144" s="129">
        <f>SV_SO_1213_1a!R143/SV_SO_1213_1a!$V143*100</f>
        <v>82.01208921003266</v>
      </c>
      <c r="S144" s="129">
        <f>SV_SO_1213_1a!S143/SV_SO_1213_1a!$V143*100</f>
        <v>14.441047731536164</v>
      </c>
      <c r="T144" s="130">
        <f>SV_SO_1213_1a!T143/SV_SO_1213_1a!$V143*100</f>
        <v>1.8498575696519142</v>
      </c>
      <c r="U144" s="132">
        <f>SV_SO_1213_1a!U143/SV_SO_1213_1a!$V143*100</f>
        <v>0.08858472868755644</v>
      </c>
      <c r="V144" s="129">
        <f>SV_SO_1213_1a!V143/SV_SO_1213_1a!$V143*100</f>
        <v>100</v>
      </c>
    </row>
    <row r="145" spans="1:22" ht="12.75">
      <c r="A145" s="113" t="s">
        <v>46</v>
      </c>
      <c r="B145" s="129">
        <f>SV_SO_1213_1a!B144/SV_SO_1213_1a!$H144*100</f>
        <v>0</v>
      </c>
      <c r="C145" s="130">
        <f>SV_SO_1213_1a!C144/SV_SO_1213_1a!$H144*100</f>
        <v>0.01994813484939158</v>
      </c>
      <c r="D145" s="131">
        <f>SV_SO_1213_1a!D144/SV_SO_1213_1a!$H144*100</f>
        <v>49.07241172950329</v>
      </c>
      <c r="E145" s="130">
        <f>SV_SO_1213_1a!E144/SV_SO_1213_1a!$H144*100</f>
        <v>47.13744264911231</v>
      </c>
      <c r="F145" s="130">
        <f>SV_SO_1213_1a!F144/SV_SO_1213_1a!$H144*100</f>
        <v>3.5108717334929187</v>
      </c>
      <c r="G145" s="130">
        <f>SV_SO_1213_1a!G144/SV_SO_1213_1a!$H144*100</f>
        <v>0.2593257530420906</v>
      </c>
      <c r="H145" s="129">
        <f>SV_SO_1213_1a!H144/SV_SO_1213_1a!$H144*100</f>
        <v>100</v>
      </c>
      <c r="I145" s="129">
        <f>SV_SO_1213_1a!I144/SV_SO_1213_1a!$O144*100</f>
        <v>0</v>
      </c>
      <c r="J145" s="130">
        <f>SV_SO_1213_1a!J144/SV_SO_1213_1a!$O144*100</f>
        <v>0.025258903763576663</v>
      </c>
      <c r="K145" s="131">
        <f>SV_SO_1213_1a!K144/SV_SO_1213_1a!$O144*100</f>
        <v>49.28012124273807</v>
      </c>
      <c r="L145" s="130">
        <f>SV_SO_1213_1a!L144/SV_SO_1213_1a!$O144*100</f>
        <v>47.33518565294266</v>
      </c>
      <c r="M145" s="130">
        <f>SV_SO_1213_1a!M144/SV_SO_1213_1a!$O144*100</f>
        <v>3.1826218742106596</v>
      </c>
      <c r="N145" s="130">
        <f>SV_SO_1213_1a!N144/SV_SO_1213_1a!$O144*100</f>
        <v>0.17681232634503663</v>
      </c>
      <c r="O145" s="129">
        <f>SV_SO_1213_1a!O144/SV_SO_1213_1a!$O144*100</f>
        <v>100</v>
      </c>
      <c r="P145" s="129">
        <f>SV_SO_1213_1a!P144/SV_SO_1213_1a!$V144*100</f>
        <v>0</v>
      </c>
      <c r="Q145" s="130">
        <f>SV_SO_1213_1a!Q144/SV_SO_1213_1a!$V144*100</f>
        <v>0.02229157378510923</v>
      </c>
      <c r="R145" s="129">
        <f>SV_SO_1213_1a!R144/SV_SO_1213_1a!$V144*100</f>
        <v>49.1640659830584</v>
      </c>
      <c r="S145" s="129">
        <f>SV_SO_1213_1a!S144/SV_SO_1213_1a!$V144*100</f>
        <v>47.2246990637539</v>
      </c>
      <c r="T145" s="130">
        <f>SV_SO_1213_1a!T144/SV_SO_1213_1a!$V144*100</f>
        <v>3.3660276415514936</v>
      </c>
      <c r="U145" s="132">
        <f>SV_SO_1213_1a!U144/SV_SO_1213_1a!$V144*100</f>
        <v>0.2229157378510923</v>
      </c>
      <c r="V145" s="129">
        <f>SV_SO_1213_1a!V144/SV_SO_1213_1a!$V144*100</f>
        <v>100</v>
      </c>
    </row>
    <row r="146" spans="1:22" ht="12.75">
      <c r="A146" s="29" t="s">
        <v>27</v>
      </c>
      <c r="B146" s="133">
        <f>SV_SO_1213_1a!B145/SV_SO_1213_1a!$H145*100</f>
        <v>0.02071864085715977</v>
      </c>
      <c r="C146" s="134">
        <f>SV_SO_1213_1a!C145/SV_SO_1213_1a!$H145*100</f>
        <v>1.5035813650624519</v>
      </c>
      <c r="D146" s="135">
        <f>SV_SO_1213_1a!D145/SV_SO_1213_1a!$H145*100</f>
        <v>75.98413544071508</v>
      </c>
      <c r="E146" s="134">
        <f>SV_SO_1213_1a!E145/SV_SO_1213_1a!$H145*100</f>
        <v>20.070443378914344</v>
      </c>
      <c r="F146" s="134">
        <f>SV_SO_1213_1a!F145/SV_SO_1213_1a!$H145*100</f>
        <v>2.2938495234712604</v>
      </c>
      <c r="G146" s="134">
        <f>SV_SO_1213_1a!G145/SV_SO_1213_1a!$H145*100</f>
        <v>0.12727165097969573</v>
      </c>
      <c r="H146" s="133">
        <f>SV_SO_1213_1a!H145/SV_SO_1213_1a!$H145*100</f>
        <v>100</v>
      </c>
      <c r="I146" s="133">
        <f>SV_SO_1213_1a!I145/SV_SO_1213_1a!$O145*100</f>
        <v>0.009158068258135418</v>
      </c>
      <c r="J146" s="134">
        <f>SV_SO_1213_1a!J145/SV_SO_1213_1a!$O145*100</f>
        <v>1.2516026619451737</v>
      </c>
      <c r="K146" s="135">
        <f>SV_SO_1213_1a!K145/SV_SO_1213_1a!$O145*100</f>
        <v>79.23255387996825</v>
      </c>
      <c r="L146" s="134">
        <f>SV_SO_1213_1a!L145/SV_SO_1213_1a!$O145*100</f>
        <v>17.614017949813785</v>
      </c>
      <c r="M146" s="134">
        <f>SV_SO_1213_1a!M145/SV_SO_1213_1a!$O145*100</f>
        <v>1.8071921362720555</v>
      </c>
      <c r="N146" s="134">
        <f>SV_SO_1213_1a!N145/SV_SO_1213_1a!$O145*100</f>
        <v>0.08547530374259722</v>
      </c>
      <c r="O146" s="133">
        <f>SV_SO_1213_1a!O145/SV_SO_1213_1a!$O145*100</f>
        <v>100</v>
      </c>
      <c r="P146" s="133">
        <f>SV_SO_1213_1a!P145/SV_SO_1213_1a!$V145*100</f>
        <v>0.01502765087761481</v>
      </c>
      <c r="Q146" s="134">
        <f>SV_SO_1213_1a!Q145/SV_SO_1213_1a!$V145*100</f>
        <v>1.3795383505650396</v>
      </c>
      <c r="R146" s="133">
        <f>SV_SO_1213_1a!R145/SV_SO_1213_1a!$V145*100</f>
        <v>77.58325318586199</v>
      </c>
      <c r="S146" s="133">
        <f>SV_SO_1213_1a!S145/SV_SO_1213_1a!$V145*100</f>
        <v>18.86120461649435</v>
      </c>
      <c r="T146" s="134">
        <f>SV_SO_1213_1a!T145/SV_SO_1213_1a!$V145*100</f>
        <v>2.0542798749699447</v>
      </c>
      <c r="U146" s="136">
        <f>SV_SO_1213_1a!U145/SV_SO_1213_1a!$V145*100</f>
        <v>0.10669632123106516</v>
      </c>
      <c r="V146" s="133">
        <f>SV_SO_1213_1a!V145/SV_SO_1213_1a!$V145*100</f>
        <v>100</v>
      </c>
    </row>
    <row r="147" spans="1:22" ht="12.75">
      <c r="A147" s="30" t="s">
        <v>18</v>
      </c>
      <c r="B147" s="138"/>
      <c r="C147" s="139"/>
      <c r="D147" s="140"/>
      <c r="E147" s="139"/>
      <c r="F147" s="139"/>
      <c r="G147" s="139"/>
      <c r="H147" s="138"/>
      <c r="I147" s="138"/>
      <c r="J147" s="139"/>
      <c r="K147" s="140"/>
      <c r="L147" s="139"/>
      <c r="M147" s="139"/>
      <c r="N147" s="139"/>
      <c r="O147" s="138"/>
      <c r="P147" s="138"/>
      <c r="Q147" s="139"/>
      <c r="R147" s="138"/>
      <c r="S147" s="138"/>
      <c r="T147" s="139"/>
      <c r="U147" s="141"/>
      <c r="V147" s="138"/>
    </row>
    <row r="148" spans="1:22" ht="12.75">
      <c r="A148" s="113" t="s">
        <v>56</v>
      </c>
      <c r="B148" s="129">
        <f>SV_SO_1213_1a!B147/SV_SO_1213_1a!$H147*100</f>
        <v>0.04809826846233536</v>
      </c>
      <c r="C148" s="130">
        <f>SV_SO_1213_1a!C147/SV_SO_1213_1a!$H147*100</f>
        <v>1.7463371318632528</v>
      </c>
      <c r="D148" s="131">
        <f>SV_SO_1213_1a!D147/SV_SO_1213_1a!$H147*100</f>
        <v>80.2797099304425</v>
      </c>
      <c r="E148" s="130">
        <f>SV_SO_1213_1a!E147/SV_SO_1213_1a!$H147*100</f>
        <v>15.261950569779486</v>
      </c>
      <c r="F148" s="130">
        <f>SV_SO_1213_1a!F147/SV_SO_1213_1a!$H147*100</f>
        <v>2.4937102264318485</v>
      </c>
      <c r="G148" s="130">
        <f>SV_SO_1213_1a!G147/SV_SO_1213_1a!$H147*100</f>
        <v>0.17019387302057126</v>
      </c>
      <c r="H148" s="129">
        <f>SV_SO_1213_1a!H147/SV_SO_1213_1a!$H147*100</f>
        <v>100</v>
      </c>
      <c r="I148" s="129">
        <f>SV_SO_1213_1a!I147/SV_SO_1213_1a!$O147*100</f>
        <v>0.018116598427479255</v>
      </c>
      <c r="J148" s="130">
        <f>SV_SO_1213_1a!J147/SV_SO_1213_1a!$O147*100</f>
        <v>1.7391934490380085</v>
      </c>
      <c r="K148" s="131">
        <f>SV_SO_1213_1a!K147/SV_SO_1213_1a!$O147*100</f>
        <v>83.00300735533897</v>
      </c>
      <c r="L148" s="130">
        <f>SV_SO_1213_1a!L147/SV_SO_1213_1a!$O147*100</f>
        <v>13.228740171745354</v>
      </c>
      <c r="M148" s="130">
        <f>SV_SO_1213_1a!M147/SV_SO_1213_1a!$O147*100</f>
        <v>1.8333997608609007</v>
      </c>
      <c r="N148" s="130">
        <f>SV_SO_1213_1a!N147/SV_SO_1213_1a!$O147*100</f>
        <v>0.1775426645892967</v>
      </c>
      <c r="O148" s="129">
        <f>SV_SO_1213_1a!O147/SV_SO_1213_1a!$O147*100</f>
        <v>100</v>
      </c>
      <c r="P148" s="129">
        <f>SV_SO_1213_1a!P147/SV_SO_1213_1a!$V147*100</f>
        <v>0.03295073864572464</v>
      </c>
      <c r="Q148" s="130">
        <f>SV_SO_1213_1a!Q147/SV_SO_1213_1a!$V147*100</f>
        <v>1.742727955040548</v>
      </c>
      <c r="R148" s="129">
        <f>SV_SO_1213_1a!R147/SV_SO_1213_1a!$V147*100</f>
        <v>81.65559155728852</v>
      </c>
      <c r="S148" s="129">
        <f>SV_SO_1213_1a!S147/SV_SO_1213_1a!$V147*100</f>
        <v>14.234719094953045</v>
      </c>
      <c r="T148" s="130">
        <f>SV_SO_1213_1a!T147/SV_SO_1213_1a!$V147*100</f>
        <v>2.160103977886393</v>
      </c>
      <c r="U148" s="132">
        <f>SV_SO_1213_1a!U147/SV_SO_1213_1a!$V147*100</f>
        <v>0.17390667618576894</v>
      </c>
      <c r="V148" s="129">
        <f>SV_SO_1213_1a!V147/SV_SO_1213_1a!$V147*100</f>
        <v>100</v>
      </c>
    </row>
    <row r="149" spans="1:22" ht="12.75">
      <c r="A149" s="113" t="s">
        <v>47</v>
      </c>
      <c r="B149" s="129">
        <f>SV_SO_1213_1a!B148/SV_SO_1213_1a!$H148*100</f>
        <v>0</v>
      </c>
      <c r="C149" s="130">
        <f>SV_SO_1213_1a!C148/SV_SO_1213_1a!$H148*100</f>
        <v>0.015720798616569723</v>
      </c>
      <c r="D149" s="131">
        <f>SV_SO_1213_1a!D148/SV_SO_1213_1a!$H148*100</f>
        <v>44.04967772362836</v>
      </c>
      <c r="E149" s="130">
        <f>SV_SO_1213_1a!E148/SV_SO_1213_1a!$H148*100</f>
        <v>50.36943876748939</v>
      </c>
      <c r="F149" s="130">
        <f>SV_SO_1213_1a!F148/SV_SO_1213_1a!$H148*100</f>
        <v>5.297909133783996</v>
      </c>
      <c r="G149" s="130">
        <f>SV_SO_1213_1a!G148/SV_SO_1213_1a!$H148*100</f>
        <v>0.2672535764816853</v>
      </c>
      <c r="H149" s="129">
        <f>SV_SO_1213_1a!H148/SV_SO_1213_1a!$H148*100</f>
        <v>100</v>
      </c>
      <c r="I149" s="129">
        <f>SV_SO_1213_1a!I148/SV_SO_1213_1a!$O148*100</f>
        <v>0</v>
      </c>
      <c r="J149" s="130">
        <f>SV_SO_1213_1a!J148/SV_SO_1213_1a!$O148*100</f>
        <v>0</v>
      </c>
      <c r="K149" s="131">
        <f>SV_SO_1213_1a!K148/SV_SO_1213_1a!$O148*100</f>
        <v>45.76601129063656</v>
      </c>
      <c r="L149" s="130">
        <f>SV_SO_1213_1a!L148/SV_SO_1213_1a!$O148*100</f>
        <v>48.80280319252482</v>
      </c>
      <c r="M149" s="130">
        <f>SV_SO_1213_1a!M148/SV_SO_1213_1a!$O148*100</f>
        <v>4.866653688923496</v>
      </c>
      <c r="N149" s="130">
        <f>SV_SO_1213_1a!N148/SV_SO_1213_1a!$O148*100</f>
        <v>0.5645318279151256</v>
      </c>
      <c r="O149" s="129">
        <f>SV_SO_1213_1a!O148/SV_SO_1213_1a!$O148*100</f>
        <v>100</v>
      </c>
      <c r="P149" s="129">
        <f>SV_SO_1213_1a!P148/SV_SO_1213_1a!$V148*100</f>
        <v>0</v>
      </c>
      <c r="Q149" s="130">
        <f>SV_SO_1213_1a!Q148/SV_SO_1213_1a!$V148*100</f>
        <v>0.008697164724299879</v>
      </c>
      <c r="R149" s="129">
        <f>SV_SO_1213_1a!R148/SV_SO_1213_1a!$V148*100</f>
        <v>44.81648982431727</v>
      </c>
      <c r="S149" s="129">
        <f>SV_SO_1213_1a!S148/SV_SO_1213_1a!$V148*100</f>
        <v>49.669507740476604</v>
      </c>
      <c r="T149" s="130">
        <f>SV_SO_1213_1a!T148/SV_SO_1213_1a!$V148*100</f>
        <v>5.105235693164029</v>
      </c>
      <c r="U149" s="132">
        <f>SV_SO_1213_1a!U148/SV_SO_1213_1a!$V148*100</f>
        <v>0.40006957731779436</v>
      </c>
      <c r="V149" s="129">
        <f>SV_SO_1213_1a!V148/SV_SO_1213_1a!$V148*100</f>
        <v>100</v>
      </c>
    </row>
    <row r="150" spans="1:22" ht="12.75">
      <c r="A150" s="29" t="s">
        <v>28</v>
      </c>
      <c r="B150" s="133">
        <f>SV_SO_1213_1a!B149/SV_SO_1213_1a!$H149*100</f>
        <v>0.03893497858576178</v>
      </c>
      <c r="C150" s="134">
        <f>SV_SO_1213_1a!C149/SV_SO_1213_1a!$H149*100</f>
        <v>1.4166342208511786</v>
      </c>
      <c r="D150" s="135">
        <f>SV_SO_1213_1a!D149/SV_SO_1213_1a!$H149*100</f>
        <v>73.37745964239718</v>
      </c>
      <c r="E150" s="134">
        <f>SV_SO_1213_1a!E149/SV_SO_1213_1a!$H149*100</f>
        <v>21.95034292731139</v>
      </c>
      <c r="F150" s="134">
        <f>SV_SO_1213_1a!F149/SV_SO_1213_1a!$H149*100</f>
        <v>3.027943334631166</v>
      </c>
      <c r="G150" s="134">
        <f>SV_SO_1213_1a!G149/SV_SO_1213_1a!$H149*100</f>
        <v>0.18868489622330709</v>
      </c>
      <c r="H150" s="133">
        <f>SV_SO_1213_1a!H149/SV_SO_1213_1a!$H149*100</f>
        <v>100</v>
      </c>
      <c r="I150" s="133">
        <f>SV_SO_1213_1a!I149/SV_SO_1213_1a!$O149*100</f>
        <v>0.015273704789833822</v>
      </c>
      <c r="J150" s="134">
        <f>SV_SO_1213_1a!J149/SV_SO_1213_1a!$O149*100</f>
        <v>1.466275659824047</v>
      </c>
      <c r="K150" s="135">
        <f>SV_SO_1213_1a!K149/SV_SO_1213_1a!$O149*100</f>
        <v>77.1597018572825</v>
      </c>
      <c r="L150" s="134">
        <f>SV_SO_1213_1a!L149/SV_SO_1213_1a!$O149*100</f>
        <v>18.811094819159337</v>
      </c>
      <c r="M150" s="134">
        <f>SV_SO_1213_1a!M149/SV_SO_1213_1a!$O149*100</f>
        <v>2.309384164222874</v>
      </c>
      <c r="N150" s="134">
        <f>SV_SO_1213_1a!N149/SV_SO_1213_1a!$O149*100</f>
        <v>0.23826979472140764</v>
      </c>
      <c r="O150" s="133">
        <f>SV_SO_1213_1a!O149/SV_SO_1213_1a!$O149*100</f>
        <v>100</v>
      </c>
      <c r="P150" s="133">
        <f>SV_SO_1213_1a!P149/SV_SO_1213_1a!$V149*100</f>
        <v>0.027221172022684308</v>
      </c>
      <c r="Q150" s="134">
        <f>SV_SO_1213_1a!Q149/SV_SO_1213_1a!$V149*100</f>
        <v>1.4412098298676748</v>
      </c>
      <c r="R150" s="133">
        <f>SV_SO_1213_1a!R149/SV_SO_1213_1a!$V149*100</f>
        <v>75.24990548204158</v>
      </c>
      <c r="S150" s="133">
        <f>SV_SO_1213_1a!S149/SV_SO_1213_1a!$V149*100</f>
        <v>20.396219281663516</v>
      </c>
      <c r="T150" s="134">
        <f>SV_SO_1213_1a!T149/SV_SO_1213_1a!$V149*100</f>
        <v>2.672211720226843</v>
      </c>
      <c r="U150" s="136">
        <f>SV_SO_1213_1a!U149/SV_SO_1213_1a!$V149*100</f>
        <v>0.21323251417769373</v>
      </c>
      <c r="V150" s="133">
        <f>SV_SO_1213_1a!V149/SV_SO_1213_1a!$V149*100</f>
        <v>100</v>
      </c>
    </row>
    <row r="151" spans="1:22" ht="12.75">
      <c r="A151" s="142" t="s">
        <v>19</v>
      </c>
      <c r="B151" s="133">
        <f>SV_SO_1213_1a!B150/SV_SO_1213_1a!$H150*100</f>
        <v>0.029772981019724597</v>
      </c>
      <c r="C151" s="144">
        <f>SV_SO_1213_1a!C150/SV_SO_1213_1a!$H150*100</f>
        <v>1.4603647190174918</v>
      </c>
      <c r="D151" s="145">
        <f>SV_SO_1213_1a!D150/SV_SO_1213_1a!$H150*100</f>
        <v>74.68850018608113</v>
      </c>
      <c r="E151" s="144">
        <f>SV_SO_1213_1a!E150/SV_SO_1213_1a!$H150*100</f>
        <v>21.004838109415704</v>
      </c>
      <c r="F151" s="144">
        <f>SV_SO_1213_1a!F150/SV_SO_1213_1a!$H150*100</f>
        <v>2.658727205061407</v>
      </c>
      <c r="G151" s="144">
        <f>SV_SO_1213_1a!G150/SV_SO_1213_1a!$H150*100</f>
        <v>0.15779679940454036</v>
      </c>
      <c r="H151" s="143">
        <f>SV_SO_1213_1a!H150/SV_SO_1213_1a!$H150*100</f>
        <v>100</v>
      </c>
      <c r="I151" s="133">
        <f>SV_SO_1213_1a!I150/SV_SO_1213_1a!$O150*100</f>
        <v>0.01221485937643143</v>
      </c>
      <c r="J151" s="144">
        <f>SV_SO_1213_1a!J150/SV_SO_1213_1a!$O150*100</f>
        <v>1.3589031056279965</v>
      </c>
      <c r="K151" s="145">
        <f>SV_SO_1213_1a!K150/SV_SO_1213_1a!$O150*100</f>
        <v>78.1964760130699</v>
      </c>
      <c r="L151" s="144">
        <f>SV_SO_1213_1a!L150/SV_SO_1213_1a!$O150*100</f>
        <v>18.21235533025926</v>
      </c>
      <c r="M151" s="144">
        <f>SV_SO_1213_1a!M150/SV_SO_1213_1a!$O150*100</f>
        <v>2.0582038049286955</v>
      </c>
      <c r="N151" s="144">
        <f>SV_SO_1213_1a!N150/SV_SO_1213_1a!$O150*100</f>
        <v>0.16184688673771644</v>
      </c>
      <c r="O151" s="143">
        <f>SV_SO_1213_1a!O150/SV_SO_1213_1a!$O150*100</f>
        <v>100</v>
      </c>
      <c r="P151" s="143">
        <f>SV_SO_1213_1a!P150/SV_SO_1213_1a!$V150*100</f>
        <v>0.021105156441972125</v>
      </c>
      <c r="Q151" s="144">
        <f>SV_SO_1213_1a!Q150/SV_SO_1213_1a!$V150*100</f>
        <v>1.410276703676066</v>
      </c>
      <c r="R151" s="143">
        <f>SV_SO_1213_1a!R150/SV_SO_1213_1a!$V150*100</f>
        <v>76.42026396520664</v>
      </c>
      <c r="S151" s="143">
        <f>SV_SO_1213_1a!S150/SV_SO_1213_1a!$V150*100</f>
        <v>19.62628797985965</v>
      </c>
      <c r="T151" s="144">
        <f>SV_SO_1213_1a!T150/SV_SO_1213_1a!$V150*100</f>
        <v>2.3622700103264513</v>
      </c>
      <c r="U151" s="146">
        <f>SV_SO_1213_1a!U150/SV_SO_1213_1a!$V150*100</f>
        <v>0.15979618448921754</v>
      </c>
      <c r="V151" s="143">
        <f>SV_SO_1213_1a!V150/SV_SO_1213_1a!$V150*100</f>
        <v>100</v>
      </c>
    </row>
    <row r="152" spans="2:22" ht="12.75">
      <c r="B152" s="138"/>
      <c r="C152" s="139"/>
      <c r="D152" s="140"/>
      <c r="E152" s="139"/>
      <c r="F152" s="139"/>
      <c r="G152" s="139"/>
      <c r="H152" s="138"/>
      <c r="I152" s="138"/>
      <c r="J152" s="139"/>
      <c r="K152" s="140"/>
      <c r="L152" s="139"/>
      <c r="M152" s="139"/>
      <c r="N152" s="139"/>
      <c r="O152" s="138"/>
      <c r="P152" s="138"/>
      <c r="Q152" s="139"/>
      <c r="R152" s="138"/>
      <c r="S152" s="138"/>
      <c r="T152" s="139"/>
      <c r="U152" s="141"/>
      <c r="V152" s="138"/>
    </row>
    <row r="153" spans="1:22" ht="12.75">
      <c r="A153" s="112" t="s">
        <v>20</v>
      </c>
      <c r="B153" s="138"/>
      <c r="C153" s="139"/>
      <c r="D153" s="140"/>
      <c r="E153" s="139"/>
      <c r="F153" s="139"/>
      <c r="G153" s="139"/>
      <c r="H153" s="138"/>
      <c r="I153" s="138"/>
      <c r="J153" s="139"/>
      <c r="K153" s="140"/>
      <c r="L153" s="139"/>
      <c r="M153" s="139"/>
      <c r="N153" s="139"/>
      <c r="O153" s="138"/>
      <c r="P153" s="138"/>
      <c r="Q153" s="139"/>
      <c r="R153" s="138"/>
      <c r="S153" s="138"/>
      <c r="T153" s="139"/>
      <c r="U153" s="141"/>
      <c r="V153" s="138"/>
    </row>
    <row r="154" spans="1:22" ht="12.75">
      <c r="A154" s="102" t="s">
        <v>17</v>
      </c>
      <c r="B154" s="138"/>
      <c r="C154" s="139"/>
      <c r="D154" s="140"/>
      <c r="E154" s="139"/>
      <c r="F154" s="139"/>
      <c r="G154" s="139"/>
      <c r="H154" s="138"/>
      <c r="I154" s="138"/>
      <c r="J154" s="139"/>
      <c r="K154" s="140"/>
      <c r="L154" s="139"/>
      <c r="M154" s="139"/>
      <c r="N154" s="139"/>
      <c r="O154" s="138"/>
      <c r="P154" s="138"/>
      <c r="Q154" s="139"/>
      <c r="R154" s="138"/>
      <c r="S154" s="138"/>
      <c r="T154" s="139"/>
      <c r="U154" s="141"/>
      <c r="V154" s="138"/>
    </row>
    <row r="155" spans="1:22" ht="12.75">
      <c r="A155" s="74" t="s">
        <v>48</v>
      </c>
      <c r="B155" s="129">
        <f>SV_SO_1213_1a!B154/SV_SO_1213_1a!$H154*100</f>
        <v>0.04606475388260068</v>
      </c>
      <c r="C155" s="130">
        <f>SV_SO_1213_1a!C154/SV_SO_1213_1a!$H154*100</f>
        <v>2.375625164516978</v>
      </c>
      <c r="D155" s="131">
        <f>SV_SO_1213_1a!D154/SV_SO_1213_1a!$H154*100</f>
        <v>85.32508554882864</v>
      </c>
      <c r="E155" s="130">
        <f>SV_SO_1213_1a!E154/SV_SO_1213_1a!$H154*100</f>
        <v>10.660700184259015</v>
      </c>
      <c r="F155" s="130">
        <f>SV_SO_1213_1a!F154/SV_SO_1213_1a!$H154*100</f>
        <v>1.4082653329823638</v>
      </c>
      <c r="G155" s="130">
        <f>SV_SO_1213_1a!G154/SV_SO_1213_1a!$H154*100</f>
        <v>0.18425901553040272</v>
      </c>
      <c r="H155" s="129">
        <f>SV_SO_1213_1a!H154/SV_SO_1213_1a!$H154*100</f>
        <v>100</v>
      </c>
      <c r="I155" s="129">
        <f>SV_SO_1213_1a!I154/SV_SO_1213_1a!$O154*100</f>
        <v>0.033915550279803294</v>
      </c>
      <c r="J155" s="130">
        <f>SV_SO_1213_1a!J154/SV_SO_1213_1a!$O154*100</f>
        <v>2.0292804250748966</v>
      </c>
      <c r="K155" s="131">
        <f>SV_SO_1213_1a!K154/SV_SO_1213_1a!$O154*100</f>
        <v>87.92041150867674</v>
      </c>
      <c r="L155" s="130">
        <f>SV_SO_1213_1a!L154/SV_SO_1213_1a!$O154*100</f>
        <v>8.422361652817816</v>
      </c>
      <c r="M155" s="130">
        <f>SV_SO_1213_1a!M154/SV_SO_1213_1a!$O154*100</f>
        <v>1.4188005200384375</v>
      </c>
      <c r="N155" s="130">
        <f>SV_SO_1213_1a!N154/SV_SO_1213_1a!$O154*100</f>
        <v>0.175230343112317</v>
      </c>
      <c r="O155" s="129">
        <f>SV_SO_1213_1a!O154/SV_SO_1213_1a!$O154*100</f>
        <v>100</v>
      </c>
      <c r="P155" s="129">
        <f>SV_SO_1213_1a!P154/SV_SO_1213_1a!$V154*100</f>
        <v>0.03952929729072278</v>
      </c>
      <c r="Q155" s="130">
        <f>SV_SO_1213_1a!Q154/SV_SO_1213_1a!$V154*100</f>
        <v>2.1893149268708</v>
      </c>
      <c r="R155" s="129">
        <f>SV_SO_1213_1a!R154/SV_SO_1213_1a!$V154*100</f>
        <v>86.72119682549335</v>
      </c>
      <c r="S155" s="129">
        <f>SV_SO_1213_1a!S154/SV_SO_1213_1a!$V154*100</f>
        <v>9.456624198011372</v>
      </c>
      <c r="T155" s="130">
        <f>SV_SO_1213_1a!T154/SV_SO_1213_1a!$V154*100</f>
        <v>1.4139325569373917</v>
      </c>
      <c r="U155" s="132">
        <f>SV_SO_1213_1a!U154/SV_SO_1213_1a!$V154*100</f>
        <v>0.1794021953963572</v>
      </c>
      <c r="V155" s="129">
        <f>SV_SO_1213_1a!V154/SV_SO_1213_1a!$V154*100</f>
        <v>100</v>
      </c>
    </row>
    <row r="156" spans="1:22" ht="12.75">
      <c r="A156" s="74" t="s">
        <v>49</v>
      </c>
      <c r="B156" s="129">
        <f>SV_SO_1213_1a!B155/SV_SO_1213_1a!$H155*100</f>
        <v>0</v>
      </c>
      <c r="C156" s="147">
        <f>SV_SO_1213_1a!C155/SV_SO_1213_1a!$H155*100</f>
        <v>0.22654807853666722</v>
      </c>
      <c r="D156" s="131">
        <f>SV_SO_1213_1a!D155/SV_SO_1213_1a!$H155*100</f>
        <v>64.47390501762041</v>
      </c>
      <c r="E156" s="147">
        <f>SV_SO_1213_1a!E155/SV_SO_1213_1a!$H155*100</f>
        <v>27.664037590199698</v>
      </c>
      <c r="F156" s="147">
        <f>SV_SO_1213_1a!F155/SV_SO_1213_1a!$H155*100</f>
        <v>6.402080886054708</v>
      </c>
      <c r="G156" s="147">
        <f>SV_SO_1213_1a!G155/SV_SO_1213_1a!$H155*100</f>
        <v>1.2334284275885214</v>
      </c>
      <c r="H156" s="129">
        <f>SV_SO_1213_1a!H155/SV_SO_1213_1a!$H155*100</f>
        <v>100</v>
      </c>
      <c r="I156" s="129">
        <f>SV_SO_1213_1a!I155/SV_SO_1213_1a!$O155*100</f>
        <v>0</v>
      </c>
      <c r="J156" s="147">
        <f>SV_SO_1213_1a!J155/SV_SO_1213_1a!$O155*100</f>
        <v>0.37935394872973904</v>
      </c>
      <c r="K156" s="131">
        <f>SV_SO_1213_1a!K155/SV_SO_1213_1a!$O155*100</f>
        <v>67.35256926083458</v>
      </c>
      <c r="L156" s="147">
        <f>SV_SO_1213_1a!L155/SV_SO_1213_1a!$O155*100</f>
        <v>25.347741119668925</v>
      </c>
      <c r="M156" s="147">
        <f>SV_SO_1213_1a!M155/SV_SO_1213_1a!$O155*100</f>
        <v>5.805264972985401</v>
      </c>
      <c r="N156" s="147">
        <f>SV_SO_1213_1a!N155/SV_SO_1213_1a!$O155*100</f>
        <v>1.1150706977813543</v>
      </c>
      <c r="O156" s="129">
        <f>SV_SO_1213_1a!O155/SV_SO_1213_1a!$O155*100</f>
        <v>100</v>
      </c>
      <c r="P156" s="129">
        <f>SV_SO_1213_1a!P155/SV_SO_1213_1a!$V155*100</f>
        <v>0</v>
      </c>
      <c r="Q156" s="130">
        <f>SV_SO_1213_1a!Q155/SV_SO_1213_1a!$V155*100</f>
        <v>0.29102197215889797</v>
      </c>
      <c r="R156" s="129">
        <f>SV_SO_1213_1a!R155/SV_SO_1213_1a!$V155*100</f>
        <v>65.68850948246593</v>
      </c>
      <c r="S156" s="129">
        <f>SV_SO_1213_1a!S155/SV_SO_1213_1a!$V155*100</f>
        <v>26.686714846970943</v>
      </c>
      <c r="T156" s="130">
        <f>SV_SO_1213_1a!T155/SV_SO_1213_1a!$V155*100</f>
        <v>6.150264344958044</v>
      </c>
      <c r="U156" s="132">
        <f>SV_SO_1213_1a!U155/SV_SO_1213_1a!$V155*100</f>
        <v>1.1834893534461852</v>
      </c>
      <c r="V156" s="129">
        <f>SV_SO_1213_1a!V155/SV_SO_1213_1a!$V155*100</f>
        <v>100</v>
      </c>
    </row>
    <row r="157" spans="1:22" ht="12.75">
      <c r="A157" s="74" t="s">
        <v>50</v>
      </c>
      <c r="B157" s="129">
        <f>SV_SO_1213_1a!B156/SV_SO_1213_1a!$H156*100</f>
        <v>0</v>
      </c>
      <c r="C157" s="147">
        <f>SV_SO_1213_1a!C156/SV_SO_1213_1a!$H156*100</f>
        <v>0.9433962264150944</v>
      </c>
      <c r="D157" s="131">
        <f>SV_SO_1213_1a!D156/SV_SO_1213_1a!$H156*100</f>
        <v>49.62264150943396</v>
      </c>
      <c r="E157" s="147">
        <f>SV_SO_1213_1a!E156/SV_SO_1213_1a!$H156*100</f>
        <v>35.660377358490564</v>
      </c>
      <c r="F157" s="147">
        <f>SV_SO_1213_1a!F156/SV_SO_1213_1a!$H156*100</f>
        <v>12.264150943396226</v>
      </c>
      <c r="G157" s="147">
        <f>SV_SO_1213_1a!G156/SV_SO_1213_1a!$H156*100</f>
        <v>1.509433962264151</v>
      </c>
      <c r="H157" s="129">
        <f>SV_SO_1213_1a!H156/SV_SO_1213_1a!$H156*100</f>
        <v>100</v>
      </c>
      <c r="I157" s="129">
        <f>SV_SO_1213_1a!I156/SV_SO_1213_1a!$O156*100</f>
        <v>0</v>
      </c>
      <c r="J157" s="147">
        <f>SV_SO_1213_1a!J156/SV_SO_1213_1a!$O156*100</f>
        <v>0.5524861878453038</v>
      </c>
      <c r="K157" s="131">
        <f>SV_SO_1213_1a!K156/SV_SO_1213_1a!$O156*100</f>
        <v>63.20441988950276</v>
      </c>
      <c r="L157" s="147">
        <f>SV_SO_1213_1a!L156/SV_SO_1213_1a!$O156*100</f>
        <v>27.18232044198895</v>
      </c>
      <c r="M157" s="147">
        <f>SV_SO_1213_1a!M156/SV_SO_1213_1a!$O156*100</f>
        <v>7.513812154696133</v>
      </c>
      <c r="N157" s="147">
        <f>SV_SO_1213_1a!N156/SV_SO_1213_1a!$O156*100</f>
        <v>1.5469613259668509</v>
      </c>
      <c r="O157" s="129">
        <f>SV_SO_1213_1a!O156/SV_SO_1213_1a!$O156*100</f>
        <v>100</v>
      </c>
      <c r="P157" s="129">
        <f>SV_SO_1213_1a!P156/SV_SO_1213_1a!$V156*100</f>
        <v>0</v>
      </c>
      <c r="Q157" s="130">
        <f>SV_SO_1213_1a!Q156/SV_SO_1213_1a!$V156*100</f>
        <v>0.6968641114982579</v>
      </c>
      <c r="R157" s="129">
        <f>SV_SO_1213_1a!R156/SV_SO_1213_1a!$V156*100</f>
        <v>58.18815331010453</v>
      </c>
      <c r="S157" s="129">
        <f>SV_SO_1213_1a!S156/SV_SO_1213_1a!$V156*100</f>
        <v>30.313588850174217</v>
      </c>
      <c r="T157" s="130">
        <f>SV_SO_1213_1a!T156/SV_SO_1213_1a!$V156*100</f>
        <v>9.268292682926829</v>
      </c>
      <c r="U157" s="132">
        <f>SV_SO_1213_1a!U156/SV_SO_1213_1a!$V156*100</f>
        <v>1.5331010452961673</v>
      </c>
      <c r="V157" s="129">
        <f>SV_SO_1213_1a!V156/SV_SO_1213_1a!$V156*100</f>
        <v>100</v>
      </c>
    </row>
    <row r="158" spans="1:22" ht="12.75">
      <c r="A158" s="74" t="s">
        <v>51</v>
      </c>
      <c r="B158" s="129">
        <f>SV_SO_1213_1a!B157/SV_SO_1213_1a!$H157*100</f>
        <v>0</v>
      </c>
      <c r="C158" s="147">
        <f>SV_SO_1213_1a!C157/SV_SO_1213_1a!$H157*100</f>
        <v>0.023769907297361538</v>
      </c>
      <c r="D158" s="131">
        <f>SV_SO_1213_1a!D157/SV_SO_1213_1a!$H157*100</f>
        <v>37.21178987401949</v>
      </c>
      <c r="E158" s="147">
        <f>SV_SO_1213_1a!E157/SV_SO_1213_1a!$H157*100</f>
        <v>47.551699548371765</v>
      </c>
      <c r="F158" s="147">
        <f>SV_SO_1213_1a!F157/SV_SO_1213_1a!$H157*100</f>
        <v>11.75421915854528</v>
      </c>
      <c r="G158" s="147">
        <f>SV_SO_1213_1a!G157/SV_SO_1213_1a!$H157*100</f>
        <v>3.4585215117661043</v>
      </c>
      <c r="H158" s="129">
        <f>SV_SO_1213_1a!H157/SV_SO_1213_1a!$H157*100</f>
        <v>100</v>
      </c>
      <c r="I158" s="129">
        <f>SV_SO_1213_1a!I157/SV_SO_1213_1a!$O157*100</f>
        <v>0.01452854859799506</v>
      </c>
      <c r="J158" s="147">
        <f>SV_SO_1213_1a!J157/SV_SO_1213_1a!$O157*100</f>
        <v>0.04358564579398518</v>
      </c>
      <c r="K158" s="131">
        <f>SV_SO_1213_1a!K157/SV_SO_1213_1a!$O157*100</f>
        <v>41.173906726718</v>
      </c>
      <c r="L158" s="147">
        <f>SV_SO_1213_1a!L157/SV_SO_1213_1a!$O157*100</f>
        <v>45.8956850210664</v>
      </c>
      <c r="M158" s="147">
        <f>SV_SO_1213_1a!M157/SV_SO_1213_1a!$O157*100</f>
        <v>10.329798053174489</v>
      </c>
      <c r="N158" s="147">
        <f>SV_SO_1213_1a!N157/SV_SO_1213_1a!$O157*100</f>
        <v>2.5424960046491356</v>
      </c>
      <c r="O158" s="129">
        <f>SV_SO_1213_1a!O157/SV_SO_1213_1a!$O157*100</f>
        <v>100</v>
      </c>
      <c r="P158" s="129">
        <f>SV_SO_1213_1a!P157/SV_SO_1213_1a!$V157*100</f>
        <v>0.006537229522128521</v>
      </c>
      <c r="Q158" s="130">
        <f>SV_SO_1213_1a!Q157/SV_SO_1213_1a!$V157*100</f>
        <v>0.03268614761064261</v>
      </c>
      <c r="R158" s="129">
        <f>SV_SO_1213_1a!R157/SV_SO_1213_1a!$V157*100</f>
        <v>38.99457409949663</v>
      </c>
      <c r="S158" s="129">
        <f>SV_SO_1213_1a!S157/SV_SO_1213_1a!$V157*100</f>
        <v>46.80656337844022</v>
      </c>
      <c r="T158" s="130">
        <f>SV_SO_1213_1a!T157/SV_SO_1213_1a!$V157*100</f>
        <v>11.113290187618487</v>
      </c>
      <c r="U158" s="132">
        <f>SV_SO_1213_1a!U157/SV_SO_1213_1a!$V157*100</f>
        <v>3.046348957311891</v>
      </c>
      <c r="V158" s="129">
        <f>SV_SO_1213_1a!V157/SV_SO_1213_1a!$V157*100</f>
        <v>100</v>
      </c>
    </row>
    <row r="159" spans="1:22" ht="12.75">
      <c r="A159" s="29" t="s">
        <v>1</v>
      </c>
      <c r="B159" s="148">
        <f>SV_SO_1213_1a!B158/SV_SO_1213_1a!$H158*100</f>
        <v>0.01941316767430251</v>
      </c>
      <c r="C159" s="149">
        <f>SV_SO_1213_1a!C158/SV_SO_1213_1a!$H158*100</f>
        <v>1.0954573187642132</v>
      </c>
      <c r="D159" s="150">
        <f>SV_SO_1213_1a!D158/SV_SO_1213_1a!$H158*100</f>
        <v>66.68145765156137</v>
      </c>
      <c r="E159" s="149">
        <f>SV_SO_1213_1a!E158/SV_SO_1213_1a!$H158*100</f>
        <v>25.25653114426757</v>
      </c>
      <c r="F159" s="149">
        <f>SV_SO_1213_1a!F158/SV_SO_1213_1a!$H158*100</f>
        <v>5.632591935215486</v>
      </c>
      <c r="G159" s="149">
        <f>SV_SO_1213_1a!G158/SV_SO_1213_1a!$H158*100</f>
        <v>1.3145487825170559</v>
      </c>
      <c r="H159" s="148">
        <f>SV_SO_1213_1a!H158/SV_SO_1213_1a!$H158*100</f>
        <v>100</v>
      </c>
      <c r="I159" s="148">
        <f>SV_SO_1213_1a!I158/SV_SO_1213_1a!$O158*100</f>
        <v>0.020481011176780386</v>
      </c>
      <c r="J159" s="149">
        <f>SV_SO_1213_1a!J158/SV_SO_1213_1a!$O158*100</f>
        <v>1.170343495816022</v>
      </c>
      <c r="K159" s="150">
        <f>SV_SO_1213_1a!K158/SV_SO_1213_1a!$O158*100</f>
        <v>72.61688805664463</v>
      </c>
      <c r="L159" s="149">
        <f>SV_SO_1213_1a!L158/SV_SO_1213_1a!$O158*100</f>
        <v>20.77359705073439</v>
      </c>
      <c r="M159" s="149">
        <f>SV_SO_1213_1a!M158/SV_SO_1213_1a!$O158*100</f>
        <v>4.491193165193985</v>
      </c>
      <c r="N159" s="149">
        <f>SV_SO_1213_1a!N158/SV_SO_1213_1a!$O158*100</f>
        <v>0.9274972204341975</v>
      </c>
      <c r="O159" s="148">
        <f>SV_SO_1213_1a!O158/SV_SO_1213_1a!$O158*100</f>
        <v>100</v>
      </c>
      <c r="P159" s="148">
        <f>SV_SO_1213_1a!P158/SV_SO_1213_1a!$V158*100</f>
        <v>0.01993279799533003</v>
      </c>
      <c r="Q159" s="134">
        <f>SV_SO_1213_1a!Q158/SV_SO_1213_1a!$V158*100</f>
        <v>1.1318981718776695</v>
      </c>
      <c r="R159" s="135">
        <f>SV_SO_1213_1a!R158/SV_SO_1213_1a!$V158*100</f>
        <v>69.56973631755795</v>
      </c>
      <c r="S159" s="134">
        <f>SV_SO_1213_1a!S158/SV_SO_1213_1a!$V158*100</f>
        <v>23.07506122216527</v>
      </c>
      <c r="T159" s="134">
        <f>SV_SO_1213_1a!T158/SV_SO_1213_1a!$V158*100</f>
        <v>5.077168403667635</v>
      </c>
      <c r="U159" s="134">
        <f>SV_SO_1213_1a!U158/SV_SO_1213_1a!$V158*100</f>
        <v>1.1262030867361466</v>
      </c>
      <c r="V159" s="133">
        <f>SV_SO_1213_1a!V158/SV_SO_1213_1a!$V158*100</f>
        <v>100</v>
      </c>
    </row>
    <row r="160" spans="1:22" ht="12.75">
      <c r="A160" s="30" t="s">
        <v>18</v>
      </c>
      <c r="B160" s="138"/>
      <c r="C160" s="139"/>
      <c r="D160" s="140"/>
      <c r="E160" s="139"/>
      <c r="F160" s="139"/>
      <c r="G160" s="139"/>
      <c r="H160" s="138"/>
      <c r="I160" s="138"/>
      <c r="J160" s="139"/>
      <c r="K160" s="140"/>
      <c r="L160" s="139"/>
      <c r="M160" s="139"/>
      <c r="N160" s="139"/>
      <c r="O160" s="138"/>
      <c r="P160" s="138"/>
      <c r="Q160" s="139"/>
      <c r="R160" s="138"/>
      <c r="S160" s="138"/>
      <c r="T160" s="139"/>
      <c r="U160" s="141"/>
      <c r="V160" s="138"/>
    </row>
    <row r="161" spans="1:22" ht="12.75">
      <c r="A161" s="74" t="s">
        <v>48</v>
      </c>
      <c r="B161" s="129">
        <f>SV_SO_1213_1a!B160/SV_SO_1213_1a!$H160*100</f>
        <v>0.07454342154304883</v>
      </c>
      <c r="C161" s="130">
        <f>SV_SO_1213_1a!C160/SV_SO_1213_1a!$H160*100</f>
        <v>2.54938501677227</v>
      </c>
      <c r="D161" s="131">
        <f>SV_SO_1213_1a!D160/SV_SO_1213_1a!$H160*100</f>
        <v>84.77077897875512</v>
      </c>
      <c r="E161" s="130">
        <f>SV_SO_1213_1a!E160/SV_SO_1213_1a!$H160*100</f>
        <v>10.935519940365262</v>
      </c>
      <c r="F161" s="130">
        <f>SV_SO_1213_1a!F160/SV_SO_1213_1a!$H160*100</f>
        <v>1.4386880357808423</v>
      </c>
      <c r="G161" s="130">
        <f>SV_SO_1213_1a!G160/SV_SO_1213_1a!$H160*100</f>
        <v>0.23108460678345136</v>
      </c>
      <c r="H161" s="129">
        <f>SV_SO_1213_1a!H160/SV_SO_1213_1a!$H160*100</f>
        <v>100</v>
      </c>
      <c r="I161" s="129">
        <f>SV_SO_1213_1a!I160/SV_SO_1213_1a!$O160*100</f>
        <v>0.03691171947093202</v>
      </c>
      <c r="J161" s="130">
        <f>SV_SO_1213_1a!J160/SV_SO_1213_1a!$O160*100</f>
        <v>1.882497693017533</v>
      </c>
      <c r="K161" s="131">
        <f>SV_SO_1213_1a!K160/SV_SO_1213_1a!$O160*100</f>
        <v>88.40972008612734</v>
      </c>
      <c r="L161" s="130">
        <f>SV_SO_1213_1a!L160/SV_SO_1213_1a!$O160*100</f>
        <v>8.052906797908337</v>
      </c>
      <c r="M161" s="130">
        <f>SV_SO_1213_1a!M160/SV_SO_1213_1a!$O160*100</f>
        <v>1.4149492463857276</v>
      </c>
      <c r="N161" s="130">
        <f>SV_SO_1213_1a!N160/SV_SO_1213_1a!$O160*100</f>
        <v>0.20301445709012608</v>
      </c>
      <c r="O161" s="129">
        <f>SV_SO_1213_1a!O160/SV_SO_1213_1a!$O160*100</f>
        <v>100</v>
      </c>
      <c r="P161" s="129">
        <f>SV_SO_1213_1a!P160/SV_SO_1213_1a!$V160*100</f>
        <v>0.053926525109538256</v>
      </c>
      <c r="Q161" s="130">
        <f>SV_SO_1213_1a!Q160/SV_SO_1213_1a!$V160*100</f>
        <v>2.1840242669362993</v>
      </c>
      <c r="R161" s="129">
        <f>SV_SO_1213_1a!R160/SV_SO_1213_1a!$V160*100</f>
        <v>86.76440849342771</v>
      </c>
      <c r="S161" s="129">
        <f>SV_SO_1213_1a!S160/SV_SO_1213_1a!$V160*100</f>
        <v>9.356252106504886</v>
      </c>
      <c r="T161" s="130">
        <f>SV_SO_1213_1a!T160/SV_SO_1213_1a!$V160*100</f>
        <v>1.4256825075834176</v>
      </c>
      <c r="U161" s="132">
        <f>SV_SO_1213_1a!U160/SV_SO_1213_1a!$V160*100</f>
        <v>0.21570610043815303</v>
      </c>
      <c r="V161" s="129">
        <f>SV_SO_1213_1a!V160/SV_SO_1213_1a!$V160*100</f>
        <v>100</v>
      </c>
    </row>
    <row r="162" spans="1:22" ht="12.75">
      <c r="A162" s="74" t="s">
        <v>49</v>
      </c>
      <c r="B162" s="129">
        <f>SV_SO_1213_1a!B161/SV_SO_1213_1a!$H161*100</f>
        <v>0</v>
      </c>
      <c r="C162" s="147">
        <f>SV_SO_1213_1a!C161/SV_SO_1213_1a!$H161*100</f>
        <v>0.2869924875495906</v>
      </c>
      <c r="D162" s="131">
        <f>SV_SO_1213_1a!D161/SV_SO_1213_1a!$H161*100</f>
        <v>62.024141132776236</v>
      </c>
      <c r="E162" s="147">
        <f>SV_SO_1213_1a!E161/SV_SO_1213_1a!$H161*100</f>
        <v>28.83430404321769</v>
      </c>
      <c r="F162" s="147">
        <f>SV_SO_1213_1a!F161/SV_SO_1213_1a!$H161*100</f>
        <v>7.4364818097408625</v>
      </c>
      <c r="G162" s="147">
        <f>SV_SO_1213_1a!G161/SV_SO_1213_1a!$H161*100</f>
        <v>1.4180805267156242</v>
      </c>
      <c r="H162" s="129">
        <f>SV_SO_1213_1a!H161/SV_SO_1213_1a!$H161*100</f>
        <v>100</v>
      </c>
      <c r="I162" s="129">
        <f>SV_SO_1213_1a!I161/SV_SO_1213_1a!$O161*100</f>
        <v>0</v>
      </c>
      <c r="J162" s="147">
        <f>SV_SO_1213_1a!J161/SV_SO_1213_1a!$O161*100</f>
        <v>0.22766695576756285</v>
      </c>
      <c r="K162" s="131">
        <f>SV_SO_1213_1a!K161/SV_SO_1213_1a!$O161*100</f>
        <v>66.25108412836079</v>
      </c>
      <c r="L162" s="147">
        <f>SV_SO_1213_1a!L161/SV_SO_1213_1a!$O161*100</f>
        <v>25.986556808326107</v>
      </c>
      <c r="M162" s="147">
        <f>SV_SO_1213_1a!M161/SV_SO_1213_1a!$O161*100</f>
        <v>6.049436253252384</v>
      </c>
      <c r="N162" s="147">
        <f>SV_SO_1213_1a!N161/SV_SO_1213_1a!$O161*100</f>
        <v>1.4852558542931482</v>
      </c>
      <c r="O162" s="129">
        <f>SV_SO_1213_1a!O161/SV_SO_1213_1a!$O161*100</f>
        <v>100</v>
      </c>
      <c r="P162" s="129">
        <f>SV_SO_1213_1a!P161/SV_SO_1213_1a!$V161*100</f>
        <v>0</v>
      </c>
      <c r="Q162" s="130">
        <f>SV_SO_1213_1a!Q161/SV_SO_1213_1a!$V161*100</f>
        <v>0.2610222580798253</v>
      </c>
      <c r="R162" s="129">
        <f>SV_SO_1213_1a!R161/SV_SO_1213_1a!$V161*100</f>
        <v>63.874519481752166</v>
      </c>
      <c r="S162" s="129">
        <f>SV_SO_1213_1a!S161/SV_SO_1213_1a!$V161*100</f>
        <v>27.58767974941863</v>
      </c>
      <c r="T162" s="130">
        <f>SV_SO_1213_1a!T161/SV_SO_1213_1a!$V161*100</f>
        <v>6.829291443215794</v>
      </c>
      <c r="U162" s="132">
        <f>SV_SO_1213_1a!U161/SV_SO_1213_1a!$V161*100</f>
        <v>1.447487067533577</v>
      </c>
      <c r="V162" s="129">
        <f>SV_SO_1213_1a!V161/SV_SO_1213_1a!$V161*100</f>
        <v>100</v>
      </c>
    </row>
    <row r="163" spans="1:22" ht="12.75">
      <c r="A163" s="74" t="s">
        <v>50</v>
      </c>
      <c r="B163" s="129">
        <f>SV_SO_1213_1a!B162/SV_SO_1213_1a!$H162*100</f>
        <v>0</v>
      </c>
      <c r="C163" s="147">
        <f>SV_SO_1213_1a!C162/SV_SO_1213_1a!$H162*100</f>
        <v>0.5736137667304015</v>
      </c>
      <c r="D163" s="131">
        <f>SV_SO_1213_1a!D162/SV_SO_1213_1a!$H162*100</f>
        <v>50.47801147227533</v>
      </c>
      <c r="E163" s="147">
        <f>SV_SO_1213_1a!E162/SV_SO_1213_1a!$H162*100</f>
        <v>34.41682600382409</v>
      </c>
      <c r="F163" s="147">
        <f>SV_SO_1213_1a!F162/SV_SO_1213_1a!$H162*100</f>
        <v>11.47227533460803</v>
      </c>
      <c r="G163" s="147">
        <f>SV_SO_1213_1a!G162/SV_SO_1213_1a!$H162*100</f>
        <v>3.0592734225621414</v>
      </c>
      <c r="H163" s="129">
        <f>SV_SO_1213_1a!H162/SV_SO_1213_1a!$H162*100</f>
        <v>100</v>
      </c>
      <c r="I163" s="129">
        <f>SV_SO_1213_1a!I162/SV_SO_1213_1a!$O162*100</f>
        <v>0</v>
      </c>
      <c r="J163" s="147">
        <f>SV_SO_1213_1a!J162/SV_SO_1213_1a!$O162*100</f>
        <v>0.38910505836575876</v>
      </c>
      <c r="K163" s="131">
        <f>SV_SO_1213_1a!K162/SV_SO_1213_1a!$O162*100</f>
        <v>63.13229571984436</v>
      </c>
      <c r="L163" s="147">
        <f>SV_SO_1213_1a!L162/SV_SO_1213_1a!$O162*100</f>
        <v>27.431906614785994</v>
      </c>
      <c r="M163" s="147">
        <f>SV_SO_1213_1a!M162/SV_SO_1213_1a!$O162*100</f>
        <v>8.073929961089494</v>
      </c>
      <c r="N163" s="147">
        <f>SV_SO_1213_1a!N162/SV_SO_1213_1a!$O162*100</f>
        <v>0.9727626459143969</v>
      </c>
      <c r="O163" s="129">
        <f>SV_SO_1213_1a!O162/SV_SO_1213_1a!$O162*100</f>
        <v>100</v>
      </c>
      <c r="P163" s="129">
        <f>SV_SO_1213_1a!P162/SV_SO_1213_1a!$V162*100</f>
        <v>0</v>
      </c>
      <c r="Q163" s="130">
        <f>SV_SO_1213_1a!Q162/SV_SO_1213_1a!$V162*100</f>
        <v>0.4513217279174726</v>
      </c>
      <c r="R163" s="129">
        <f>SV_SO_1213_1a!R162/SV_SO_1213_1a!$V162*100</f>
        <v>58.86524822695035</v>
      </c>
      <c r="S163" s="129">
        <f>SV_SO_1213_1a!S162/SV_SO_1213_1a!$V162*100</f>
        <v>29.78723404255319</v>
      </c>
      <c r="T163" s="130">
        <f>SV_SO_1213_1a!T162/SV_SO_1213_1a!$V162*100</f>
        <v>9.219858156028367</v>
      </c>
      <c r="U163" s="132">
        <f>SV_SO_1213_1a!U162/SV_SO_1213_1a!$V162*100</f>
        <v>1.6763378465506125</v>
      </c>
      <c r="V163" s="129">
        <f>SV_SO_1213_1a!V162/SV_SO_1213_1a!$V162*100</f>
        <v>100</v>
      </c>
    </row>
    <row r="164" spans="1:22" ht="12.75">
      <c r="A164" s="74" t="s">
        <v>51</v>
      </c>
      <c r="B164" s="129">
        <f>SV_SO_1213_1a!B163/SV_SO_1213_1a!$H163*100</f>
        <v>0</v>
      </c>
      <c r="C164" s="147">
        <f>SV_SO_1213_1a!C163/SV_SO_1213_1a!$H163*100</f>
        <v>0.04826837214914927</v>
      </c>
      <c r="D164" s="131">
        <f>SV_SO_1213_1a!D163/SV_SO_1213_1a!$H163*100</f>
        <v>36.949438880173766</v>
      </c>
      <c r="E164" s="147">
        <f>SV_SO_1213_1a!E163/SV_SO_1213_1a!$H163*100</f>
        <v>45.02232412211898</v>
      </c>
      <c r="F164" s="147">
        <f>SV_SO_1213_1a!F163/SV_SO_1213_1a!$H163*100</f>
        <v>14.239169783999033</v>
      </c>
      <c r="G164" s="147">
        <f>SV_SO_1213_1a!G163/SV_SO_1213_1a!$H163*100</f>
        <v>3.7407988415590685</v>
      </c>
      <c r="H164" s="129">
        <f>SV_SO_1213_1a!H163/SV_SO_1213_1a!$H163*100</f>
        <v>100</v>
      </c>
      <c r="I164" s="129">
        <f>SV_SO_1213_1a!I163/SV_SO_1213_1a!$O163*100</f>
        <v>0</v>
      </c>
      <c r="J164" s="147">
        <f>SV_SO_1213_1a!J163/SV_SO_1213_1a!$O163*100</f>
        <v>0.027631942525559547</v>
      </c>
      <c r="K164" s="131">
        <f>SV_SO_1213_1a!K163/SV_SO_1213_1a!$O163*100</f>
        <v>42.442663719259464</v>
      </c>
      <c r="L164" s="147">
        <f>SV_SO_1213_1a!L163/SV_SO_1213_1a!$O163*100</f>
        <v>42.80187897209174</v>
      </c>
      <c r="M164" s="147">
        <f>SV_SO_1213_1a!M163/SV_SO_1213_1a!$O163*100</f>
        <v>11.59159988947223</v>
      </c>
      <c r="N164" s="147">
        <f>SV_SO_1213_1a!N163/SV_SO_1213_1a!$O163*100</f>
        <v>3.1362254766510085</v>
      </c>
      <c r="O164" s="129">
        <f>SV_SO_1213_1a!O163/SV_SO_1213_1a!$O163*100</f>
        <v>100</v>
      </c>
      <c r="P164" s="129">
        <f>SV_SO_1213_1a!P163/SV_SO_1213_1a!$V163*100</f>
        <v>0</v>
      </c>
      <c r="Q164" s="130">
        <f>SV_SO_1213_1a!Q163/SV_SO_1213_1a!$V163*100</f>
        <v>0.03864734299516908</v>
      </c>
      <c r="R164" s="129">
        <f>SV_SO_1213_1a!R163/SV_SO_1213_1a!$V163*100</f>
        <v>39.51046698872786</v>
      </c>
      <c r="S164" s="129">
        <f>SV_SO_1213_1a!S163/SV_SO_1213_1a!$V163*100</f>
        <v>43.987117552334944</v>
      </c>
      <c r="T164" s="130">
        <f>SV_SO_1213_1a!T163/SV_SO_1213_1a!$V163*100</f>
        <v>13.004830917874397</v>
      </c>
      <c r="U164" s="132">
        <f>SV_SO_1213_1a!U163/SV_SO_1213_1a!$V163*100</f>
        <v>3.4589371980676327</v>
      </c>
      <c r="V164" s="129">
        <f>SV_SO_1213_1a!V163/SV_SO_1213_1a!$V163*100</f>
        <v>100</v>
      </c>
    </row>
    <row r="165" spans="1:22" ht="12.75">
      <c r="A165" s="29" t="s">
        <v>1</v>
      </c>
      <c r="B165" s="148">
        <f>SV_SO_1213_1a!B164/SV_SO_1213_1a!$H164*100</f>
        <v>0.029349612585113878</v>
      </c>
      <c r="C165" s="149">
        <f>SV_SO_1213_1a!C164/SV_SO_1213_1a!$H164*100</f>
        <v>1.1240901620098613</v>
      </c>
      <c r="D165" s="150">
        <f>SV_SO_1213_1a!D164/SV_SO_1213_1a!$H164*100</f>
        <v>64.70415590514204</v>
      </c>
      <c r="E165" s="149">
        <f>SV_SO_1213_1a!E164/SV_SO_1213_1a!$H164*100</f>
        <v>25.810049307349143</v>
      </c>
      <c r="F165" s="149">
        <f>SV_SO_1213_1a!F164/SV_SO_1213_1a!$H164*100</f>
        <v>6.791500352195351</v>
      </c>
      <c r="G165" s="149">
        <f>SV_SO_1213_1a!G164/SV_SO_1213_1a!$H164*100</f>
        <v>1.5408546607184785</v>
      </c>
      <c r="H165" s="148">
        <f>SV_SO_1213_1a!H164/SV_SO_1213_1a!$H164*100</f>
        <v>100</v>
      </c>
      <c r="I165" s="148">
        <f>SV_SO_1213_1a!I164/SV_SO_1213_1a!$O164*100</f>
        <v>0.017780411912875983</v>
      </c>
      <c r="J165" s="149">
        <f>SV_SO_1213_1a!J164/SV_SO_1213_1a!$O164*100</f>
        <v>0.986812861164617</v>
      </c>
      <c r="K165" s="150">
        <f>SV_SO_1213_1a!K164/SV_SO_1213_1a!$O164*100</f>
        <v>71.72321825455623</v>
      </c>
      <c r="L165" s="149">
        <f>SV_SO_1213_1a!L164/SV_SO_1213_1a!$O164*100</f>
        <v>20.998666469106535</v>
      </c>
      <c r="M165" s="149">
        <f>SV_SO_1213_1a!M164/SV_SO_1213_1a!$O164*100</f>
        <v>5.067417395169655</v>
      </c>
      <c r="N165" s="149">
        <f>SV_SO_1213_1a!N164/SV_SO_1213_1a!$O164*100</f>
        <v>1.2061046080900872</v>
      </c>
      <c r="O165" s="148">
        <f>SV_SO_1213_1a!O164/SV_SO_1213_1a!$O164*100</f>
        <v>100</v>
      </c>
      <c r="P165" s="148">
        <f>SV_SO_1213_1a!P164/SV_SO_1213_1a!$V164*100</f>
        <v>0.02359290443399148</v>
      </c>
      <c r="Q165" s="134">
        <f>SV_SO_1213_1a!Q164/SV_SO_1213_1a!$V164*100</f>
        <v>1.0557824734211185</v>
      </c>
      <c r="R165" s="135">
        <f>SV_SO_1213_1a!R164/SV_SO_1213_1a!$V164*100</f>
        <v>68.19676482297949</v>
      </c>
      <c r="S165" s="134">
        <f>SV_SO_1213_1a!S164/SV_SO_1213_1a!$V164*100</f>
        <v>23.41595765073654</v>
      </c>
      <c r="T165" s="134">
        <f>SV_SO_1213_1a!T164/SV_SO_1213_1a!$V164*100</f>
        <v>5.933615465148857</v>
      </c>
      <c r="U165" s="134">
        <f>SV_SO_1213_1a!U164/SV_SO_1213_1a!$V164*100</f>
        <v>1.3742866832800036</v>
      </c>
      <c r="V165" s="133">
        <f>SV_SO_1213_1a!V164/SV_SO_1213_1a!$V164*100</f>
        <v>100</v>
      </c>
    </row>
    <row r="166" spans="1:22" ht="12.75">
      <c r="A166" s="142" t="s">
        <v>21</v>
      </c>
      <c r="B166" s="143">
        <f>SV_SO_1213_1a!B165/SV_SO_1213_1a!$H165*100</f>
        <v>0.024240695850563238</v>
      </c>
      <c r="C166" s="144">
        <f>SV_SO_1213_1a!C165/SV_SO_1213_1a!$H165*100</f>
        <v>1.1093683159846002</v>
      </c>
      <c r="D166" s="145">
        <f>SV_SO_1213_1a!D165/SV_SO_1213_1a!$H165*100</f>
        <v>65.72080422073292</v>
      </c>
      <c r="E166" s="144">
        <f>SV_SO_1213_1a!E165/SV_SO_1213_1a!$H165*100</f>
        <v>25.52545273064309</v>
      </c>
      <c r="F166" s="144">
        <f>SV_SO_1213_1a!F165/SV_SO_1213_1a!$H165*100</f>
        <v>6.195636674746899</v>
      </c>
      <c r="G166" s="144">
        <f>SV_SO_1213_1a!G165/SV_SO_1213_1a!$H165*100</f>
        <v>1.4244973620419221</v>
      </c>
      <c r="H166" s="143">
        <f>SV_SO_1213_1a!H165/SV_SO_1213_1a!$H165*100</f>
        <v>100</v>
      </c>
      <c r="I166" s="143">
        <f>SV_SO_1213_1a!I165/SV_SO_1213_1a!$O165*100</f>
        <v>0.01913931952357817</v>
      </c>
      <c r="J166" s="144">
        <f>SV_SO_1213_1a!J165/SV_SO_1213_1a!$O165*100</f>
        <v>1.0791631700602151</v>
      </c>
      <c r="K166" s="145">
        <f>SV_SO_1213_1a!K165/SV_SO_1213_1a!$O165*100</f>
        <v>72.17290166806532</v>
      </c>
      <c r="L166" s="144">
        <f>SV_SO_1213_1a!L165/SV_SO_1213_1a!$O165*100</f>
        <v>20.885414366267685</v>
      </c>
      <c r="M166" s="144">
        <f>SV_SO_1213_1a!M165/SV_SO_1213_1a!$O165*100</f>
        <v>4.777468604154705</v>
      </c>
      <c r="N166" s="144">
        <f>SV_SO_1213_1a!N165/SV_SO_1213_1a!$O165*100</f>
        <v>1.0659128719285074</v>
      </c>
      <c r="O166" s="143">
        <f>SV_SO_1213_1a!O165/SV_SO_1213_1a!$O165*100</f>
        <v>100</v>
      </c>
      <c r="P166" s="143">
        <f>SV_SO_1213_1a!P165/SV_SO_1213_1a!$V165*100</f>
        <v>0.021730784553758337</v>
      </c>
      <c r="Q166" s="144">
        <f>SV_SO_1213_1a!Q165/SV_SO_1213_1a!$V165*100</f>
        <v>1.094507182024295</v>
      </c>
      <c r="R166" s="143">
        <f>SV_SO_1213_1a!R165/SV_SO_1213_1a!$V165*100</f>
        <v>68.89527934923544</v>
      </c>
      <c r="S166" s="143">
        <f>SV_SO_1213_1a!S165/SV_SO_1213_1a!$V165*100</f>
        <v>23.242522799214793</v>
      </c>
      <c r="T166" s="144">
        <f>SV_SO_1213_1a!T165/SV_SO_1213_1a!$V165*100</f>
        <v>5.49788849210086</v>
      </c>
      <c r="U166" s="146">
        <f>SV_SO_1213_1a!U165/SV_SO_1213_1a!$V165*100</f>
        <v>1.248071392870854</v>
      </c>
      <c r="V166" s="143">
        <f>SV_SO_1213_1a!V165/SV_SO_1213_1a!$V165*100</f>
        <v>100</v>
      </c>
    </row>
    <row r="167" spans="2:22" ht="12.75">
      <c r="B167" s="138"/>
      <c r="C167" s="139"/>
      <c r="D167" s="140"/>
      <c r="E167" s="139"/>
      <c r="F167" s="139"/>
      <c r="G167" s="139"/>
      <c r="H167" s="138"/>
      <c r="I167" s="138"/>
      <c r="J167" s="139"/>
      <c r="K167" s="140"/>
      <c r="L167" s="139"/>
      <c r="M167" s="139"/>
      <c r="N167" s="139"/>
      <c r="O167" s="138"/>
      <c r="P167" s="138"/>
      <c r="Q167" s="139"/>
      <c r="R167" s="138"/>
      <c r="S167" s="138"/>
      <c r="T167" s="139"/>
      <c r="U167" s="141"/>
      <c r="V167" s="138"/>
    </row>
    <row r="168" spans="1:22" ht="12.75">
      <c r="A168" s="112" t="s">
        <v>22</v>
      </c>
      <c r="B168" s="138"/>
      <c r="C168" s="139"/>
      <c r="D168" s="140"/>
      <c r="E168" s="139"/>
      <c r="F168" s="139"/>
      <c r="G168" s="139"/>
      <c r="H168" s="138"/>
      <c r="I168" s="138"/>
      <c r="J168" s="139"/>
      <c r="K168" s="140"/>
      <c r="L168" s="139"/>
      <c r="M168" s="139"/>
      <c r="N168" s="139"/>
      <c r="O168" s="138"/>
      <c r="P168" s="138"/>
      <c r="Q168" s="139"/>
      <c r="R168" s="138"/>
      <c r="S168" s="138"/>
      <c r="T168" s="139"/>
      <c r="U168" s="141"/>
      <c r="V168" s="138"/>
    </row>
    <row r="169" spans="1:22" ht="12.75">
      <c r="A169" s="102" t="s">
        <v>17</v>
      </c>
      <c r="B169" s="138"/>
      <c r="C169" s="139"/>
      <c r="D169" s="140"/>
      <c r="E169" s="139"/>
      <c r="F169" s="139"/>
      <c r="G169" s="139"/>
      <c r="H169" s="138"/>
      <c r="I169" s="138"/>
      <c r="J169" s="139"/>
      <c r="K169" s="140"/>
      <c r="L169" s="139"/>
      <c r="M169" s="139"/>
      <c r="N169" s="139"/>
      <c r="O169" s="138"/>
      <c r="P169" s="138"/>
      <c r="Q169" s="139"/>
      <c r="R169" s="138"/>
      <c r="S169" s="138"/>
      <c r="T169" s="139"/>
      <c r="U169" s="141"/>
      <c r="V169" s="138"/>
    </row>
    <row r="170" spans="1:22" ht="12.75">
      <c r="A170" s="74" t="s">
        <v>48</v>
      </c>
      <c r="B170" s="129">
        <f>SV_SO_1213_1a!B169/SV_SO_1213_1a!$H169*100</f>
        <v>0.06691760769552489</v>
      </c>
      <c r="C170" s="130">
        <f>SV_SO_1213_1a!C169/SV_SO_1213_1a!$H169*100</f>
        <v>2.8941865328314513</v>
      </c>
      <c r="D170" s="131">
        <f>SV_SO_1213_1a!D169/SV_SO_1213_1a!$H169*100</f>
        <v>80.4935173567545</v>
      </c>
      <c r="E170" s="130">
        <f>SV_SO_1213_1a!E169/SV_SO_1213_1a!$H169*100</f>
        <v>13.96068590547888</v>
      </c>
      <c r="F170" s="130">
        <f>SV_SO_1213_1a!F169/SV_SO_1213_1a!$H169*100</f>
        <v>2.1413634462567965</v>
      </c>
      <c r="G170" s="130">
        <f>SV_SO_1213_1a!G169/SV_SO_1213_1a!$H169*100</f>
        <v>0.44332915098285236</v>
      </c>
      <c r="H170" s="129">
        <f>SV_SO_1213_1a!H169/SV_SO_1213_1a!$H169*100</f>
        <v>100</v>
      </c>
      <c r="I170" s="129">
        <f>SV_SO_1213_1a!I169/SV_SO_1213_1a!$O169*100</f>
        <v>0.027043472381853832</v>
      </c>
      <c r="J170" s="130">
        <f>SV_SO_1213_1a!J169/SV_SO_1213_1a!$O169*100</f>
        <v>2.1972821310256236</v>
      </c>
      <c r="K170" s="131">
        <f>SV_SO_1213_1a!K169/SV_SO_1213_1a!$O169*100</f>
        <v>86.26867689811371</v>
      </c>
      <c r="L170" s="130">
        <f>SV_SO_1213_1a!L169/SV_SO_1213_1a!$O169*100</f>
        <v>9.60043269555811</v>
      </c>
      <c r="M170" s="130">
        <f>SV_SO_1213_1a!M169/SV_SO_1213_1a!$O169*100</f>
        <v>1.6158474748157663</v>
      </c>
      <c r="N170" s="130">
        <f>SV_SO_1213_1a!N169/SV_SO_1213_1a!$O169*100</f>
        <v>0.2907173281049287</v>
      </c>
      <c r="O170" s="129">
        <f>SV_SO_1213_1a!O169/SV_SO_1213_1a!$O169*100</f>
        <v>100</v>
      </c>
      <c r="P170" s="129">
        <f>SV_SO_1213_1a!P169/SV_SO_1213_1a!$V169*100</f>
        <v>0.04486652209676213</v>
      </c>
      <c r="Q170" s="130">
        <f>SV_SO_1213_1a!Q169/SV_SO_1213_1a!$V169*100</f>
        <v>2.5087863605772824</v>
      </c>
      <c r="R170" s="129">
        <f>SV_SO_1213_1a!R169/SV_SO_1213_1a!$V169*100</f>
        <v>83.68728034098557</v>
      </c>
      <c r="S170" s="129">
        <f>SV_SO_1213_1a!S169/SV_SO_1213_1a!$V169*100</f>
        <v>11.549390563074851</v>
      </c>
      <c r="T170" s="130">
        <f>SV_SO_1213_1a!T169/SV_SO_1213_1a!$V169*100</f>
        <v>1.850744036491438</v>
      </c>
      <c r="U170" s="132">
        <f>SV_SO_1213_1a!U169/SV_SO_1213_1a!$V169*100</f>
        <v>0.35893217677409706</v>
      </c>
      <c r="V170" s="129">
        <f>SV_SO_1213_1a!V169/SV_SO_1213_1a!$V169*100</f>
        <v>100</v>
      </c>
    </row>
    <row r="171" spans="1:22" ht="12.75">
      <c r="A171" s="74" t="s">
        <v>49</v>
      </c>
      <c r="B171" s="129">
        <f>SV_SO_1213_1a!B170/SV_SO_1213_1a!$H170*100</f>
        <v>0.007601672367920942</v>
      </c>
      <c r="C171" s="147">
        <f>SV_SO_1213_1a!C170/SV_SO_1213_1a!$H170*100</f>
        <v>0.25085518814139107</v>
      </c>
      <c r="D171" s="131">
        <f>SV_SO_1213_1a!D170/SV_SO_1213_1a!$H170*100</f>
        <v>56.67046750285063</v>
      </c>
      <c r="E171" s="147">
        <f>SV_SO_1213_1a!E170/SV_SO_1213_1a!$H170*100</f>
        <v>30.39148612694793</v>
      </c>
      <c r="F171" s="147">
        <f>SV_SO_1213_1a!F170/SV_SO_1213_1a!$H170*100</f>
        <v>10.019004180919802</v>
      </c>
      <c r="G171" s="147">
        <f>SV_SO_1213_1a!G170/SV_SO_1213_1a!$H170*100</f>
        <v>2.66058532877233</v>
      </c>
      <c r="H171" s="129">
        <f>SV_SO_1213_1a!H170/SV_SO_1213_1a!$H170*100</f>
        <v>100</v>
      </c>
      <c r="I171" s="129">
        <f>SV_SO_1213_1a!I170/SV_SO_1213_1a!$O170*100</f>
        <v>0</v>
      </c>
      <c r="J171" s="147">
        <f>SV_SO_1213_1a!J170/SV_SO_1213_1a!$O170*100</f>
        <v>0.34809514600657515</v>
      </c>
      <c r="K171" s="131">
        <f>SV_SO_1213_1a!K170/SV_SO_1213_1a!$O170*100</f>
        <v>63.06323728485786</v>
      </c>
      <c r="L171" s="147">
        <f>SV_SO_1213_1a!L170/SV_SO_1213_1a!$O170*100</f>
        <v>26.822664861728875</v>
      </c>
      <c r="M171" s="147">
        <f>SV_SO_1213_1a!M170/SV_SO_1213_1a!$O170*100</f>
        <v>7.397021852639722</v>
      </c>
      <c r="N171" s="147">
        <f>SV_SO_1213_1a!N170/SV_SO_1213_1a!$O170*100</f>
        <v>2.3689808547669697</v>
      </c>
      <c r="O171" s="129">
        <f>SV_SO_1213_1a!O170/SV_SO_1213_1a!$O170*100</f>
        <v>100</v>
      </c>
      <c r="P171" s="129">
        <f>SV_SO_1213_1a!P170/SV_SO_1213_1a!$V170*100</f>
        <v>0.004255862450525599</v>
      </c>
      <c r="Q171" s="130">
        <f>SV_SO_1213_1a!Q170/SV_SO_1213_1a!$V170*100</f>
        <v>0.29365450908626634</v>
      </c>
      <c r="R171" s="129">
        <f>SV_SO_1213_1a!R170/SV_SO_1213_1a!$V170*100</f>
        <v>59.4841894709963</v>
      </c>
      <c r="S171" s="129">
        <f>SV_SO_1213_1a!S170/SV_SO_1213_1a!$V170*100</f>
        <v>28.82070051495936</v>
      </c>
      <c r="T171" s="130">
        <f>SV_SO_1213_1a!T170/SV_SO_1213_1a!$V170*100</f>
        <v>8.864961484444823</v>
      </c>
      <c r="U171" s="132">
        <f>SV_SO_1213_1a!U170/SV_SO_1213_1a!$V170*100</f>
        <v>2.5322381580627313</v>
      </c>
      <c r="V171" s="129">
        <f>SV_SO_1213_1a!V170/SV_SO_1213_1a!$V170*100</f>
        <v>100</v>
      </c>
    </row>
    <row r="172" spans="1:22" ht="12.75">
      <c r="A172" s="74" t="s">
        <v>50</v>
      </c>
      <c r="B172" s="129">
        <f>SV_SO_1213_1a!B171/SV_SO_1213_1a!$H171*100</f>
        <v>0</v>
      </c>
      <c r="C172" s="147">
        <f>SV_SO_1213_1a!C171/SV_SO_1213_1a!$H171*100</f>
        <v>0.6633499170812603</v>
      </c>
      <c r="D172" s="131">
        <f>SV_SO_1213_1a!D171/SV_SO_1213_1a!$H171*100</f>
        <v>41.127694859038144</v>
      </c>
      <c r="E172" s="147">
        <f>SV_SO_1213_1a!E171/SV_SO_1213_1a!$H171*100</f>
        <v>37.47927031509121</v>
      </c>
      <c r="F172" s="147">
        <f>SV_SO_1213_1a!F171/SV_SO_1213_1a!$H171*100</f>
        <v>14.593698175787729</v>
      </c>
      <c r="G172" s="147">
        <f>SV_SO_1213_1a!G171/SV_SO_1213_1a!$H171*100</f>
        <v>6.135986733001658</v>
      </c>
      <c r="H172" s="129">
        <f>SV_SO_1213_1a!H171/SV_SO_1213_1a!$H171*100</f>
        <v>100</v>
      </c>
      <c r="I172" s="129">
        <f>SV_SO_1213_1a!I171/SV_SO_1213_1a!$O171*100</f>
        <v>0</v>
      </c>
      <c r="J172" s="147">
        <f>SV_SO_1213_1a!J171/SV_SO_1213_1a!$O171*100</f>
        <v>0.4655493482309125</v>
      </c>
      <c r="K172" s="131">
        <f>SV_SO_1213_1a!K171/SV_SO_1213_1a!$O171*100</f>
        <v>56.14525139664804</v>
      </c>
      <c r="L172" s="147">
        <f>SV_SO_1213_1a!L171/SV_SO_1213_1a!$O171*100</f>
        <v>30.726256983240223</v>
      </c>
      <c r="M172" s="147">
        <f>SV_SO_1213_1a!M171/SV_SO_1213_1a!$O171*100</f>
        <v>9.683426443202979</v>
      </c>
      <c r="N172" s="147">
        <f>SV_SO_1213_1a!N171/SV_SO_1213_1a!$O171*100</f>
        <v>2.97951582867784</v>
      </c>
      <c r="O172" s="129">
        <f>SV_SO_1213_1a!O171/SV_SO_1213_1a!$O171*100</f>
        <v>100</v>
      </c>
      <c r="P172" s="129">
        <f>SV_SO_1213_1a!P171/SV_SO_1213_1a!$V171*100</f>
        <v>0</v>
      </c>
      <c r="Q172" s="130">
        <f>SV_SO_1213_1a!Q171/SV_SO_1213_1a!$V171*100</f>
        <v>0.5366726296958855</v>
      </c>
      <c r="R172" s="129">
        <f>SV_SO_1213_1a!R171/SV_SO_1213_1a!$V171*100</f>
        <v>50.7453786523554</v>
      </c>
      <c r="S172" s="129">
        <f>SV_SO_1213_1a!S171/SV_SO_1213_1a!$V171*100</f>
        <v>33.15444245676804</v>
      </c>
      <c r="T172" s="130">
        <f>SV_SO_1213_1a!T171/SV_SO_1213_1a!$V171*100</f>
        <v>11.449016100178891</v>
      </c>
      <c r="U172" s="132">
        <f>SV_SO_1213_1a!U171/SV_SO_1213_1a!$V171*100</f>
        <v>4.114490161001789</v>
      </c>
      <c r="V172" s="129">
        <f>SV_SO_1213_1a!V171/SV_SO_1213_1a!$V171*100</f>
        <v>100</v>
      </c>
    </row>
    <row r="173" spans="1:22" ht="12.75">
      <c r="A173" s="74" t="s">
        <v>51</v>
      </c>
      <c r="B173" s="129">
        <f>SV_SO_1213_1a!B172/SV_SO_1213_1a!$H172*100</f>
        <v>0</v>
      </c>
      <c r="C173" s="147">
        <f>SV_SO_1213_1a!C172/SV_SO_1213_1a!$H172*100</f>
        <v>0.03510825043885313</v>
      </c>
      <c r="D173" s="131">
        <f>SV_SO_1213_1a!D172/SV_SO_1213_1a!$H172*100</f>
        <v>36.044470450555885</v>
      </c>
      <c r="E173" s="147">
        <f>SV_SO_1213_1a!E172/SV_SO_1213_1a!$H172*100</f>
        <v>42.41076653013458</v>
      </c>
      <c r="F173" s="147">
        <f>SV_SO_1213_1a!F172/SV_SO_1213_1a!$H172*100</f>
        <v>15.83382094792276</v>
      </c>
      <c r="G173" s="147">
        <f>SV_SO_1213_1a!G172/SV_SO_1213_1a!$H172*100</f>
        <v>5.675833820947923</v>
      </c>
      <c r="H173" s="129">
        <f>SV_SO_1213_1a!H172/SV_SO_1213_1a!$H172*100</f>
        <v>100</v>
      </c>
      <c r="I173" s="129">
        <f>SV_SO_1213_1a!I172/SV_SO_1213_1a!$O172*100</f>
        <v>0</v>
      </c>
      <c r="J173" s="147">
        <f>SV_SO_1213_1a!J172/SV_SO_1213_1a!$O172*100</f>
        <v>0.08234971177600879</v>
      </c>
      <c r="K173" s="131">
        <f>SV_SO_1213_1a!K172/SV_SO_1213_1a!$O172*100</f>
        <v>41.09250617622838</v>
      </c>
      <c r="L173" s="147">
        <f>SV_SO_1213_1a!L172/SV_SO_1213_1a!$O172*100</f>
        <v>42.066977765577825</v>
      </c>
      <c r="M173" s="147">
        <f>SV_SO_1213_1a!M172/SV_SO_1213_1a!$O172*100</f>
        <v>12.489706286028</v>
      </c>
      <c r="N173" s="147">
        <f>SV_SO_1213_1a!N172/SV_SO_1213_1a!$O172*100</f>
        <v>4.268460060389788</v>
      </c>
      <c r="O173" s="129">
        <f>SV_SO_1213_1a!O172/SV_SO_1213_1a!$O172*100</f>
        <v>100</v>
      </c>
      <c r="P173" s="129">
        <f>SV_SO_1213_1a!P172/SV_SO_1213_1a!$V172*100</f>
        <v>0</v>
      </c>
      <c r="Q173" s="130">
        <f>SV_SO_1213_1a!Q172/SV_SO_1213_1a!$V172*100</f>
        <v>0.05685048322910744</v>
      </c>
      <c r="R173" s="129">
        <f>SV_SO_1213_1a!R172/SV_SO_1213_1a!$V172*100</f>
        <v>38.367759459288735</v>
      </c>
      <c r="S173" s="129">
        <f>SV_SO_1213_1a!S172/SV_SO_1213_1a!$V172*100</f>
        <v>42.25254247994441</v>
      </c>
      <c r="T173" s="130">
        <f>SV_SO_1213_1a!T172/SV_SO_1213_1a!$V172*100</f>
        <v>14.294738171941129</v>
      </c>
      <c r="U173" s="132">
        <f>SV_SO_1213_1a!U172/SV_SO_1213_1a!$V172*100</f>
        <v>5.028109405596614</v>
      </c>
      <c r="V173" s="129">
        <f>SV_SO_1213_1a!V172/SV_SO_1213_1a!$V172*100</f>
        <v>100</v>
      </c>
    </row>
    <row r="174" spans="1:22" ht="12.75">
      <c r="A174" s="29" t="s">
        <v>1</v>
      </c>
      <c r="B174" s="148">
        <f>SV_SO_1213_1a!B173/SV_SO_1213_1a!$H173*100</f>
        <v>0.026271235915698524</v>
      </c>
      <c r="C174" s="149">
        <f>SV_SO_1213_1a!C173/SV_SO_1213_1a!$H173*100</f>
        <v>1.1267441181621811</v>
      </c>
      <c r="D174" s="150">
        <f>SV_SO_1213_1a!D173/SV_SO_1213_1a!$H173*100</f>
        <v>59.56564889952711</v>
      </c>
      <c r="E174" s="149">
        <f>SV_SO_1213_1a!E173/SV_SO_1213_1a!$H173*100</f>
        <v>27.780372467744762</v>
      </c>
      <c r="F174" s="149">
        <f>SV_SO_1213_1a!F173/SV_SO_1213_1a!$H173*100</f>
        <v>8.800864031759005</v>
      </c>
      <c r="G174" s="149">
        <f>SV_SO_1213_1a!G173/SV_SO_1213_1a!$H173*100</f>
        <v>2.700099246891237</v>
      </c>
      <c r="H174" s="148">
        <f>SV_SO_1213_1a!H173/SV_SO_1213_1a!$H173*100</f>
        <v>100</v>
      </c>
      <c r="I174" s="148">
        <f>SV_SO_1213_1a!I173/SV_SO_1213_1a!$O173*100</f>
        <v>0.011942794016660197</v>
      </c>
      <c r="J174" s="149">
        <f>SV_SO_1213_1a!J173/SV_SO_1213_1a!$O173*100</f>
        <v>1.1106798435493983</v>
      </c>
      <c r="K174" s="150">
        <f>SV_SO_1213_1a!K173/SV_SO_1213_1a!$O173*100</f>
        <v>68.30979607679217</v>
      </c>
      <c r="L174" s="149">
        <f>SV_SO_1213_1a!L173/SV_SO_1213_1a!$O173*100</f>
        <v>22.65846594810856</v>
      </c>
      <c r="M174" s="149">
        <f>SV_SO_1213_1a!M173/SV_SO_1213_1a!$O173*100</f>
        <v>6.025139581405069</v>
      </c>
      <c r="N174" s="149">
        <f>SV_SO_1213_1a!N173/SV_SO_1213_1a!$O173*100</f>
        <v>1.883975756128146</v>
      </c>
      <c r="O174" s="148">
        <f>SV_SO_1213_1a!O173/SV_SO_1213_1a!$O173*100</f>
        <v>100</v>
      </c>
      <c r="P174" s="148">
        <f>SV_SO_1213_1a!P173/SV_SO_1213_1a!$V173*100</f>
        <v>0.01918790866555475</v>
      </c>
      <c r="Q174" s="134">
        <f>SV_SO_1213_1a!Q173/SV_SO_1213_1a!$V173*100</f>
        <v>1.1188026744992694</v>
      </c>
      <c r="R174" s="135">
        <f>SV_SO_1213_1a!R173/SV_SO_1213_1a!$V173*100</f>
        <v>63.88835589142595</v>
      </c>
      <c r="S174" s="134">
        <f>SV_SO_1213_1a!S173/SV_SO_1213_1a!$V173*100</f>
        <v>25.248335817921507</v>
      </c>
      <c r="T174" s="134">
        <f>SV_SO_1213_1a!T173/SV_SO_1213_1a!$V173*100</f>
        <v>7.428672639518235</v>
      </c>
      <c r="U174" s="134">
        <f>SV_SO_1213_1a!U173/SV_SO_1213_1a!$V173*100</f>
        <v>2.2966450679694765</v>
      </c>
      <c r="V174" s="133">
        <f>SV_SO_1213_1a!V173/SV_SO_1213_1a!$V173*100</f>
        <v>100</v>
      </c>
    </row>
    <row r="175" spans="1:22" ht="12.75">
      <c r="A175" s="30" t="s">
        <v>18</v>
      </c>
      <c r="B175" s="138"/>
      <c r="C175" s="139"/>
      <c r="D175" s="140"/>
      <c r="E175" s="139"/>
      <c r="F175" s="139"/>
      <c r="G175" s="139"/>
      <c r="H175" s="138"/>
      <c r="I175" s="138"/>
      <c r="J175" s="139"/>
      <c r="K175" s="140"/>
      <c r="L175" s="139"/>
      <c r="M175" s="139"/>
      <c r="N175" s="139"/>
      <c r="O175" s="138"/>
      <c r="P175" s="138"/>
      <c r="Q175" s="139"/>
      <c r="R175" s="138"/>
      <c r="S175" s="138"/>
      <c r="T175" s="139"/>
      <c r="U175" s="141"/>
      <c r="V175" s="138"/>
    </row>
    <row r="176" spans="1:22" ht="12.75">
      <c r="A176" s="74" t="s">
        <v>48</v>
      </c>
      <c r="B176" s="129">
        <f>SV_SO_1213_1a!B175/SV_SO_1213_1a!$H175*100</f>
        <v>0.0541809644211667</v>
      </c>
      <c r="C176" s="130">
        <f>SV_SO_1213_1a!C175/SV_SO_1213_1a!$H175*100</f>
        <v>2.6097164529528625</v>
      </c>
      <c r="D176" s="131">
        <f>SV_SO_1213_1a!D175/SV_SO_1213_1a!$H175*100</f>
        <v>78.98681596532418</v>
      </c>
      <c r="E176" s="130">
        <f>SV_SO_1213_1a!E175/SV_SO_1213_1a!$H175*100</f>
        <v>15.260971645295287</v>
      </c>
      <c r="F176" s="130">
        <f>SV_SO_1213_1a!F175/SV_SO_1213_1a!$H175*100</f>
        <v>2.6548672566371683</v>
      </c>
      <c r="G176" s="130">
        <f>SV_SO_1213_1a!G175/SV_SO_1213_1a!$H175*100</f>
        <v>0.4334477153693336</v>
      </c>
      <c r="H176" s="129">
        <f>SV_SO_1213_1a!H175/SV_SO_1213_1a!$H175*100</f>
        <v>100</v>
      </c>
      <c r="I176" s="129">
        <f>SV_SO_1213_1a!I175/SV_SO_1213_1a!$O175*100</f>
        <v>0.049546998867497166</v>
      </c>
      <c r="J176" s="130">
        <f>SV_SO_1213_1a!J175/SV_SO_1213_1a!$O175*100</f>
        <v>1.9960362400906002</v>
      </c>
      <c r="K176" s="131">
        <f>SV_SO_1213_1a!K175/SV_SO_1213_1a!$O175*100</f>
        <v>86.53737259343148</v>
      </c>
      <c r="L176" s="130">
        <f>SV_SO_1213_1a!L175/SV_SO_1213_1a!$O175*100</f>
        <v>9.675821064552661</v>
      </c>
      <c r="M176" s="130">
        <f>SV_SO_1213_1a!M175/SV_SO_1213_1a!$O175*100</f>
        <v>1.4580973952434881</v>
      </c>
      <c r="N176" s="130">
        <f>SV_SO_1213_1a!N175/SV_SO_1213_1a!$O175*100</f>
        <v>0.28312570781426954</v>
      </c>
      <c r="O176" s="129">
        <f>SV_SO_1213_1a!O175/SV_SO_1213_1a!$O175*100</f>
        <v>100</v>
      </c>
      <c r="P176" s="129">
        <f>SV_SO_1213_1a!P175/SV_SO_1213_1a!$V175*100</f>
        <v>0.05158320768193001</v>
      </c>
      <c r="Q176" s="130">
        <f>SV_SO_1213_1a!Q175/SV_SO_1213_1a!$V175*100</f>
        <v>2.265693198952464</v>
      </c>
      <c r="R176" s="129">
        <f>SV_SO_1213_1a!R175/SV_SO_1213_1a!$V175*100</f>
        <v>83.21958574716292</v>
      </c>
      <c r="S176" s="129">
        <f>SV_SO_1213_1a!S175/SV_SO_1213_1a!$V175*100</f>
        <v>12.129989683358463</v>
      </c>
      <c r="T176" s="130">
        <f>SV_SO_1213_1a!T175/SV_SO_1213_1a!$V175*100</f>
        <v>1.9839695262280772</v>
      </c>
      <c r="U176" s="132">
        <f>SV_SO_1213_1a!U175/SV_SO_1213_1a!$V175*100</f>
        <v>0.34917863661614157</v>
      </c>
      <c r="V176" s="129">
        <f>SV_SO_1213_1a!V175/SV_SO_1213_1a!$V175*100</f>
        <v>100</v>
      </c>
    </row>
    <row r="177" spans="1:22" ht="12.75">
      <c r="A177" s="74" t="s">
        <v>49</v>
      </c>
      <c r="B177" s="129">
        <f>SV_SO_1213_1a!B176/SV_SO_1213_1a!$H176*100</f>
        <v>0</v>
      </c>
      <c r="C177" s="147">
        <f>SV_SO_1213_1a!C176/SV_SO_1213_1a!$H176*100</f>
        <v>0.29302766525898477</v>
      </c>
      <c r="D177" s="131">
        <f>SV_SO_1213_1a!D176/SV_SO_1213_1a!$H176*100</f>
        <v>54.761699560458496</v>
      </c>
      <c r="E177" s="147">
        <f>SV_SO_1213_1a!E176/SV_SO_1213_1a!$H176*100</f>
        <v>31.052314056709474</v>
      </c>
      <c r="F177" s="147">
        <f>SV_SO_1213_1a!F176/SV_SO_1213_1a!$H176*100</f>
        <v>10.66965439972421</v>
      </c>
      <c r="G177" s="147">
        <f>SV_SO_1213_1a!G176/SV_SO_1213_1a!$H176*100</f>
        <v>3.2233043178488323</v>
      </c>
      <c r="H177" s="129">
        <f>SV_SO_1213_1a!H176/SV_SO_1213_1a!$H176*100</f>
        <v>100</v>
      </c>
      <c r="I177" s="129">
        <f>SV_SO_1213_1a!I176/SV_SO_1213_1a!$O176*100</f>
        <v>0.010908694229300754</v>
      </c>
      <c r="J177" s="147">
        <f>SV_SO_1213_1a!J176/SV_SO_1213_1a!$O176*100</f>
        <v>0.23999127304461654</v>
      </c>
      <c r="K177" s="131">
        <f>SV_SO_1213_1a!K176/SV_SO_1213_1a!$O176*100</f>
        <v>64.28493509326934</v>
      </c>
      <c r="L177" s="147">
        <f>SV_SO_1213_1a!L176/SV_SO_1213_1a!$O176*100</f>
        <v>26.322679175302717</v>
      </c>
      <c r="M177" s="147">
        <f>SV_SO_1213_1a!M176/SV_SO_1213_1a!$O176*100</f>
        <v>7.047016472128287</v>
      </c>
      <c r="N177" s="147">
        <f>SV_SO_1213_1a!N176/SV_SO_1213_1a!$O176*100</f>
        <v>2.0944692920257446</v>
      </c>
      <c r="O177" s="129">
        <f>SV_SO_1213_1a!O176/SV_SO_1213_1a!$O176*100</f>
        <v>100</v>
      </c>
      <c r="P177" s="129">
        <f>SV_SO_1213_1a!P176/SV_SO_1213_1a!$V176*100</f>
        <v>0.004814636494944632</v>
      </c>
      <c r="Q177" s="130">
        <f>SV_SO_1213_1a!Q176/SV_SO_1213_1a!$V176*100</f>
        <v>0.2696196437168994</v>
      </c>
      <c r="R177" s="129">
        <f>SV_SO_1213_1a!R176/SV_SO_1213_1a!$V176*100</f>
        <v>58.9648531535869</v>
      </c>
      <c r="S177" s="129">
        <f>SV_SO_1213_1a!S176/SV_SO_1213_1a!$V176*100</f>
        <v>28.964853153586905</v>
      </c>
      <c r="T177" s="130">
        <f>SV_SO_1213_1a!T176/SV_SO_1213_1a!$V176*100</f>
        <v>9.070775156475685</v>
      </c>
      <c r="U177" s="132">
        <f>SV_SO_1213_1a!U176/SV_SO_1213_1a!$V176*100</f>
        <v>2.7250842561386617</v>
      </c>
      <c r="V177" s="129">
        <f>SV_SO_1213_1a!V176/SV_SO_1213_1a!$V176*100</f>
        <v>100</v>
      </c>
    </row>
    <row r="178" spans="1:22" ht="12.75">
      <c r="A178" s="74" t="s">
        <v>50</v>
      </c>
      <c r="B178" s="129">
        <f>SV_SO_1213_1a!B177/SV_SO_1213_1a!$H177*100</f>
        <v>0</v>
      </c>
      <c r="C178" s="147">
        <f>SV_SO_1213_1a!C177/SV_SO_1213_1a!$H177*100</f>
        <v>0.7633587786259541</v>
      </c>
      <c r="D178" s="131">
        <f>SV_SO_1213_1a!D177/SV_SO_1213_1a!$H177*100</f>
        <v>43.320610687022906</v>
      </c>
      <c r="E178" s="147">
        <f>SV_SO_1213_1a!E177/SV_SO_1213_1a!$H177*100</f>
        <v>37.02290076335878</v>
      </c>
      <c r="F178" s="147">
        <f>SV_SO_1213_1a!F177/SV_SO_1213_1a!$H177*100</f>
        <v>14.31297709923664</v>
      </c>
      <c r="G178" s="147">
        <f>SV_SO_1213_1a!G177/SV_SO_1213_1a!$H177*100</f>
        <v>4.580152671755725</v>
      </c>
      <c r="H178" s="129">
        <f>SV_SO_1213_1a!H177/SV_SO_1213_1a!$H177*100</f>
        <v>100</v>
      </c>
      <c r="I178" s="129">
        <f>SV_SO_1213_1a!I177/SV_SO_1213_1a!$O177*100</f>
        <v>0</v>
      </c>
      <c r="J178" s="147">
        <f>SV_SO_1213_1a!J177/SV_SO_1213_1a!$O177*100</f>
        <v>1.5794669299111548</v>
      </c>
      <c r="K178" s="131">
        <f>SV_SO_1213_1a!K177/SV_SO_1213_1a!$O177*100</f>
        <v>57.25567620927937</v>
      </c>
      <c r="L178" s="147">
        <f>SV_SO_1213_1a!L177/SV_SO_1213_1a!$O177*100</f>
        <v>32.08292201382034</v>
      </c>
      <c r="M178" s="147">
        <f>SV_SO_1213_1a!M177/SV_SO_1213_1a!$O177*100</f>
        <v>7.206317867719644</v>
      </c>
      <c r="N178" s="147">
        <f>SV_SO_1213_1a!N177/SV_SO_1213_1a!$O177*100</f>
        <v>1.8756169792694966</v>
      </c>
      <c r="O178" s="129">
        <f>SV_SO_1213_1a!O177/SV_SO_1213_1a!$O177*100</f>
        <v>100</v>
      </c>
      <c r="P178" s="129">
        <f>SV_SO_1213_1a!P177/SV_SO_1213_1a!$V177*100</f>
        <v>0</v>
      </c>
      <c r="Q178" s="130">
        <f>SV_SO_1213_1a!Q177/SV_SO_1213_1a!$V177*100</f>
        <v>1.3012361743656473</v>
      </c>
      <c r="R178" s="129">
        <f>SV_SO_1213_1a!R177/SV_SO_1213_1a!$V177*100</f>
        <v>52.504879635653865</v>
      </c>
      <c r="S178" s="129">
        <f>SV_SO_1213_1a!S177/SV_SO_1213_1a!$V177*100</f>
        <v>33.767078724788554</v>
      </c>
      <c r="T178" s="130">
        <f>SV_SO_1213_1a!T177/SV_SO_1213_1a!$V177*100</f>
        <v>9.62914769030579</v>
      </c>
      <c r="U178" s="132">
        <f>SV_SO_1213_1a!U177/SV_SO_1213_1a!$V177*100</f>
        <v>2.797657774886142</v>
      </c>
      <c r="V178" s="129">
        <f>SV_SO_1213_1a!V177/SV_SO_1213_1a!$V177*100</f>
        <v>100</v>
      </c>
    </row>
    <row r="179" spans="1:22" ht="12.75">
      <c r="A179" s="74" t="s">
        <v>51</v>
      </c>
      <c r="B179" s="129">
        <f>SV_SO_1213_1a!B178/SV_SO_1213_1a!$H178*100</f>
        <v>0</v>
      </c>
      <c r="C179" s="147">
        <f>SV_SO_1213_1a!C178/SV_SO_1213_1a!$H178*100</f>
        <v>0.013246787653993907</v>
      </c>
      <c r="D179" s="131">
        <f>SV_SO_1213_1a!D178/SV_SO_1213_1a!$H178*100</f>
        <v>37.091005431182936</v>
      </c>
      <c r="E179" s="147">
        <f>SV_SO_1213_1a!E178/SV_SO_1213_1a!$H178*100</f>
        <v>41.382964631076966</v>
      </c>
      <c r="F179" s="147">
        <f>SV_SO_1213_1a!F178/SV_SO_1213_1a!$H178*100</f>
        <v>16.0816002119486</v>
      </c>
      <c r="G179" s="147">
        <f>SV_SO_1213_1a!G178/SV_SO_1213_1a!$H178*100</f>
        <v>5.431182938137502</v>
      </c>
      <c r="H179" s="129">
        <f>SV_SO_1213_1a!H178/SV_SO_1213_1a!$H178*100</f>
        <v>100</v>
      </c>
      <c r="I179" s="129">
        <f>SV_SO_1213_1a!I178/SV_SO_1213_1a!$O178*100</f>
        <v>0</v>
      </c>
      <c r="J179" s="147">
        <f>SV_SO_1213_1a!J178/SV_SO_1213_1a!$O178*100</f>
        <v>0.06271558482282848</v>
      </c>
      <c r="K179" s="131">
        <f>SV_SO_1213_1a!K178/SV_SO_1213_1a!$O178*100</f>
        <v>41.894010661649425</v>
      </c>
      <c r="L179" s="147">
        <f>SV_SO_1213_1a!L178/SV_SO_1213_1a!$O178*100</f>
        <v>40.812166823455634</v>
      </c>
      <c r="M179" s="147">
        <f>SV_SO_1213_1a!M178/SV_SO_1213_1a!$O178*100</f>
        <v>13.107557227971151</v>
      </c>
      <c r="N179" s="147">
        <f>SV_SO_1213_1a!N178/SV_SO_1213_1a!$O178*100</f>
        <v>4.123549702100972</v>
      </c>
      <c r="O179" s="129">
        <f>SV_SO_1213_1a!O178/SV_SO_1213_1a!$O178*100</f>
        <v>100</v>
      </c>
      <c r="P179" s="129">
        <f>SV_SO_1213_1a!P178/SV_SO_1213_1a!$V178*100</f>
        <v>0</v>
      </c>
      <c r="Q179" s="130">
        <f>SV_SO_1213_1a!Q178/SV_SO_1213_1a!$V178*100</f>
        <v>0.03590148632153371</v>
      </c>
      <c r="R179" s="129">
        <f>SV_SO_1213_1a!R178/SV_SO_1213_1a!$V178*100</f>
        <v>39.2905866302865</v>
      </c>
      <c r="S179" s="129">
        <f>SV_SO_1213_1a!S178/SV_SO_1213_1a!$V178*100</f>
        <v>41.12156243268471</v>
      </c>
      <c r="T179" s="130">
        <f>SV_SO_1213_1a!T178/SV_SO_1213_1a!$V178*100</f>
        <v>14.719609391828822</v>
      </c>
      <c r="U179" s="132">
        <f>SV_SO_1213_1a!U178/SV_SO_1213_1a!$V178*100</f>
        <v>4.8323400588784375</v>
      </c>
      <c r="V179" s="129">
        <f>SV_SO_1213_1a!V178/SV_SO_1213_1a!$V178*100</f>
        <v>100</v>
      </c>
    </row>
    <row r="180" spans="1:22" ht="12.75">
      <c r="A180" s="29" t="s">
        <v>1</v>
      </c>
      <c r="B180" s="148">
        <f>SV_SO_1213_1a!B179/SV_SO_1213_1a!$H179*100</f>
        <v>0.01951219512195122</v>
      </c>
      <c r="C180" s="149">
        <f>SV_SO_1213_1a!C179/SV_SO_1213_1a!$H179*100</f>
        <v>1.0666666666666667</v>
      </c>
      <c r="D180" s="150">
        <f>SV_SO_1213_1a!D179/SV_SO_1213_1a!$H179*100</f>
        <v>58.95284552845529</v>
      </c>
      <c r="E180" s="149">
        <f>SV_SO_1213_1a!E179/SV_SO_1213_1a!$H179*100</f>
        <v>28.003252032520326</v>
      </c>
      <c r="F180" s="149">
        <f>SV_SO_1213_1a!F179/SV_SO_1213_1a!$H179*100</f>
        <v>9.173983739837398</v>
      </c>
      <c r="G180" s="149">
        <f>SV_SO_1213_1a!G179/SV_SO_1213_1a!$H179*100</f>
        <v>2.783739837398374</v>
      </c>
      <c r="H180" s="148">
        <f>SV_SO_1213_1a!H179/SV_SO_1213_1a!$H179*100</f>
        <v>100</v>
      </c>
      <c r="I180" s="148">
        <f>SV_SO_1213_1a!I179/SV_SO_1213_1a!$O179*100</f>
        <v>0.026070520758652155</v>
      </c>
      <c r="J180" s="149">
        <f>SV_SO_1213_1a!J179/SV_SO_1213_1a!$O179*100</f>
        <v>1.0558560907254122</v>
      </c>
      <c r="K180" s="150">
        <f>SV_SO_1213_1a!K179/SV_SO_1213_1a!$O179*100</f>
        <v>69.6441373916444</v>
      </c>
      <c r="L180" s="149">
        <f>SV_SO_1213_1a!L179/SV_SO_1213_1a!$O179*100</f>
        <v>21.86013165612983</v>
      </c>
      <c r="M180" s="149">
        <f>SV_SO_1213_1a!M179/SV_SO_1213_1a!$O179*100</f>
        <v>5.738773381998306</v>
      </c>
      <c r="N180" s="149">
        <f>SV_SO_1213_1a!N179/SV_SO_1213_1a!$O179*100</f>
        <v>1.675030958743401</v>
      </c>
      <c r="O180" s="148">
        <f>SV_SO_1213_1a!O179/SV_SO_1213_1a!$O179*100</f>
        <v>100</v>
      </c>
      <c r="P180" s="148">
        <f>SV_SO_1213_1a!P179/SV_SO_1213_1a!$V179*100</f>
        <v>0.022787941923302298</v>
      </c>
      <c r="Q180" s="134">
        <f>SV_SO_1213_1a!Q179/SV_SO_1213_1a!$V179*100</f>
        <v>1.0612670095709356</v>
      </c>
      <c r="R180" s="135">
        <f>SV_SO_1213_1a!R179/SV_SO_1213_1a!$V179*100</f>
        <v>64.29292271632268</v>
      </c>
      <c r="S180" s="134">
        <f>SV_SO_1213_1a!S179/SV_SO_1213_1a!$V179*100</f>
        <v>24.93489159450485</v>
      </c>
      <c r="T180" s="134">
        <f>SV_SO_1213_1a!T179/SV_SO_1213_1a!$V179*100</f>
        <v>7.4581678494693655</v>
      </c>
      <c r="U180" s="134">
        <f>SV_SO_1213_1a!U179/SV_SO_1213_1a!$V179*100</f>
        <v>2.229962888208868</v>
      </c>
      <c r="V180" s="133">
        <f>SV_SO_1213_1a!V179/SV_SO_1213_1a!$V179*100</f>
        <v>100</v>
      </c>
    </row>
    <row r="181" spans="1:22" ht="12.75">
      <c r="A181" s="142" t="s">
        <v>23</v>
      </c>
      <c r="B181" s="143">
        <f>SV_SO_1213_1a!B180/SV_SO_1213_1a!$H180*100</f>
        <v>0.02307408318976126</v>
      </c>
      <c r="C181" s="144">
        <f>SV_SO_1213_1a!C180/SV_SO_1213_1a!$H180*100</f>
        <v>1.0983263598326358</v>
      </c>
      <c r="D181" s="145">
        <f>SV_SO_1213_1a!D180/SV_SO_1213_1a!$H180*100</f>
        <v>59.27578144228403</v>
      </c>
      <c r="E181" s="144">
        <f>SV_SO_1213_1a!E180/SV_SO_1213_1a!$H180*100</f>
        <v>27.88579867093281</v>
      </c>
      <c r="F181" s="144">
        <f>SV_SO_1213_1a!F180/SV_SO_1213_1a!$H180*100</f>
        <v>8.977356633029782</v>
      </c>
      <c r="G181" s="144">
        <f>SV_SO_1213_1a!G180/SV_SO_1213_1a!$H180*100</f>
        <v>2.739662810730987</v>
      </c>
      <c r="H181" s="143">
        <f>SV_SO_1213_1a!H180/SV_SO_1213_1a!$H180*100</f>
        <v>100</v>
      </c>
      <c r="I181" s="143">
        <f>SV_SO_1213_1a!I180/SV_SO_1213_1a!$O180*100</f>
        <v>0.018697704856728836</v>
      </c>
      <c r="J181" s="144">
        <f>SV_SO_1213_1a!J180/SV_SO_1213_1a!$O180*100</f>
        <v>1.0844668816902725</v>
      </c>
      <c r="K181" s="145">
        <f>SV_SO_1213_1a!K180/SV_SO_1213_1a!$O180*100</f>
        <v>68.94778665918759</v>
      </c>
      <c r="L181" s="144">
        <f>SV_SO_1213_1a!L180/SV_SO_1213_1a!$O180*100</f>
        <v>22.276757194721014</v>
      </c>
      <c r="M181" s="144">
        <f>SV_SO_1213_1a!M180/SV_SO_1213_1a!$O180*100</f>
        <v>5.88821888779819</v>
      </c>
      <c r="N181" s="144">
        <f>SV_SO_1213_1a!N180/SV_SO_1213_1a!$O180*100</f>
        <v>1.7840726717462099</v>
      </c>
      <c r="O181" s="143">
        <f>SV_SO_1213_1a!O180/SV_SO_1213_1a!$O180*100</f>
        <v>100</v>
      </c>
      <c r="P181" s="143">
        <f>SV_SO_1213_1a!P180/SV_SO_1213_1a!$V180*100</f>
        <v>0.020899935752049355</v>
      </c>
      <c r="Q181" s="144">
        <f>SV_SO_1213_1a!Q180/SV_SO_1213_1a!$V180*100</f>
        <v>1.0914410892736885</v>
      </c>
      <c r="R181" s="143">
        <f>SV_SO_1213_1a!R180/SV_SO_1213_1a!$V180*100</f>
        <v>64.08075115917237</v>
      </c>
      <c r="S181" s="143">
        <f>SV_SO_1213_1a!S180/SV_SO_1213_1a!$V180*100</f>
        <v>25.09927469482223</v>
      </c>
      <c r="T181" s="144">
        <f>SV_SO_1213_1a!T180/SV_SO_1213_1a!$V180*100</f>
        <v>7.442699342813132</v>
      </c>
      <c r="U181" s="146">
        <f>SV_SO_1213_1a!U180/SV_SO_1213_1a!$V180*100</f>
        <v>2.264933778166534</v>
      </c>
      <c r="V181" s="143">
        <f>SV_SO_1213_1a!V180/SV_SO_1213_1a!$V180*100</f>
        <v>100</v>
      </c>
    </row>
    <row r="182" spans="1:22" ht="12.75">
      <c r="A182" s="159" t="s">
        <v>24</v>
      </c>
      <c r="B182" s="160">
        <f>SV_SO_1213_1a!B181/SV_SO_1213_1a!$H181*100</f>
        <v>0.02570274772258827</v>
      </c>
      <c r="C182" s="161">
        <f>SV_SO_1213_1a!C181/SV_SO_1213_1a!$H181*100</f>
        <v>1.2223633676530918</v>
      </c>
      <c r="D182" s="162">
        <f>SV_SO_1213_1a!D181/SV_SO_1213_1a!$H181*100</f>
        <v>66.62745350026938</v>
      </c>
      <c r="E182" s="161">
        <f>SV_SO_1213_1a!E181/SV_SO_1213_1a!$H181*100</f>
        <v>24.782885924285637</v>
      </c>
      <c r="F182" s="161">
        <f>SV_SO_1213_1a!F181/SV_SO_1213_1a!$H181*100</f>
        <v>5.91509196146565</v>
      </c>
      <c r="G182" s="161">
        <f>SV_SO_1213_1a!G181/SV_SO_1213_1a!$H181*100</f>
        <v>1.4265024986036487</v>
      </c>
      <c r="H182" s="160">
        <f>SV_SO_1213_1a!H181/SV_SO_1213_1a!$H181*100</f>
        <v>100</v>
      </c>
      <c r="I182" s="160">
        <f>SV_SO_1213_1a!I181/SV_SO_1213_1a!$O181*100</f>
        <v>0.016700742930018827</v>
      </c>
      <c r="J182" s="161">
        <f>SV_SO_1213_1a!J181/SV_SO_1213_1a!$O181*100</f>
        <v>1.1736067531731411</v>
      </c>
      <c r="K182" s="162">
        <f>SV_SO_1213_1a!K181/SV_SO_1213_1a!$O181*100</f>
        <v>73.12192554505151</v>
      </c>
      <c r="L182" s="161">
        <f>SV_SO_1213_1a!L181/SV_SO_1213_1a!$O181*100</f>
        <v>20.451324925605782</v>
      </c>
      <c r="M182" s="161">
        <f>SV_SO_1213_1a!M181/SV_SO_1213_1a!$O181*100</f>
        <v>4.236927873033867</v>
      </c>
      <c r="N182" s="161">
        <f>SV_SO_1213_1a!N181/SV_SO_1213_1a!$O181*100</f>
        <v>0.9995141602056721</v>
      </c>
      <c r="O182" s="160">
        <f>SV_SO_1213_1a!O181/SV_SO_1213_1a!$O181*100</f>
        <v>100</v>
      </c>
      <c r="P182" s="160">
        <f>SV_SO_1213_1a!P181/SV_SO_1213_1a!$V181*100</f>
        <v>0.02125483547507058</v>
      </c>
      <c r="Q182" s="161">
        <f>SV_SO_1213_1a!Q181/SV_SO_1213_1a!$V181*100</f>
        <v>1.1982726070180967</v>
      </c>
      <c r="R182" s="160">
        <f>SV_SO_1213_1a!R181/SV_SO_1213_1a!$V181*100</f>
        <v>69.83638777821955</v>
      </c>
      <c r="S182" s="160">
        <f>SV_SO_1213_1a!S181/SV_SO_1213_1a!$V181*100</f>
        <v>22.642651203148716</v>
      </c>
      <c r="T182" s="161">
        <f>SV_SO_1213_1a!T181/SV_SO_1213_1a!$V181*100</f>
        <v>5.085907043852476</v>
      </c>
      <c r="U182" s="163">
        <f>SV_SO_1213_1a!U181/SV_SO_1213_1a!$V181*100</f>
        <v>1.215526532286095</v>
      </c>
      <c r="V182" s="160">
        <f>SV_SO_1213_1a!V181/SV_SO_1213_1a!$V181*100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Z92" sqref="Z92"/>
    </sheetView>
  </sheetViews>
  <sheetFormatPr defaultColWidth="22.7109375" defaultRowHeight="12.75"/>
  <cols>
    <col min="1" max="1" width="17.003906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8.140625" style="74" customWidth="1"/>
    <col min="23" max="16384" width="22.7109375" style="75" customWidth="1"/>
  </cols>
  <sheetData>
    <row r="1" spans="1:3" ht="12.75">
      <c r="A1" s="30" t="s">
        <v>72</v>
      </c>
      <c r="C1" s="75"/>
    </row>
    <row r="2" spans="1:22" ht="12.75">
      <c r="A2" s="219" t="s">
        <v>9</v>
      </c>
      <c r="B2" s="219"/>
      <c r="C2" s="219"/>
      <c r="D2" s="219"/>
      <c r="E2" s="219"/>
      <c r="F2" s="219"/>
      <c r="G2" s="219"/>
      <c r="H2" s="219"/>
      <c r="I2" s="219"/>
      <c r="J2" s="219"/>
      <c r="K2" s="219"/>
      <c r="L2" s="219"/>
      <c r="M2" s="219"/>
      <c r="N2" s="219"/>
      <c r="O2" s="219"/>
      <c r="P2" s="219"/>
      <c r="Q2" s="219"/>
      <c r="R2" s="219"/>
      <c r="S2" s="219"/>
      <c r="T2" s="219"/>
      <c r="U2" s="219"/>
      <c r="V2" s="219"/>
    </row>
    <row r="3" spans="1:22" ht="12.75">
      <c r="A3" s="219" t="s">
        <v>54</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30</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9" t="s">
        <v>10</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5"/>
    </row>
    <row r="8" spans="1:22" ht="12.75">
      <c r="A8" s="76"/>
      <c r="B8" s="213" t="s">
        <v>34</v>
      </c>
      <c r="C8" s="214"/>
      <c r="D8" s="214"/>
      <c r="E8" s="214"/>
      <c r="F8" s="214"/>
      <c r="G8" s="214"/>
      <c r="H8" s="215"/>
      <c r="I8" s="213" t="s">
        <v>35</v>
      </c>
      <c r="J8" s="214"/>
      <c r="K8" s="214"/>
      <c r="L8" s="214"/>
      <c r="M8" s="214"/>
      <c r="N8" s="214"/>
      <c r="O8" s="215"/>
      <c r="P8" s="213" t="s">
        <v>1</v>
      </c>
      <c r="Q8" s="214"/>
      <c r="R8" s="214"/>
      <c r="S8" s="214"/>
      <c r="T8" s="214"/>
      <c r="U8" s="214"/>
      <c r="V8" s="214"/>
    </row>
    <row r="9" spans="2:22" ht="12.75">
      <c r="B9" s="229" t="s">
        <v>36</v>
      </c>
      <c r="C9" s="230"/>
      <c r="D9" s="77" t="s">
        <v>37</v>
      </c>
      <c r="E9" s="230" t="s">
        <v>38</v>
      </c>
      <c r="F9" s="230"/>
      <c r="G9" s="230"/>
      <c r="H9" s="78" t="s">
        <v>1</v>
      </c>
      <c r="I9" s="229" t="s">
        <v>36</v>
      </c>
      <c r="J9" s="231"/>
      <c r="K9" s="74" t="s">
        <v>37</v>
      </c>
      <c r="L9" s="229" t="s">
        <v>38</v>
      </c>
      <c r="M9" s="230"/>
      <c r="N9" s="230"/>
      <c r="O9" s="78" t="s">
        <v>1</v>
      </c>
      <c r="P9" s="229" t="s">
        <v>36</v>
      </c>
      <c r="Q9" s="231"/>
      <c r="R9" s="74" t="s">
        <v>37</v>
      </c>
      <c r="S9" s="229" t="s">
        <v>38</v>
      </c>
      <c r="T9" s="230"/>
      <c r="U9" s="230"/>
      <c r="V9" s="78" t="s">
        <v>1</v>
      </c>
    </row>
    <row r="10" spans="1:22" ht="12.75">
      <c r="A10" s="169" t="s">
        <v>39</v>
      </c>
      <c r="B10" s="170" t="s">
        <v>40</v>
      </c>
      <c r="C10" s="169">
        <v>1</v>
      </c>
      <c r="D10" s="171" t="s">
        <v>41</v>
      </c>
      <c r="E10" s="169" t="s">
        <v>42</v>
      </c>
      <c r="F10" s="169" t="s">
        <v>43</v>
      </c>
      <c r="G10" s="169" t="s">
        <v>44</v>
      </c>
      <c r="H10" s="172"/>
      <c r="I10" s="170" t="s">
        <v>40</v>
      </c>
      <c r="J10" s="169">
        <v>1</v>
      </c>
      <c r="K10" s="171" t="s">
        <v>41</v>
      </c>
      <c r="L10" s="169" t="s">
        <v>42</v>
      </c>
      <c r="M10" s="169" t="s">
        <v>43</v>
      </c>
      <c r="N10" s="169" t="s">
        <v>44</v>
      </c>
      <c r="O10" s="172"/>
      <c r="P10" s="170" t="s">
        <v>40</v>
      </c>
      <c r="Q10" s="169">
        <v>1</v>
      </c>
      <c r="R10" s="171" t="s">
        <v>41</v>
      </c>
      <c r="S10" s="169" t="s">
        <v>42</v>
      </c>
      <c r="T10" s="169" t="s">
        <v>43</v>
      </c>
      <c r="U10" s="169" t="s">
        <v>44</v>
      </c>
      <c r="V10" s="172"/>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ht="12.75">
      <c r="A12" s="74" t="s">
        <v>48</v>
      </c>
      <c r="B12" s="89">
        <v>15</v>
      </c>
      <c r="C12" s="90">
        <v>679</v>
      </c>
      <c r="D12" s="91">
        <v>23797</v>
      </c>
      <c r="E12" s="90">
        <v>2761</v>
      </c>
      <c r="F12" s="90">
        <v>286</v>
      </c>
      <c r="G12" s="90">
        <v>34</v>
      </c>
      <c r="H12" s="89">
        <v>27572</v>
      </c>
      <c r="I12" s="89">
        <v>11</v>
      </c>
      <c r="J12" s="90">
        <v>649</v>
      </c>
      <c r="K12" s="91">
        <v>29147</v>
      </c>
      <c r="L12" s="90">
        <v>2412</v>
      </c>
      <c r="M12" s="90">
        <v>299</v>
      </c>
      <c r="N12" s="90">
        <v>29</v>
      </c>
      <c r="O12" s="89">
        <v>32547</v>
      </c>
      <c r="P12" s="89">
        <f>SUM(I12,B12)</f>
        <v>26</v>
      </c>
      <c r="Q12" s="90">
        <f aca="true" t="shared" si="0" ref="Q12:U16">SUM(J12,C12)</f>
        <v>1328</v>
      </c>
      <c r="R12" s="89">
        <f t="shared" si="0"/>
        <v>52944</v>
      </c>
      <c r="S12" s="89">
        <f t="shared" si="0"/>
        <v>5173</v>
      </c>
      <c r="T12" s="90">
        <f t="shared" si="0"/>
        <v>585</v>
      </c>
      <c r="U12" s="92">
        <f t="shared" si="0"/>
        <v>63</v>
      </c>
      <c r="V12" s="89">
        <f>SUM(O12,H12)</f>
        <v>60119</v>
      </c>
    </row>
    <row r="13" spans="1:22" ht="12.75">
      <c r="A13" s="74" t="s">
        <v>49</v>
      </c>
      <c r="B13" s="89">
        <v>0</v>
      </c>
      <c r="C13" s="103">
        <v>60</v>
      </c>
      <c r="D13" s="91">
        <v>14677</v>
      </c>
      <c r="E13" s="103">
        <v>6217</v>
      </c>
      <c r="F13" s="103">
        <v>1355</v>
      </c>
      <c r="G13" s="103">
        <v>202</v>
      </c>
      <c r="H13" s="89">
        <v>22511</v>
      </c>
      <c r="I13" s="89">
        <v>0</v>
      </c>
      <c r="J13" s="103">
        <v>51</v>
      </c>
      <c r="K13" s="91">
        <v>11666</v>
      </c>
      <c r="L13" s="103">
        <v>4250</v>
      </c>
      <c r="M13" s="103">
        <v>826</v>
      </c>
      <c r="N13" s="103">
        <v>124</v>
      </c>
      <c r="O13" s="89">
        <v>16917</v>
      </c>
      <c r="P13" s="89">
        <f>SUM(I13,B13)</f>
        <v>0</v>
      </c>
      <c r="Q13" s="90">
        <f t="shared" si="0"/>
        <v>111</v>
      </c>
      <c r="R13" s="89">
        <f t="shared" si="0"/>
        <v>26343</v>
      </c>
      <c r="S13" s="89">
        <f t="shared" si="0"/>
        <v>10467</v>
      </c>
      <c r="T13" s="90">
        <f t="shared" si="0"/>
        <v>2181</v>
      </c>
      <c r="U13" s="92">
        <f t="shared" si="0"/>
        <v>326</v>
      </c>
      <c r="V13" s="89">
        <f>SUM(O13,H13)</f>
        <v>39428</v>
      </c>
    </row>
    <row r="14" spans="1:22" ht="12.75">
      <c r="A14" s="74" t="s">
        <v>50</v>
      </c>
      <c r="B14" s="89">
        <v>0</v>
      </c>
      <c r="C14" s="103">
        <v>8</v>
      </c>
      <c r="D14" s="91">
        <v>514</v>
      </c>
      <c r="E14" s="103">
        <v>339</v>
      </c>
      <c r="F14" s="103">
        <v>108</v>
      </c>
      <c r="G14" s="103">
        <v>21</v>
      </c>
      <c r="H14" s="89">
        <v>990</v>
      </c>
      <c r="I14" s="89">
        <v>0</v>
      </c>
      <c r="J14" s="103">
        <v>9</v>
      </c>
      <c r="K14" s="91">
        <v>1161</v>
      </c>
      <c r="L14" s="103">
        <v>477</v>
      </c>
      <c r="M14" s="103">
        <v>119</v>
      </c>
      <c r="N14" s="103">
        <v>16</v>
      </c>
      <c r="O14" s="89">
        <v>1782</v>
      </c>
      <c r="P14" s="89">
        <f>SUM(I14,B14)</f>
        <v>0</v>
      </c>
      <c r="Q14" s="90">
        <f t="shared" si="0"/>
        <v>17</v>
      </c>
      <c r="R14" s="89">
        <f t="shared" si="0"/>
        <v>1675</v>
      </c>
      <c r="S14" s="89">
        <f t="shared" si="0"/>
        <v>816</v>
      </c>
      <c r="T14" s="90">
        <f t="shared" si="0"/>
        <v>227</v>
      </c>
      <c r="U14" s="92">
        <f t="shared" si="0"/>
        <v>37</v>
      </c>
      <c r="V14" s="89">
        <f>SUM(O14,H14)</f>
        <v>2772</v>
      </c>
    </row>
    <row r="15" spans="1:22" ht="12.75">
      <c r="A15" s="74" t="s">
        <v>51</v>
      </c>
      <c r="B15" s="89">
        <v>0</v>
      </c>
      <c r="C15" s="103">
        <v>4</v>
      </c>
      <c r="D15" s="91">
        <v>5840</v>
      </c>
      <c r="E15" s="103">
        <v>6721</v>
      </c>
      <c r="F15" s="103">
        <v>1629</v>
      </c>
      <c r="G15" s="103">
        <v>339</v>
      </c>
      <c r="H15" s="89">
        <v>14533</v>
      </c>
      <c r="I15" s="89">
        <v>0</v>
      </c>
      <c r="J15" s="103">
        <v>4</v>
      </c>
      <c r="K15" s="91">
        <v>5632</v>
      </c>
      <c r="L15" s="103">
        <v>5518</v>
      </c>
      <c r="M15" s="103">
        <v>1131</v>
      </c>
      <c r="N15" s="103">
        <v>198</v>
      </c>
      <c r="O15" s="89">
        <v>12483</v>
      </c>
      <c r="P15" s="89">
        <f>SUM(I15,B15)</f>
        <v>0</v>
      </c>
      <c r="Q15" s="90">
        <f t="shared" si="0"/>
        <v>8</v>
      </c>
      <c r="R15" s="89">
        <f t="shared" si="0"/>
        <v>11472</v>
      </c>
      <c r="S15" s="89">
        <f t="shared" si="0"/>
        <v>12239</v>
      </c>
      <c r="T15" s="90">
        <f t="shared" si="0"/>
        <v>2760</v>
      </c>
      <c r="U15" s="92">
        <f t="shared" si="0"/>
        <v>537</v>
      </c>
      <c r="V15" s="89">
        <f>SUM(O15,H15)</f>
        <v>27016</v>
      </c>
    </row>
    <row r="16" spans="1:22" s="60" customFormat="1" ht="12.75">
      <c r="A16" s="29" t="s">
        <v>1</v>
      </c>
      <c r="B16" s="93">
        <v>15</v>
      </c>
      <c r="C16" s="94">
        <v>751</v>
      </c>
      <c r="D16" s="95">
        <v>44828</v>
      </c>
      <c r="E16" s="94">
        <v>16038</v>
      </c>
      <c r="F16" s="94">
        <v>3378</v>
      </c>
      <c r="G16" s="94">
        <v>596</v>
      </c>
      <c r="H16" s="93">
        <v>65606</v>
      </c>
      <c r="I16" s="93">
        <v>11</v>
      </c>
      <c r="J16" s="94">
        <v>713</v>
      </c>
      <c r="K16" s="95">
        <v>47606</v>
      </c>
      <c r="L16" s="94">
        <v>12657</v>
      </c>
      <c r="M16" s="94">
        <v>2375</v>
      </c>
      <c r="N16" s="94">
        <v>367</v>
      </c>
      <c r="O16" s="93">
        <v>63729</v>
      </c>
      <c r="P16" s="93">
        <f>SUM(I16,B16)</f>
        <v>26</v>
      </c>
      <c r="Q16" s="94">
        <f t="shared" si="0"/>
        <v>1464</v>
      </c>
      <c r="R16" s="93">
        <f t="shared" si="0"/>
        <v>92434</v>
      </c>
      <c r="S16" s="93">
        <f t="shared" si="0"/>
        <v>28695</v>
      </c>
      <c r="T16" s="94">
        <f t="shared" si="0"/>
        <v>5753</v>
      </c>
      <c r="U16" s="96">
        <f t="shared" si="0"/>
        <v>963</v>
      </c>
      <c r="V16" s="93">
        <f>SUM(O16,H16)</f>
        <v>129335</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89">
        <v>13</v>
      </c>
      <c r="C19" s="90">
        <v>627</v>
      </c>
      <c r="D19" s="91">
        <v>18074</v>
      </c>
      <c r="E19" s="90">
        <v>3138</v>
      </c>
      <c r="F19" s="90">
        <v>458</v>
      </c>
      <c r="G19" s="90">
        <v>62</v>
      </c>
      <c r="H19" s="89">
        <v>22372</v>
      </c>
      <c r="I19" s="89">
        <v>10</v>
      </c>
      <c r="J19" s="90">
        <v>596</v>
      </c>
      <c r="K19" s="91">
        <v>24552</v>
      </c>
      <c r="L19" s="90">
        <v>2522</v>
      </c>
      <c r="M19" s="90">
        <v>315</v>
      </c>
      <c r="N19" s="90">
        <v>48</v>
      </c>
      <c r="O19" s="89">
        <v>28043</v>
      </c>
      <c r="P19" s="89">
        <f>SUM(I19,B19)</f>
        <v>23</v>
      </c>
      <c r="Q19" s="90">
        <f aca="true" t="shared" si="1" ref="Q19:U23">SUM(J19,C19)</f>
        <v>1223</v>
      </c>
      <c r="R19" s="89">
        <f t="shared" si="1"/>
        <v>42626</v>
      </c>
      <c r="S19" s="89">
        <f t="shared" si="1"/>
        <v>5660</v>
      </c>
      <c r="T19" s="90">
        <f t="shared" si="1"/>
        <v>773</v>
      </c>
      <c r="U19" s="92">
        <f t="shared" si="1"/>
        <v>110</v>
      </c>
      <c r="V19" s="89">
        <f>SUM(O19,H19)</f>
        <v>50415</v>
      </c>
    </row>
    <row r="20" spans="1:22" ht="12.75">
      <c r="A20" s="74" t="s">
        <v>49</v>
      </c>
      <c r="B20" s="89">
        <v>1</v>
      </c>
      <c r="C20" s="103">
        <v>65</v>
      </c>
      <c r="D20" s="91">
        <v>13546</v>
      </c>
      <c r="E20" s="103">
        <v>7245</v>
      </c>
      <c r="F20" s="103">
        <v>2303</v>
      </c>
      <c r="G20" s="103">
        <v>603</v>
      </c>
      <c r="H20" s="89">
        <v>23763</v>
      </c>
      <c r="I20" s="89">
        <v>1</v>
      </c>
      <c r="J20" s="103">
        <v>57</v>
      </c>
      <c r="K20" s="91">
        <v>12191</v>
      </c>
      <c r="L20" s="103">
        <v>4884</v>
      </c>
      <c r="M20" s="103">
        <v>1198</v>
      </c>
      <c r="N20" s="103">
        <v>335</v>
      </c>
      <c r="O20" s="89">
        <v>18666</v>
      </c>
      <c r="P20" s="89">
        <f>SUM(I20,B20)</f>
        <v>2</v>
      </c>
      <c r="Q20" s="90">
        <f t="shared" si="1"/>
        <v>122</v>
      </c>
      <c r="R20" s="89">
        <f t="shared" si="1"/>
        <v>25737</v>
      </c>
      <c r="S20" s="89">
        <f t="shared" si="1"/>
        <v>12129</v>
      </c>
      <c r="T20" s="90">
        <f t="shared" si="1"/>
        <v>3501</v>
      </c>
      <c r="U20" s="92">
        <f t="shared" si="1"/>
        <v>938</v>
      </c>
      <c r="V20" s="89">
        <f>SUM(O20,H20)</f>
        <v>42429</v>
      </c>
    </row>
    <row r="21" spans="1:22" ht="12.75">
      <c r="A21" s="74" t="s">
        <v>50</v>
      </c>
      <c r="B21" s="89">
        <v>0</v>
      </c>
      <c r="C21" s="103">
        <v>8</v>
      </c>
      <c r="D21" s="91">
        <v>466</v>
      </c>
      <c r="E21" s="103">
        <v>397</v>
      </c>
      <c r="F21" s="103">
        <v>147</v>
      </c>
      <c r="G21" s="103">
        <v>52</v>
      </c>
      <c r="H21" s="89">
        <v>1070</v>
      </c>
      <c r="I21" s="89">
        <v>0</v>
      </c>
      <c r="J21" s="103">
        <v>18</v>
      </c>
      <c r="K21" s="91">
        <v>1151</v>
      </c>
      <c r="L21" s="103">
        <v>605</v>
      </c>
      <c r="M21" s="103">
        <v>154</v>
      </c>
      <c r="N21" s="103">
        <v>42</v>
      </c>
      <c r="O21" s="89">
        <v>1970</v>
      </c>
      <c r="P21" s="89">
        <f>SUM(I21,B21)</f>
        <v>0</v>
      </c>
      <c r="Q21" s="90">
        <f t="shared" si="1"/>
        <v>26</v>
      </c>
      <c r="R21" s="89">
        <f t="shared" si="1"/>
        <v>1617</v>
      </c>
      <c r="S21" s="89">
        <f t="shared" si="1"/>
        <v>1002</v>
      </c>
      <c r="T21" s="90">
        <f t="shared" si="1"/>
        <v>301</v>
      </c>
      <c r="U21" s="92">
        <f t="shared" si="1"/>
        <v>94</v>
      </c>
      <c r="V21" s="89">
        <f>SUM(O21,H21)</f>
        <v>3040</v>
      </c>
    </row>
    <row r="22" spans="1:22" ht="12.75">
      <c r="A22" s="74" t="s">
        <v>51</v>
      </c>
      <c r="B22" s="89">
        <v>0</v>
      </c>
      <c r="C22" s="103">
        <v>3</v>
      </c>
      <c r="D22" s="91">
        <v>5634</v>
      </c>
      <c r="E22" s="103">
        <v>6186</v>
      </c>
      <c r="F22" s="103">
        <v>2146</v>
      </c>
      <c r="G22" s="103">
        <v>666</v>
      </c>
      <c r="H22" s="89">
        <v>14635</v>
      </c>
      <c r="I22" s="89">
        <v>0</v>
      </c>
      <c r="J22" s="103">
        <v>8</v>
      </c>
      <c r="K22" s="91">
        <v>5489</v>
      </c>
      <c r="L22" s="103">
        <v>5233</v>
      </c>
      <c r="M22" s="103">
        <v>1458</v>
      </c>
      <c r="N22" s="103">
        <v>424</v>
      </c>
      <c r="O22" s="89">
        <v>12612</v>
      </c>
      <c r="P22" s="89">
        <f>SUM(I22,B22)</f>
        <v>0</v>
      </c>
      <c r="Q22" s="90">
        <f t="shared" si="1"/>
        <v>11</v>
      </c>
      <c r="R22" s="89">
        <f t="shared" si="1"/>
        <v>11123</v>
      </c>
      <c r="S22" s="89">
        <f t="shared" si="1"/>
        <v>11419</v>
      </c>
      <c r="T22" s="90">
        <f t="shared" si="1"/>
        <v>3604</v>
      </c>
      <c r="U22" s="92">
        <f t="shared" si="1"/>
        <v>1090</v>
      </c>
      <c r="V22" s="89">
        <f>SUM(O22,H22)</f>
        <v>27247</v>
      </c>
    </row>
    <row r="23" spans="1:22" s="30" customFormat="1" ht="12.75">
      <c r="A23" s="29" t="s">
        <v>1</v>
      </c>
      <c r="B23" s="98">
        <v>14</v>
      </c>
      <c r="C23" s="99">
        <v>703</v>
      </c>
      <c r="D23" s="100">
        <v>37720</v>
      </c>
      <c r="E23" s="99">
        <v>16966</v>
      </c>
      <c r="F23" s="99">
        <v>5054</v>
      </c>
      <c r="G23" s="99">
        <v>1383</v>
      </c>
      <c r="H23" s="98">
        <v>61840</v>
      </c>
      <c r="I23" s="98">
        <v>11</v>
      </c>
      <c r="J23" s="99">
        <v>679</v>
      </c>
      <c r="K23" s="100">
        <v>43383</v>
      </c>
      <c r="L23" s="99">
        <v>13244</v>
      </c>
      <c r="M23" s="99">
        <v>3125</v>
      </c>
      <c r="N23" s="99">
        <v>849</v>
      </c>
      <c r="O23" s="98">
        <v>61291</v>
      </c>
      <c r="P23" s="98">
        <f>SUM(I23,B23)</f>
        <v>25</v>
      </c>
      <c r="Q23" s="99">
        <f t="shared" si="1"/>
        <v>1382</v>
      </c>
      <c r="R23" s="98">
        <f t="shared" si="1"/>
        <v>81103</v>
      </c>
      <c r="S23" s="98">
        <f t="shared" si="1"/>
        <v>30210</v>
      </c>
      <c r="T23" s="99">
        <f t="shared" si="1"/>
        <v>8179</v>
      </c>
      <c r="U23" s="101">
        <f t="shared" si="1"/>
        <v>2232</v>
      </c>
      <c r="V23" s="98">
        <f>SUM(O23,H23)</f>
        <v>123131</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74">
        <f>SUM(B19,B12)</f>
        <v>28</v>
      </c>
      <c r="C25" s="175">
        <f aca="true" t="shared" si="2" ref="C25:V25">SUM(C19,C12)</f>
        <v>1306</v>
      </c>
      <c r="D25" s="176">
        <f t="shared" si="2"/>
        <v>41871</v>
      </c>
      <c r="E25" s="175">
        <f t="shared" si="2"/>
        <v>5899</v>
      </c>
      <c r="F25" s="175">
        <f t="shared" si="2"/>
        <v>744</v>
      </c>
      <c r="G25" s="175">
        <f t="shared" si="2"/>
        <v>96</v>
      </c>
      <c r="H25" s="174">
        <f t="shared" si="2"/>
        <v>49944</v>
      </c>
      <c r="I25" s="174">
        <f t="shared" si="2"/>
        <v>21</v>
      </c>
      <c r="J25" s="175">
        <f t="shared" si="2"/>
        <v>1245</v>
      </c>
      <c r="K25" s="176">
        <f t="shared" si="2"/>
        <v>53699</v>
      </c>
      <c r="L25" s="175">
        <f t="shared" si="2"/>
        <v>4934</v>
      </c>
      <c r="M25" s="175">
        <f t="shared" si="2"/>
        <v>614</v>
      </c>
      <c r="N25" s="175">
        <f t="shared" si="2"/>
        <v>77</v>
      </c>
      <c r="O25" s="174">
        <f t="shared" si="2"/>
        <v>60590</v>
      </c>
      <c r="P25" s="174">
        <f t="shared" si="2"/>
        <v>49</v>
      </c>
      <c r="Q25" s="175">
        <f t="shared" si="2"/>
        <v>2551</v>
      </c>
      <c r="R25" s="174">
        <f t="shared" si="2"/>
        <v>95570</v>
      </c>
      <c r="S25" s="174">
        <f t="shared" si="2"/>
        <v>10833</v>
      </c>
      <c r="T25" s="175">
        <f t="shared" si="2"/>
        <v>1358</v>
      </c>
      <c r="U25" s="177">
        <f t="shared" si="2"/>
        <v>173</v>
      </c>
      <c r="V25" s="174">
        <f t="shared" si="2"/>
        <v>110534</v>
      </c>
    </row>
    <row r="26" spans="1:22" s="1" customFormat="1" ht="12.75">
      <c r="A26" s="74" t="s">
        <v>49</v>
      </c>
      <c r="B26" s="174">
        <f aca="true" t="shared" si="3" ref="B26:Q29">SUM(B20,B13)</f>
        <v>1</v>
      </c>
      <c r="C26" s="175">
        <f t="shared" si="3"/>
        <v>125</v>
      </c>
      <c r="D26" s="176">
        <f t="shared" si="3"/>
        <v>28223</v>
      </c>
      <c r="E26" s="175">
        <f t="shared" si="3"/>
        <v>13462</v>
      </c>
      <c r="F26" s="175">
        <f t="shared" si="3"/>
        <v>3658</v>
      </c>
      <c r="G26" s="175">
        <f t="shared" si="3"/>
        <v>805</v>
      </c>
      <c r="H26" s="174">
        <f t="shared" si="3"/>
        <v>46274</v>
      </c>
      <c r="I26" s="174">
        <f t="shared" si="3"/>
        <v>1</v>
      </c>
      <c r="J26" s="175">
        <f t="shared" si="3"/>
        <v>108</v>
      </c>
      <c r="K26" s="176">
        <f t="shared" si="3"/>
        <v>23857</v>
      </c>
      <c r="L26" s="175">
        <f t="shared" si="3"/>
        <v>9134</v>
      </c>
      <c r="M26" s="175">
        <f t="shared" si="3"/>
        <v>2024</v>
      </c>
      <c r="N26" s="175">
        <f t="shared" si="3"/>
        <v>459</v>
      </c>
      <c r="O26" s="174">
        <f t="shared" si="3"/>
        <v>35583</v>
      </c>
      <c r="P26" s="174">
        <f t="shared" si="3"/>
        <v>2</v>
      </c>
      <c r="Q26" s="175">
        <f t="shared" si="3"/>
        <v>233</v>
      </c>
      <c r="R26" s="174">
        <f aca="true" t="shared" si="4" ref="R26:V27">SUM(R20,R13)</f>
        <v>52080</v>
      </c>
      <c r="S26" s="174">
        <f t="shared" si="4"/>
        <v>22596</v>
      </c>
      <c r="T26" s="175">
        <f t="shared" si="4"/>
        <v>5682</v>
      </c>
      <c r="U26" s="177">
        <f t="shared" si="4"/>
        <v>1264</v>
      </c>
      <c r="V26" s="174">
        <f t="shared" si="4"/>
        <v>81857</v>
      </c>
    </row>
    <row r="27" spans="1:22" s="1" customFormat="1" ht="12.75">
      <c r="A27" s="74" t="s">
        <v>50</v>
      </c>
      <c r="B27" s="174">
        <f t="shared" si="3"/>
        <v>0</v>
      </c>
      <c r="C27" s="175">
        <f t="shared" si="3"/>
        <v>16</v>
      </c>
      <c r="D27" s="176">
        <f t="shared" si="3"/>
        <v>980</v>
      </c>
      <c r="E27" s="175">
        <f t="shared" si="3"/>
        <v>736</v>
      </c>
      <c r="F27" s="175">
        <f t="shared" si="3"/>
        <v>255</v>
      </c>
      <c r="G27" s="175">
        <f t="shared" si="3"/>
        <v>73</v>
      </c>
      <c r="H27" s="174">
        <f t="shared" si="3"/>
        <v>2060</v>
      </c>
      <c r="I27" s="174">
        <f t="shared" si="3"/>
        <v>0</v>
      </c>
      <c r="J27" s="175">
        <f t="shared" si="3"/>
        <v>27</v>
      </c>
      <c r="K27" s="176">
        <f t="shared" si="3"/>
        <v>2312</v>
      </c>
      <c r="L27" s="175">
        <f t="shared" si="3"/>
        <v>1082</v>
      </c>
      <c r="M27" s="175">
        <f t="shared" si="3"/>
        <v>273</v>
      </c>
      <c r="N27" s="175">
        <f t="shared" si="3"/>
        <v>58</v>
      </c>
      <c r="O27" s="174">
        <f t="shared" si="3"/>
        <v>3752</v>
      </c>
      <c r="P27" s="174">
        <f t="shared" si="3"/>
        <v>0</v>
      </c>
      <c r="Q27" s="175">
        <f t="shared" si="3"/>
        <v>43</v>
      </c>
      <c r="R27" s="174">
        <f t="shared" si="4"/>
        <v>3292</v>
      </c>
      <c r="S27" s="174">
        <f t="shared" si="4"/>
        <v>1818</v>
      </c>
      <c r="T27" s="175">
        <f t="shared" si="4"/>
        <v>528</v>
      </c>
      <c r="U27" s="177">
        <f t="shared" si="4"/>
        <v>131</v>
      </c>
      <c r="V27" s="174">
        <f t="shared" si="4"/>
        <v>5812</v>
      </c>
    </row>
    <row r="28" spans="1:22" s="1" customFormat="1" ht="12.75">
      <c r="A28" s="74" t="s">
        <v>51</v>
      </c>
      <c r="B28" s="174">
        <f t="shared" si="3"/>
        <v>0</v>
      </c>
      <c r="C28" s="175">
        <f t="shared" si="3"/>
        <v>7</v>
      </c>
      <c r="D28" s="176">
        <f t="shared" si="3"/>
        <v>11474</v>
      </c>
      <c r="E28" s="175">
        <f t="shared" si="3"/>
        <v>12907</v>
      </c>
      <c r="F28" s="175">
        <f t="shared" si="3"/>
        <v>3775</v>
      </c>
      <c r="G28" s="175">
        <f t="shared" si="3"/>
        <v>1005</v>
      </c>
      <c r="H28" s="174">
        <f t="shared" si="3"/>
        <v>29168</v>
      </c>
      <c r="I28" s="174">
        <f t="shared" si="3"/>
        <v>0</v>
      </c>
      <c r="J28" s="175">
        <f t="shared" si="3"/>
        <v>12</v>
      </c>
      <c r="K28" s="176">
        <f t="shared" si="3"/>
        <v>11121</v>
      </c>
      <c r="L28" s="175">
        <f t="shared" si="3"/>
        <v>10751</v>
      </c>
      <c r="M28" s="175">
        <f t="shared" si="3"/>
        <v>2589</v>
      </c>
      <c r="N28" s="175">
        <f t="shared" si="3"/>
        <v>622</v>
      </c>
      <c r="O28" s="174">
        <f t="shared" si="3"/>
        <v>25095</v>
      </c>
      <c r="P28" s="174">
        <f t="shared" si="3"/>
        <v>0</v>
      </c>
      <c r="Q28" s="175">
        <f t="shared" si="3"/>
        <v>19</v>
      </c>
      <c r="R28" s="174">
        <f aca="true" t="shared" si="5" ref="R28:V29">SUM(R22,R15)</f>
        <v>22595</v>
      </c>
      <c r="S28" s="174">
        <f t="shared" si="5"/>
        <v>23658</v>
      </c>
      <c r="T28" s="175">
        <f t="shared" si="5"/>
        <v>6364</v>
      </c>
      <c r="U28" s="177">
        <f t="shared" si="5"/>
        <v>1627</v>
      </c>
      <c r="V28" s="174">
        <f t="shared" si="5"/>
        <v>54263</v>
      </c>
    </row>
    <row r="29" spans="1:22" s="30" customFormat="1" ht="12.75">
      <c r="A29" s="29" t="s">
        <v>1</v>
      </c>
      <c r="B29" s="98">
        <f t="shared" si="3"/>
        <v>29</v>
      </c>
      <c r="C29" s="99">
        <f t="shared" si="3"/>
        <v>1454</v>
      </c>
      <c r="D29" s="100">
        <f t="shared" si="3"/>
        <v>82548</v>
      </c>
      <c r="E29" s="99">
        <f t="shared" si="3"/>
        <v>33004</v>
      </c>
      <c r="F29" s="99">
        <f t="shared" si="3"/>
        <v>8432</v>
      </c>
      <c r="G29" s="99">
        <f t="shared" si="3"/>
        <v>1979</v>
      </c>
      <c r="H29" s="98">
        <f t="shared" si="3"/>
        <v>127446</v>
      </c>
      <c r="I29" s="98">
        <f t="shared" si="3"/>
        <v>22</v>
      </c>
      <c r="J29" s="99">
        <f t="shared" si="3"/>
        <v>1392</v>
      </c>
      <c r="K29" s="100">
        <f t="shared" si="3"/>
        <v>90989</v>
      </c>
      <c r="L29" s="99">
        <f t="shared" si="3"/>
        <v>25901</v>
      </c>
      <c r="M29" s="99">
        <f t="shared" si="3"/>
        <v>5500</v>
      </c>
      <c r="N29" s="99">
        <f t="shared" si="3"/>
        <v>1216</v>
      </c>
      <c r="O29" s="98">
        <f t="shared" si="3"/>
        <v>125020</v>
      </c>
      <c r="P29" s="98">
        <f t="shared" si="3"/>
        <v>51</v>
      </c>
      <c r="Q29" s="99">
        <f t="shared" si="3"/>
        <v>2846</v>
      </c>
      <c r="R29" s="98">
        <f t="shared" si="5"/>
        <v>173537</v>
      </c>
      <c r="S29" s="98">
        <f t="shared" si="5"/>
        <v>58905</v>
      </c>
      <c r="T29" s="99">
        <f t="shared" si="5"/>
        <v>13932</v>
      </c>
      <c r="U29" s="101">
        <f t="shared" si="5"/>
        <v>3195</v>
      </c>
      <c r="V29" s="98">
        <f t="shared" si="5"/>
        <v>252466</v>
      </c>
    </row>
    <row r="30" spans="2:22" s="74" customFormat="1" ht="12.75">
      <c r="B30" s="90"/>
      <c r="C30" s="90"/>
      <c r="D30" s="90"/>
      <c r="E30" s="90"/>
      <c r="F30" s="90"/>
      <c r="G30" s="90"/>
      <c r="H30" s="90"/>
      <c r="I30" s="90"/>
      <c r="J30" s="90"/>
      <c r="K30" s="90"/>
      <c r="L30" s="90"/>
      <c r="M30" s="90"/>
      <c r="N30" s="90"/>
      <c r="O30" s="90"/>
      <c r="P30" s="90"/>
      <c r="Q30" s="90"/>
      <c r="R30" s="90"/>
      <c r="S30" s="90"/>
      <c r="T30" s="90"/>
      <c r="U30" s="90"/>
      <c r="V30" s="90"/>
    </row>
    <row r="31" spans="2:22" s="74" customFormat="1" ht="12.75">
      <c r="B31" s="90"/>
      <c r="C31" s="90"/>
      <c r="D31" s="90"/>
      <c r="E31" s="90"/>
      <c r="F31" s="90"/>
      <c r="G31" s="90"/>
      <c r="H31" s="90"/>
      <c r="I31" s="90"/>
      <c r="J31" s="90"/>
      <c r="K31" s="90"/>
      <c r="L31" s="90"/>
      <c r="M31" s="90"/>
      <c r="N31" s="90"/>
      <c r="O31" s="90"/>
      <c r="P31" s="90"/>
      <c r="Q31" s="90"/>
      <c r="R31" s="90"/>
      <c r="S31" s="90"/>
      <c r="T31" s="90"/>
      <c r="U31" s="90"/>
      <c r="V31" s="90"/>
    </row>
    <row r="32" spans="2:22" s="74" customFormat="1" ht="12.75">
      <c r="B32" s="90"/>
      <c r="C32" s="90"/>
      <c r="D32" s="90"/>
      <c r="E32" s="90"/>
      <c r="F32" s="90"/>
      <c r="G32" s="90"/>
      <c r="H32" s="90"/>
      <c r="I32" s="90"/>
      <c r="J32" s="90"/>
      <c r="K32" s="90"/>
      <c r="L32" s="90"/>
      <c r="M32" s="90"/>
      <c r="N32" s="90"/>
      <c r="O32" s="90"/>
      <c r="P32" s="90"/>
      <c r="Q32" s="90"/>
      <c r="R32" s="90"/>
      <c r="S32" s="90"/>
      <c r="T32" s="90"/>
      <c r="U32" s="90"/>
      <c r="V32" s="90"/>
    </row>
    <row r="33" spans="2:22" s="74" customFormat="1" ht="12.75">
      <c r="B33" s="90"/>
      <c r="C33" s="90"/>
      <c r="D33" s="90"/>
      <c r="E33" s="90"/>
      <c r="F33" s="90"/>
      <c r="G33" s="90"/>
      <c r="H33" s="90"/>
      <c r="I33" s="90"/>
      <c r="J33" s="90"/>
      <c r="K33" s="90"/>
      <c r="L33" s="90"/>
      <c r="M33" s="90"/>
      <c r="N33" s="90"/>
      <c r="O33" s="90"/>
      <c r="P33" s="90"/>
      <c r="Q33" s="90"/>
      <c r="R33" s="90"/>
      <c r="S33" s="90"/>
      <c r="T33" s="90"/>
      <c r="U33" s="90"/>
      <c r="V33" s="90"/>
    </row>
    <row r="34" spans="2:22" s="74" customFormat="1" ht="12.75">
      <c r="B34" s="90"/>
      <c r="C34" s="90"/>
      <c r="D34" s="90"/>
      <c r="E34" s="90"/>
      <c r="F34" s="90"/>
      <c r="G34" s="90"/>
      <c r="H34" s="90"/>
      <c r="I34" s="90"/>
      <c r="J34" s="90"/>
      <c r="K34" s="90"/>
      <c r="L34" s="90"/>
      <c r="M34" s="90"/>
      <c r="N34" s="90"/>
      <c r="O34" s="90"/>
      <c r="P34" s="90"/>
      <c r="Q34" s="90"/>
      <c r="R34" s="90"/>
      <c r="S34" s="90"/>
      <c r="T34" s="90"/>
      <c r="U34" s="90"/>
      <c r="V34" s="90"/>
    </row>
    <row r="35" spans="2:22" s="74" customFormat="1" ht="12.75">
      <c r="B35" s="90"/>
      <c r="C35" s="90"/>
      <c r="D35" s="90"/>
      <c r="E35" s="90"/>
      <c r="F35" s="90"/>
      <c r="G35" s="90"/>
      <c r="H35" s="90"/>
      <c r="I35" s="90"/>
      <c r="J35" s="90"/>
      <c r="K35" s="90"/>
      <c r="L35" s="90"/>
      <c r="M35" s="90"/>
      <c r="N35" s="90"/>
      <c r="O35" s="90"/>
      <c r="P35" s="90"/>
      <c r="Q35" s="90"/>
      <c r="R35" s="90"/>
      <c r="S35" s="90"/>
      <c r="T35" s="90"/>
      <c r="U35" s="90"/>
      <c r="V35" s="90"/>
    </row>
    <row r="36" spans="2:22" s="74" customFormat="1" ht="12.75">
      <c r="B36" s="90"/>
      <c r="C36" s="90"/>
      <c r="D36" s="90"/>
      <c r="E36" s="90"/>
      <c r="F36" s="90"/>
      <c r="G36" s="90"/>
      <c r="H36" s="90"/>
      <c r="I36" s="90"/>
      <c r="J36" s="90"/>
      <c r="K36" s="90"/>
      <c r="L36" s="90"/>
      <c r="M36" s="90"/>
      <c r="N36" s="90"/>
      <c r="O36" s="90"/>
      <c r="P36" s="90"/>
      <c r="Q36" s="90"/>
      <c r="R36" s="90"/>
      <c r="S36" s="90"/>
      <c r="T36" s="90"/>
      <c r="U36" s="90"/>
      <c r="V36" s="90"/>
    </row>
    <row r="37" spans="2:22" s="74" customFormat="1" ht="12.75">
      <c r="B37" s="90"/>
      <c r="C37" s="90"/>
      <c r="D37" s="90"/>
      <c r="E37" s="90"/>
      <c r="F37" s="90"/>
      <c r="G37" s="90"/>
      <c r="H37" s="90"/>
      <c r="I37" s="90"/>
      <c r="J37" s="90"/>
      <c r="K37" s="90"/>
      <c r="L37" s="90"/>
      <c r="M37" s="90"/>
      <c r="N37" s="90"/>
      <c r="O37" s="90"/>
      <c r="P37" s="90"/>
      <c r="Q37" s="90"/>
      <c r="R37" s="90"/>
      <c r="S37" s="90"/>
      <c r="T37" s="90"/>
      <c r="U37" s="90"/>
      <c r="V37" s="90"/>
    </row>
    <row r="38" spans="2:22" s="74" customFormat="1" ht="12.75">
      <c r="B38" s="90"/>
      <c r="C38" s="90"/>
      <c r="D38" s="90"/>
      <c r="E38" s="90"/>
      <c r="F38" s="90"/>
      <c r="G38" s="90"/>
      <c r="H38" s="90"/>
      <c r="I38" s="90"/>
      <c r="J38" s="90"/>
      <c r="K38" s="90"/>
      <c r="L38" s="90"/>
      <c r="M38" s="90"/>
      <c r="N38" s="90"/>
      <c r="O38" s="90"/>
      <c r="P38" s="90"/>
      <c r="Q38" s="90"/>
      <c r="R38" s="90"/>
      <c r="S38" s="90"/>
      <c r="T38" s="90"/>
      <c r="U38" s="90"/>
      <c r="V38" s="90"/>
    </row>
    <row r="39" spans="2:22" s="74" customFormat="1" ht="12.75">
      <c r="B39" s="90"/>
      <c r="C39" s="90"/>
      <c r="D39" s="90"/>
      <c r="E39" s="90"/>
      <c r="F39" s="90"/>
      <c r="G39" s="90"/>
      <c r="H39" s="90"/>
      <c r="I39" s="90"/>
      <c r="J39" s="90"/>
      <c r="K39" s="90"/>
      <c r="L39" s="90"/>
      <c r="M39" s="90"/>
      <c r="N39" s="90"/>
      <c r="O39" s="90"/>
      <c r="P39" s="90"/>
      <c r="Q39" s="90"/>
      <c r="R39" s="90"/>
      <c r="S39" s="90"/>
      <c r="T39" s="90"/>
      <c r="U39" s="90"/>
      <c r="V39" s="90"/>
    </row>
    <row r="40" spans="2:22" s="74" customFormat="1" ht="12.75">
      <c r="B40" s="90"/>
      <c r="C40" s="90"/>
      <c r="D40" s="90"/>
      <c r="E40" s="90"/>
      <c r="F40" s="90"/>
      <c r="G40" s="90"/>
      <c r="H40" s="90"/>
      <c r="I40" s="90"/>
      <c r="J40" s="90"/>
      <c r="K40" s="90"/>
      <c r="L40" s="90"/>
      <c r="M40" s="90"/>
      <c r="N40" s="90"/>
      <c r="O40" s="90"/>
      <c r="P40" s="90"/>
      <c r="Q40" s="90"/>
      <c r="R40" s="90"/>
      <c r="S40" s="90"/>
      <c r="T40" s="90"/>
      <c r="U40" s="90"/>
      <c r="V40" s="90"/>
    </row>
    <row r="41" spans="2:22" s="74" customFormat="1" ht="12.75">
      <c r="B41" s="90"/>
      <c r="C41" s="90"/>
      <c r="D41" s="90"/>
      <c r="E41" s="90"/>
      <c r="F41" s="90"/>
      <c r="G41" s="90"/>
      <c r="H41" s="90"/>
      <c r="I41" s="90"/>
      <c r="J41" s="90"/>
      <c r="K41" s="90"/>
      <c r="L41" s="90"/>
      <c r="M41" s="90"/>
      <c r="N41" s="90"/>
      <c r="O41" s="90"/>
      <c r="P41" s="90"/>
      <c r="Q41" s="90"/>
      <c r="R41" s="90"/>
      <c r="S41" s="90"/>
      <c r="T41" s="90"/>
      <c r="U41" s="90"/>
      <c r="V41" s="90"/>
    </row>
    <row r="42" spans="2:22" s="74" customFormat="1" ht="12.75">
      <c r="B42" s="90"/>
      <c r="C42" s="90"/>
      <c r="D42" s="90"/>
      <c r="E42" s="90"/>
      <c r="F42" s="90"/>
      <c r="G42" s="90"/>
      <c r="H42" s="90"/>
      <c r="I42" s="90"/>
      <c r="J42" s="90"/>
      <c r="K42" s="90"/>
      <c r="L42" s="90"/>
      <c r="M42" s="90"/>
      <c r="N42" s="90"/>
      <c r="O42" s="90"/>
      <c r="P42" s="90"/>
      <c r="Q42" s="90"/>
      <c r="R42" s="90"/>
      <c r="S42" s="90"/>
      <c r="T42" s="90"/>
      <c r="U42" s="90"/>
      <c r="V42" s="90"/>
    </row>
    <row r="43" spans="1:22" ht="12.75">
      <c r="A43" s="30" t="s">
        <v>72</v>
      </c>
      <c r="C43" s="75"/>
      <c r="V43" s="90"/>
    </row>
    <row r="44" spans="1:22" ht="12.75">
      <c r="A44" s="219" t="s">
        <v>9</v>
      </c>
      <c r="B44" s="219"/>
      <c r="C44" s="219"/>
      <c r="D44" s="219"/>
      <c r="E44" s="219"/>
      <c r="F44" s="219"/>
      <c r="G44" s="219"/>
      <c r="H44" s="219"/>
      <c r="I44" s="219"/>
      <c r="J44" s="219"/>
      <c r="K44" s="219"/>
      <c r="L44" s="219"/>
      <c r="M44" s="219"/>
      <c r="N44" s="219"/>
      <c r="O44" s="219"/>
      <c r="P44" s="219"/>
      <c r="Q44" s="219"/>
      <c r="R44" s="219"/>
      <c r="S44" s="219"/>
      <c r="T44" s="219"/>
      <c r="U44" s="219"/>
      <c r="V44" s="219"/>
    </row>
    <row r="45" spans="1:22" ht="12.75">
      <c r="A45" s="219" t="s">
        <v>54</v>
      </c>
      <c r="B45" s="219"/>
      <c r="C45" s="219"/>
      <c r="D45" s="219"/>
      <c r="E45" s="219"/>
      <c r="F45" s="219"/>
      <c r="G45" s="219"/>
      <c r="H45" s="219"/>
      <c r="I45" s="219"/>
      <c r="J45" s="219"/>
      <c r="K45" s="219"/>
      <c r="L45" s="219"/>
      <c r="M45" s="219"/>
      <c r="N45" s="219"/>
      <c r="O45" s="219"/>
      <c r="P45" s="219"/>
      <c r="Q45" s="219"/>
      <c r="R45" s="219"/>
      <c r="S45" s="219"/>
      <c r="T45" s="219"/>
      <c r="U45" s="219"/>
      <c r="V45" s="219"/>
    </row>
    <row r="46" spans="1:22" s="2" customFormat="1" ht="12.75">
      <c r="A46" s="220" t="s">
        <v>30</v>
      </c>
      <c r="B46" s="220"/>
      <c r="C46" s="220"/>
      <c r="D46" s="220"/>
      <c r="E46" s="220"/>
      <c r="F46" s="220"/>
      <c r="G46" s="220"/>
      <c r="H46" s="220"/>
      <c r="I46" s="220"/>
      <c r="J46" s="220"/>
      <c r="K46" s="220"/>
      <c r="L46" s="220"/>
      <c r="M46" s="220"/>
      <c r="N46" s="220"/>
      <c r="O46" s="220"/>
      <c r="P46" s="220"/>
      <c r="Q46" s="220"/>
      <c r="R46" s="220"/>
      <c r="S46" s="220"/>
      <c r="T46" s="220"/>
      <c r="U46" s="220"/>
      <c r="V46" s="220"/>
    </row>
    <row r="47" spans="1:22" s="2" customFormat="1" ht="12.75">
      <c r="A47" s="73"/>
      <c r="B47" s="73"/>
      <c r="C47" s="73"/>
      <c r="D47" s="73"/>
      <c r="E47" s="73"/>
      <c r="F47" s="73"/>
      <c r="G47" s="73"/>
      <c r="H47" s="73"/>
      <c r="I47" s="73"/>
      <c r="J47" s="73"/>
      <c r="K47" s="73"/>
      <c r="L47" s="73"/>
      <c r="M47" s="73"/>
      <c r="N47" s="73"/>
      <c r="O47" s="73"/>
      <c r="P47" s="73"/>
      <c r="Q47" s="73"/>
      <c r="R47" s="73"/>
      <c r="S47" s="73"/>
      <c r="T47" s="73"/>
      <c r="U47" s="73"/>
      <c r="V47" s="73"/>
    </row>
    <row r="48" spans="1:22" ht="12.75">
      <c r="A48" s="219" t="s">
        <v>25</v>
      </c>
      <c r="B48" s="219"/>
      <c r="C48" s="219"/>
      <c r="D48" s="219"/>
      <c r="E48" s="219"/>
      <c r="F48" s="219"/>
      <c r="G48" s="219"/>
      <c r="H48" s="219"/>
      <c r="I48" s="219"/>
      <c r="J48" s="219"/>
      <c r="K48" s="219"/>
      <c r="L48" s="219"/>
      <c r="M48" s="219"/>
      <c r="N48" s="219"/>
      <c r="O48" s="219"/>
      <c r="P48" s="219"/>
      <c r="Q48" s="219"/>
      <c r="R48" s="219"/>
      <c r="S48" s="219"/>
      <c r="T48" s="219"/>
      <c r="U48" s="219"/>
      <c r="V48" s="219"/>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6"/>
      <c r="B50" s="213" t="s">
        <v>34</v>
      </c>
      <c r="C50" s="214"/>
      <c r="D50" s="214"/>
      <c r="E50" s="214"/>
      <c r="F50" s="214"/>
      <c r="G50" s="214"/>
      <c r="H50" s="215"/>
      <c r="I50" s="213" t="s">
        <v>35</v>
      </c>
      <c r="J50" s="214"/>
      <c r="K50" s="214"/>
      <c r="L50" s="214"/>
      <c r="M50" s="214"/>
      <c r="N50" s="214"/>
      <c r="O50" s="215"/>
      <c r="P50" s="213" t="s">
        <v>1</v>
      </c>
      <c r="Q50" s="214"/>
      <c r="R50" s="214"/>
      <c r="S50" s="214"/>
      <c r="T50" s="214"/>
      <c r="U50" s="214"/>
      <c r="V50" s="214"/>
    </row>
    <row r="51" spans="2:22" ht="12.75">
      <c r="B51" s="229" t="s">
        <v>36</v>
      </c>
      <c r="C51" s="230"/>
      <c r="D51" s="77" t="s">
        <v>37</v>
      </c>
      <c r="E51" s="230" t="s">
        <v>38</v>
      </c>
      <c r="F51" s="230"/>
      <c r="G51" s="230"/>
      <c r="H51" s="78" t="s">
        <v>1</v>
      </c>
      <c r="I51" s="229" t="s">
        <v>36</v>
      </c>
      <c r="J51" s="231"/>
      <c r="K51" s="74" t="s">
        <v>37</v>
      </c>
      <c r="L51" s="229" t="s">
        <v>38</v>
      </c>
      <c r="M51" s="230"/>
      <c r="N51" s="230"/>
      <c r="O51" s="78" t="s">
        <v>1</v>
      </c>
      <c r="P51" s="229" t="s">
        <v>36</v>
      </c>
      <c r="Q51" s="231"/>
      <c r="R51" s="74" t="s">
        <v>37</v>
      </c>
      <c r="S51" s="229" t="s">
        <v>38</v>
      </c>
      <c r="T51" s="230"/>
      <c r="U51" s="230"/>
      <c r="V51" s="78" t="s">
        <v>1</v>
      </c>
    </row>
    <row r="52" spans="1:22" ht="12.75">
      <c r="A52" s="169" t="s">
        <v>39</v>
      </c>
      <c r="B52" s="170" t="s">
        <v>40</v>
      </c>
      <c r="C52" s="169">
        <v>1</v>
      </c>
      <c r="D52" s="171" t="s">
        <v>41</v>
      </c>
      <c r="E52" s="169" t="s">
        <v>42</v>
      </c>
      <c r="F52" s="169" t="s">
        <v>43</v>
      </c>
      <c r="G52" s="169" t="s">
        <v>44</v>
      </c>
      <c r="H52" s="172"/>
      <c r="I52" s="170" t="s">
        <v>40</v>
      </c>
      <c r="J52" s="169">
        <v>1</v>
      </c>
      <c r="K52" s="171" t="s">
        <v>41</v>
      </c>
      <c r="L52" s="169" t="s">
        <v>42</v>
      </c>
      <c r="M52" s="169" t="s">
        <v>43</v>
      </c>
      <c r="N52" s="169" t="s">
        <v>44</v>
      </c>
      <c r="O52" s="172"/>
      <c r="P52" s="170" t="s">
        <v>40</v>
      </c>
      <c r="Q52" s="169">
        <v>1</v>
      </c>
      <c r="R52" s="171" t="s">
        <v>41</v>
      </c>
      <c r="S52" s="169" t="s">
        <v>42</v>
      </c>
      <c r="T52" s="169" t="s">
        <v>43</v>
      </c>
      <c r="U52" s="169" t="s">
        <v>44</v>
      </c>
      <c r="V52" s="172"/>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89">
        <v>2</v>
      </c>
      <c r="C54" s="90">
        <v>24</v>
      </c>
      <c r="D54" s="91">
        <v>541</v>
      </c>
      <c r="E54" s="90">
        <v>326</v>
      </c>
      <c r="F54" s="90">
        <v>121</v>
      </c>
      <c r="G54" s="90">
        <v>25</v>
      </c>
      <c r="H54" s="89">
        <v>1039</v>
      </c>
      <c r="I54" s="89">
        <v>1</v>
      </c>
      <c r="J54" s="90">
        <v>16</v>
      </c>
      <c r="K54" s="91">
        <v>778</v>
      </c>
      <c r="L54" s="90">
        <v>387</v>
      </c>
      <c r="M54" s="90">
        <v>182</v>
      </c>
      <c r="N54" s="90">
        <v>35</v>
      </c>
      <c r="O54" s="89">
        <v>1399</v>
      </c>
      <c r="P54" s="89">
        <f>SUM(I54,B54)</f>
        <v>3</v>
      </c>
      <c r="Q54" s="90">
        <f aca="true" t="shared" si="6" ref="Q54:U58">SUM(J54,C54)</f>
        <v>40</v>
      </c>
      <c r="R54" s="89">
        <f t="shared" si="6"/>
        <v>1319</v>
      </c>
      <c r="S54" s="89">
        <f t="shared" si="6"/>
        <v>713</v>
      </c>
      <c r="T54" s="90">
        <f t="shared" si="6"/>
        <v>303</v>
      </c>
      <c r="U54" s="90">
        <f t="shared" si="6"/>
        <v>60</v>
      </c>
      <c r="V54" s="89">
        <f>SUM(O54,H54)</f>
        <v>2438</v>
      </c>
    </row>
    <row r="55" spans="1:22" ht="12.75">
      <c r="A55" s="74" t="s">
        <v>49</v>
      </c>
      <c r="B55" s="89">
        <v>0</v>
      </c>
      <c r="C55" s="103">
        <v>1</v>
      </c>
      <c r="D55" s="91">
        <v>355</v>
      </c>
      <c r="E55" s="103">
        <v>496</v>
      </c>
      <c r="F55" s="103">
        <v>289</v>
      </c>
      <c r="G55" s="103">
        <v>113</v>
      </c>
      <c r="H55" s="89">
        <v>1254</v>
      </c>
      <c r="I55" s="89">
        <v>0</v>
      </c>
      <c r="J55" s="103">
        <v>3</v>
      </c>
      <c r="K55" s="91">
        <v>304</v>
      </c>
      <c r="L55" s="103">
        <v>352</v>
      </c>
      <c r="M55" s="103">
        <v>237</v>
      </c>
      <c r="N55" s="103">
        <v>110</v>
      </c>
      <c r="O55" s="89">
        <v>1006</v>
      </c>
      <c r="P55" s="89">
        <f>SUM(I55,B55)</f>
        <v>0</v>
      </c>
      <c r="Q55" s="90">
        <f t="shared" si="6"/>
        <v>4</v>
      </c>
      <c r="R55" s="89">
        <f t="shared" si="6"/>
        <v>659</v>
      </c>
      <c r="S55" s="89">
        <f t="shared" si="6"/>
        <v>848</v>
      </c>
      <c r="T55" s="90">
        <f t="shared" si="6"/>
        <v>526</v>
      </c>
      <c r="U55" s="90">
        <f t="shared" si="6"/>
        <v>223</v>
      </c>
      <c r="V55" s="89">
        <f>SUM(O55,H55)</f>
        <v>2260</v>
      </c>
    </row>
    <row r="56" spans="1:22" ht="12.75">
      <c r="A56" s="74" t="s">
        <v>50</v>
      </c>
      <c r="B56" s="89">
        <v>0</v>
      </c>
      <c r="C56" s="103">
        <v>0</v>
      </c>
      <c r="D56" s="91">
        <v>13</v>
      </c>
      <c r="E56" s="103">
        <v>30</v>
      </c>
      <c r="F56" s="103">
        <v>17</v>
      </c>
      <c r="G56" s="103">
        <v>3</v>
      </c>
      <c r="H56" s="89">
        <v>63</v>
      </c>
      <c r="I56" s="89">
        <v>0</v>
      </c>
      <c r="J56" s="103">
        <v>0</v>
      </c>
      <c r="K56" s="91">
        <v>60</v>
      </c>
      <c r="L56" s="103">
        <v>51</v>
      </c>
      <c r="M56" s="103">
        <v>32</v>
      </c>
      <c r="N56" s="103">
        <v>8</v>
      </c>
      <c r="O56" s="89">
        <v>151</v>
      </c>
      <c r="P56" s="89">
        <f>SUM(I56,B56)</f>
        <v>0</v>
      </c>
      <c r="Q56" s="90">
        <f t="shared" si="6"/>
        <v>0</v>
      </c>
      <c r="R56" s="89">
        <f t="shared" si="6"/>
        <v>73</v>
      </c>
      <c r="S56" s="89">
        <f t="shared" si="6"/>
        <v>81</v>
      </c>
      <c r="T56" s="90">
        <f t="shared" si="6"/>
        <v>49</v>
      </c>
      <c r="U56" s="90">
        <f t="shared" si="6"/>
        <v>11</v>
      </c>
      <c r="V56" s="89">
        <f>SUM(O56,H56)</f>
        <v>214</v>
      </c>
    </row>
    <row r="57" spans="1:22" ht="12.75">
      <c r="A57" s="74" t="s">
        <v>51</v>
      </c>
      <c r="B57" s="89">
        <v>0</v>
      </c>
      <c r="C57" s="103">
        <v>2</v>
      </c>
      <c r="D57" s="91">
        <v>353</v>
      </c>
      <c r="E57" s="103">
        <v>1011</v>
      </c>
      <c r="F57" s="103">
        <v>540</v>
      </c>
      <c r="G57" s="103">
        <v>262</v>
      </c>
      <c r="H57" s="89">
        <v>2168</v>
      </c>
      <c r="I57" s="89">
        <v>1</v>
      </c>
      <c r="J57" s="103">
        <v>1</v>
      </c>
      <c r="K57" s="91">
        <v>274</v>
      </c>
      <c r="L57" s="103">
        <v>739</v>
      </c>
      <c r="M57" s="103">
        <v>419</v>
      </c>
      <c r="N57" s="103">
        <v>204</v>
      </c>
      <c r="O57" s="89">
        <v>1638</v>
      </c>
      <c r="P57" s="89">
        <f>SUM(I57,B57)</f>
        <v>1</v>
      </c>
      <c r="Q57" s="90">
        <f t="shared" si="6"/>
        <v>3</v>
      </c>
      <c r="R57" s="89">
        <f t="shared" si="6"/>
        <v>627</v>
      </c>
      <c r="S57" s="89">
        <f t="shared" si="6"/>
        <v>1750</v>
      </c>
      <c r="T57" s="90">
        <f t="shared" si="6"/>
        <v>959</v>
      </c>
      <c r="U57" s="90">
        <f t="shared" si="6"/>
        <v>466</v>
      </c>
      <c r="V57" s="89">
        <f>SUM(O57,H57)</f>
        <v>3806</v>
      </c>
    </row>
    <row r="58" spans="1:22" s="29" customFormat="1" ht="12.75">
      <c r="A58" s="29" t="s">
        <v>1</v>
      </c>
      <c r="B58" s="93">
        <v>2</v>
      </c>
      <c r="C58" s="94">
        <v>27</v>
      </c>
      <c r="D58" s="95">
        <v>1262</v>
      </c>
      <c r="E58" s="94">
        <v>1863</v>
      </c>
      <c r="F58" s="94">
        <v>967</v>
      </c>
      <c r="G58" s="94">
        <v>403</v>
      </c>
      <c r="H58" s="93">
        <v>4524</v>
      </c>
      <c r="I58" s="93">
        <v>2</v>
      </c>
      <c r="J58" s="94">
        <v>20</v>
      </c>
      <c r="K58" s="95">
        <v>1416</v>
      </c>
      <c r="L58" s="94">
        <v>1529</v>
      </c>
      <c r="M58" s="94">
        <v>870</v>
      </c>
      <c r="N58" s="94">
        <v>357</v>
      </c>
      <c r="O58" s="93">
        <v>4194</v>
      </c>
      <c r="P58" s="93">
        <f>SUM(I58,B58)</f>
        <v>4</v>
      </c>
      <c r="Q58" s="94">
        <f t="shared" si="6"/>
        <v>47</v>
      </c>
      <c r="R58" s="93">
        <f t="shared" si="6"/>
        <v>2678</v>
      </c>
      <c r="S58" s="93">
        <f t="shared" si="6"/>
        <v>3392</v>
      </c>
      <c r="T58" s="94">
        <f t="shared" si="6"/>
        <v>1837</v>
      </c>
      <c r="U58" s="94">
        <f t="shared" si="6"/>
        <v>760</v>
      </c>
      <c r="V58" s="93">
        <f>SUM(O58,H58)</f>
        <v>8718</v>
      </c>
    </row>
    <row r="59" spans="1:22" s="30" customFormat="1" ht="9.75" customHeight="1">
      <c r="A59" s="74"/>
      <c r="B59" s="104"/>
      <c r="C59" s="105"/>
      <c r="D59" s="106"/>
      <c r="E59" s="105"/>
      <c r="F59" s="105"/>
      <c r="G59" s="105"/>
      <c r="H59" s="104"/>
      <c r="I59" s="104"/>
      <c r="J59" s="105"/>
      <c r="K59" s="106"/>
      <c r="L59" s="105"/>
      <c r="M59" s="105"/>
      <c r="N59" s="105"/>
      <c r="O59" s="104"/>
      <c r="P59" s="104"/>
      <c r="Q59" s="105"/>
      <c r="R59" s="104"/>
      <c r="S59" s="104"/>
      <c r="T59" s="105"/>
      <c r="U59" s="105"/>
      <c r="V59" s="104"/>
    </row>
    <row r="60" spans="1:22" s="30" customFormat="1" ht="12.75">
      <c r="A60" s="30" t="s">
        <v>22</v>
      </c>
      <c r="B60" s="104"/>
      <c r="C60" s="105"/>
      <c r="D60" s="106"/>
      <c r="E60" s="105"/>
      <c r="F60" s="105"/>
      <c r="G60" s="105"/>
      <c r="H60" s="104"/>
      <c r="I60" s="104"/>
      <c r="J60" s="105"/>
      <c r="K60" s="106"/>
      <c r="L60" s="105"/>
      <c r="M60" s="105"/>
      <c r="N60" s="105"/>
      <c r="O60" s="104"/>
      <c r="P60" s="104"/>
      <c r="Q60" s="105"/>
      <c r="R60" s="104"/>
      <c r="S60" s="104"/>
      <c r="T60" s="105"/>
      <c r="U60" s="105"/>
      <c r="V60" s="104"/>
    </row>
    <row r="61" spans="1:22" ht="12.75">
      <c r="A61" s="74" t="s">
        <v>48</v>
      </c>
      <c r="B61" s="89">
        <v>1</v>
      </c>
      <c r="C61" s="90">
        <v>8</v>
      </c>
      <c r="D61" s="91">
        <v>296</v>
      </c>
      <c r="E61" s="90">
        <v>221</v>
      </c>
      <c r="F61" s="90">
        <v>92</v>
      </c>
      <c r="G61" s="90">
        <v>39</v>
      </c>
      <c r="H61" s="89">
        <v>657</v>
      </c>
      <c r="I61" s="89">
        <v>1</v>
      </c>
      <c r="J61" s="90">
        <v>11</v>
      </c>
      <c r="K61" s="91">
        <v>434</v>
      </c>
      <c r="L61" s="90">
        <v>265</v>
      </c>
      <c r="M61" s="90">
        <v>130</v>
      </c>
      <c r="N61" s="90">
        <v>35</v>
      </c>
      <c r="O61" s="89">
        <v>876</v>
      </c>
      <c r="P61" s="89">
        <f>SUM(I61,B61)</f>
        <v>2</v>
      </c>
      <c r="Q61" s="90">
        <f aca="true" t="shared" si="7" ref="Q61:U65">SUM(J61,C61)</f>
        <v>19</v>
      </c>
      <c r="R61" s="89">
        <f t="shared" si="7"/>
        <v>730</v>
      </c>
      <c r="S61" s="89">
        <f t="shared" si="7"/>
        <v>486</v>
      </c>
      <c r="T61" s="90">
        <f t="shared" si="7"/>
        <v>222</v>
      </c>
      <c r="U61" s="90">
        <f t="shared" si="7"/>
        <v>74</v>
      </c>
      <c r="V61" s="89">
        <f>SUM(O61,H61)</f>
        <v>1533</v>
      </c>
    </row>
    <row r="62" spans="1:22" ht="12.75">
      <c r="A62" s="74" t="s">
        <v>49</v>
      </c>
      <c r="B62" s="89">
        <v>0</v>
      </c>
      <c r="C62" s="103">
        <v>2</v>
      </c>
      <c r="D62" s="91">
        <v>263</v>
      </c>
      <c r="E62" s="103">
        <v>356</v>
      </c>
      <c r="F62" s="103">
        <v>253</v>
      </c>
      <c r="G62" s="103">
        <v>121</v>
      </c>
      <c r="H62" s="89">
        <v>995</v>
      </c>
      <c r="I62" s="89">
        <v>0</v>
      </c>
      <c r="J62" s="103">
        <v>1</v>
      </c>
      <c r="K62" s="91">
        <v>224</v>
      </c>
      <c r="L62" s="103">
        <v>303</v>
      </c>
      <c r="M62" s="103">
        <v>213</v>
      </c>
      <c r="N62" s="103">
        <v>102</v>
      </c>
      <c r="O62" s="89">
        <v>843</v>
      </c>
      <c r="P62" s="89">
        <f>SUM(I62,B62)</f>
        <v>0</v>
      </c>
      <c r="Q62" s="90">
        <f t="shared" si="7"/>
        <v>3</v>
      </c>
      <c r="R62" s="89">
        <f t="shared" si="7"/>
        <v>487</v>
      </c>
      <c r="S62" s="89">
        <f t="shared" si="7"/>
        <v>659</v>
      </c>
      <c r="T62" s="90">
        <f t="shared" si="7"/>
        <v>466</v>
      </c>
      <c r="U62" s="90">
        <f t="shared" si="7"/>
        <v>223</v>
      </c>
      <c r="V62" s="89">
        <f>SUM(O62,H62)</f>
        <v>1838</v>
      </c>
    </row>
    <row r="63" spans="1:22" ht="12.75">
      <c r="A63" s="74" t="s">
        <v>50</v>
      </c>
      <c r="B63" s="89">
        <v>0</v>
      </c>
      <c r="C63" s="103">
        <v>0</v>
      </c>
      <c r="D63" s="91">
        <v>9</v>
      </c>
      <c r="E63" s="103">
        <v>23</v>
      </c>
      <c r="F63" s="103">
        <v>16</v>
      </c>
      <c r="G63" s="103">
        <v>9</v>
      </c>
      <c r="H63" s="89">
        <v>57</v>
      </c>
      <c r="I63" s="89">
        <v>0</v>
      </c>
      <c r="J63" s="103">
        <v>3</v>
      </c>
      <c r="K63" s="91">
        <v>32</v>
      </c>
      <c r="L63" s="103">
        <v>50</v>
      </c>
      <c r="M63" s="103">
        <v>23</v>
      </c>
      <c r="N63" s="103">
        <v>9</v>
      </c>
      <c r="O63" s="89">
        <v>117</v>
      </c>
      <c r="P63" s="89">
        <f>SUM(I63,B63)</f>
        <v>0</v>
      </c>
      <c r="Q63" s="90">
        <f t="shared" si="7"/>
        <v>3</v>
      </c>
      <c r="R63" s="89">
        <f t="shared" si="7"/>
        <v>41</v>
      </c>
      <c r="S63" s="89">
        <f t="shared" si="7"/>
        <v>73</v>
      </c>
      <c r="T63" s="90">
        <f t="shared" si="7"/>
        <v>39</v>
      </c>
      <c r="U63" s="90">
        <f t="shared" si="7"/>
        <v>18</v>
      </c>
      <c r="V63" s="89">
        <f>SUM(O63,H63)</f>
        <v>174</v>
      </c>
    </row>
    <row r="64" spans="1:22" ht="12.75">
      <c r="A64" s="74" t="s">
        <v>51</v>
      </c>
      <c r="B64" s="89">
        <v>0</v>
      </c>
      <c r="C64" s="103">
        <v>1</v>
      </c>
      <c r="D64" s="91">
        <v>246</v>
      </c>
      <c r="E64" s="103">
        <v>562</v>
      </c>
      <c r="F64" s="103">
        <v>421</v>
      </c>
      <c r="G64" s="103">
        <v>229</v>
      </c>
      <c r="H64" s="89">
        <v>1459</v>
      </c>
      <c r="I64" s="89">
        <v>0</v>
      </c>
      <c r="J64" s="103">
        <v>2</v>
      </c>
      <c r="K64" s="91">
        <v>177</v>
      </c>
      <c r="L64" s="103">
        <v>435</v>
      </c>
      <c r="M64" s="103">
        <v>288</v>
      </c>
      <c r="N64" s="103">
        <v>150</v>
      </c>
      <c r="O64" s="89">
        <v>1052</v>
      </c>
      <c r="P64" s="89">
        <f>SUM(I64,B64)</f>
        <v>0</v>
      </c>
      <c r="Q64" s="90">
        <f t="shared" si="7"/>
        <v>3</v>
      </c>
      <c r="R64" s="89">
        <f t="shared" si="7"/>
        <v>423</v>
      </c>
      <c r="S64" s="89">
        <f t="shared" si="7"/>
        <v>997</v>
      </c>
      <c r="T64" s="90">
        <f t="shared" si="7"/>
        <v>709</v>
      </c>
      <c r="U64" s="90">
        <f t="shared" si="7"/>
        <v>379</v>
      </c>
      <c r="V64" s="89">
        <f>SUM(O64,H64)</f>
        <v>2511</v>
      </c>
    </row>
    <row r="65" spans="1:22" s="111" customFormat="1" ht="12.75">
      <c r="A65" s="29" t="s">
        <v>1</v>
      </c>
      <c r="B65" s="93">
        <v>1</v>
      </c>
      <c r="C65" s="94">
        <v>11</v>
      </c>
      <c r="D65" s="95">
        <v>814</v>
      </c>
      <c r="E65" s="94">
        <v>1162</v>
      </c>
      <c r="F65" s="94">
        <v>782</v>
      </c>
      <c r="G65" s="94">
        <v>398</v>
      </c>
      <c r="H65" s="93">
        <v>3168</v>
      </c>
      <c r="I65" s="93">
        <v>1</v>
      </c>
      <c r="J65" s="94">
        <v>17</v>
      </c>
      <c r="K65" s="95">
        <v>867</v>
      </c>
      <c r="L65" s="94">
        <v>1053</v>
      </c>
      <c r="M65" s="94">
        <v>654</v>
      </c>
      <c r="N65" s="94">
        <v>296</v>
      </c>
      <c r="O65" s="93">
        <v>2888</v>
      </c>
      <c r="P65" s="93">
        <f>SUM(I65,B65)</f>
        <v>2</v>
      </c>
      <c r="Q65" s="94">
        <f t="shared" si="7"/>
        <v>28</v>
      </c>
      <c r="R65" s="93">
        <f t="shared" si="7"/>
        <v>1681</v>
      </c>
      <c r="S65" s="93">
        <f t="shared" si="7"/>
        <v>2215</v>
      </c>
      <c r="T65" s="94">
        <f t="shared" si="7"/>
        <v>1436</v>
      </c>
      <c r="U65" s="94">
        <f t="shared" si="7"/>
        <v>694</v>
      </c>
      <c r="V65" s="93">
        <f>SUM(O65,H65)</f>
        <v>6056</v>
      </c>
    </row>
    <row r="66" spans="1:22" ht="12.75">
      <c r="A66" s="178" t="s">
        <v>33</v>
      </c>
      <c r="B66" s="179"/>
      <c r="C66" s="180"/>
      <c r="D66" s="181"/>
      <c r="E66" s="180"/>
      <c r="F66" s="180"/>
      <c r="G66" s="180"/>
      <c r="H66" s="179"/>
      <c r="I66" s="179"/>
      <c r="J66" s="180"/>
      <c r="K66" s="181"/>
      <c r="L66" s="180"/>
      <c r="M66" s="180"/>
      <c r="N66" s="180"/>
      <c r="O66" s="179"/>
      <c r="P66" s="179"/>
      <c r="Q66" s="180"/>
      <c r="R66" s="179"/>
      <c r="S66" s="179"/>
      <c r="T66" s="180"/>
      <c r="U66" s="180"/>
      <c r="V66" s="179"/>
    </row>
    <row r="67" spans="1:22" s="74" customFormat="1" ht="12.75">
      <c r="A67" s="74" t="s">
        <v>48</v>
      </c>
      <c r="B67" s="89">
        <f>SUM(B61,B54)</f>
        <v>3</v>
      </c>
      <c r="C67" s="90">
        <f aca="true" t="shared" si="8" ref="C67:V67">SUM(C61,C54)</f>
        <v>32</v>
      </c>
      <c r="D67" s="91">
        <f t="shared" si="8"/>
        <v>837</v>
      </c>
      <c r="E67" s="90">
        <f t="shared" si="8"/>
        <v>547</v>
      </c>
      <c r="F67" s="90">
        <f t="shared" si="8"/>
        <v>213</v>
      </c>
      <c r="G67" s="90">
        <f t="shared" si="8"/>
        <v>64</v>
      </c>
      <c r="H67" s="89">
        <f t="shared" si="8"/>
        <v>1696</v>
      </c>
      <c r="I67" s="89">
        <f t="shared" si="8"/>
        <v>2</v>
      </c>
      <c r="J67" s="90">
        <f t="shared" si="8"/>
        <v>27</v>
      </c>
      <c r="K67" s="91">
        <f t="shared" si="8"/>
        <v>1212</v>
      </c>
      <c r="L67" s="90">
        <f t="shared" si="8"/>
        <v>652</v>
      </c>
      <c r="M67" s="90">
        <f t="shared" si="8"/>
        <v>312</v>
      </c>
      <c r="N67" s="90">
        <f t="shared" si="8"/>
        <v>70</v>
      </c>
      <c r="O67" s="89">
        <f t="shared" si="8"/>
        <v>2275</v>
      </c>
      <c r="P67" s="89">
        <f t="shared" si="8"/>
        <v>5</v>
      </c>
      <c r="Q67" s="90">
        <f t="shared" si="8"/>
        <v>59</v>
      </c>
      <c r="R67" s="89">
        <f t="shared" si="8"/>
        <v>2049</v>
      </c>
      <c r="S67" s="89">
        <f t="shared" si="8"/>
        <v>1199</v>
      </c>
      <c r="T67" s="90">
        <f t="shared" si="8"/>
        <v>525</v>
      </c>
      <c r="U67" s="90">
        <f t="shared" si="8"/>
        <v>134</v>
      </c>
      <c r="V67" s="89">
        <f t="shared" si="8"/>
        <v>3971</v>
      </c>
    </row>
    <row r="68" spans="1:22" ht="12.75">
      <c r="A68" s="74" t="s">
        <v>49</v>
      </c>
      <c r="B68" s="89">
        <f aca="true" t="shared" si="9" ref="B68:Q71">SUM(B62,B55)</f>
        <v>0</v>
      </c>
      <c r="C68" s="103">
        <f t="shared" si="9"/>
        <v>3</v>
      </c>
      <c r="D68" s="91">
        <f t="shared" si="9"/>
        <v>618</v>
      </c>
      <c r="E68" s="103">
        <f t="shared" si="9"/>
        <v>852</v>
      </c>
      <c r="F68" s="103">
        <f t="shared" si="9"/>
        <v>542</v>
      </c>
      <c r="G68" s="103">
        <f t="shared" si="9"/>
        <v>234</v>
      </c>
      <c r="H68" s="89">
        <f t="shared" si="9"/>
        <v>2249</v>
      </c>
      <c r="I68" s="89">
        <f t="shared" si="9"/>
        <v>0</v>
      </c>
      <c r="J68" s="103">
        <f t="shared" si="9"/>
        <v>4</v>
      </c>
      <c r="K68" s="91">
        <f t="shared" si="9"/>
        <v>528</v>
      </c>
      <c r="L68" s="103">
        <f t="shared" si="9"/>
        <v>655</v>
      </c>
      <c r="M68" s="103">
        <f t="shared" si="9"/>
        <v>450</v>
      </c>
      <c r="N68" s="103">
        <f t="shared" si="9"/>
        <v>212</v>
      </c>
      <c r="O68" s="89">
        <f t="shared" si="9"/>
        <v>1849</v>
      </c>
      <c r="P68" s="89">
        <f t="shared" si="9"/>
        <v>0</v>
      </c>
      <c r="Q68" s="90">
        <f t="shared" si="9"/>
        <v>7</v>
      </c>
      <c r="R68" s="89">
        <f aca="true" t="shared" si="10" ref="R68:V69">SUM(R62,R55)</f>
        <v>1146</v>
      </c>
      <c r="S68" s="89">
        <f t="shared" si="10"/>
        <v>1507</v>
      </c>
      <c r="T68" s="90">
        <f t="shared" si="10"/>
        <v>992</v>
      </c>
      <c r="U68" s="90">
        <f t="shared" si="10"/>
        <v>446</v>
      </c>
      <c r="V68" s="89">
        <f t="shared" si="10"/>
        <v>4098</v>
      </c>
    </row>
    <row r="69" spans="1:22" ht="12.75">
      <c r="A69" s="74" t="s">
        <v>50</v>
      </c>
      <c r="B69" s="89">
        <f t="shared" si="9"/>
        <v>0</v>
      </c>
      <c r="C69" s="103">
        <f t="shared" si="9"/>
        <v>0</v>
      </c>
      <c r="D69" s="91">
        <f t="shared" si="9"/>
        <v>22</v>
      </c>
      <c r="E69" s="103">
        <f t="shared" si="9"/>
        <v>53</v>
      </c>
      <c r="F69" s="103">
        <f t="shared" si="9"/>
        <v>33</v>
      </c>
      <c r="G69" s="103">
        <f t="shared" si="9"/>
        <v>12</v>
      </c>
      <c r="H69" s="89">
        <f t="shared" si="9"/>
        <v>120</v>
      </c>
      <c r="I69" s="89">
        <f t="shared" si="9"/>
        <v>0</v>
      </c>
      <c r="J69" s="103">
        <f t="shared" si="9"/>
        <v>3</v>
      </c>
      <c r="K69" s="91">
        <f t="shared" si="9"/>
        <v>92</v>
      </c>
      <c r="L69" s="103">
        <f t="shared" si="9"/>
        <v>101</v>
      </c>
      <c r="M69" s="103">
        <f t="shared" si="9"/>
        <v>55</v>
      </c>
      <c r="N69" s="103">
        <f t="shared" si="9"/>
        <v>17</v>
      </c>
      <c r="O69" s="89">
        <f t="shared" si="9"/>
        <v>268</v>
      </c>
      <c r="P69" s="89">
        <f t="shared" si="9"/>
        <v>0</v>
      </c>
      <c r="Q69" s="90">
        <f t="shared" si="9"/>
        <v>3</v>
      </c>
      <c r="R69" s="89">
        <f t="shared" si="10"/>
        <v>114</v>
      </c>
      <c r="S69" s="89">
        <f t="shared" si="10"/>
        <v>154</v>
      </c>
      <c r="T69" s="90">
        <f t="shared" si="10"/>
        <v>88</v>
      </c>
      <c r="U69" s="90">
        <f t="shared" si="10"/>
        <v>29</v>
      </c>
      <c r="V69" s="89">
        <f t="shared" si="10"/>
        <v>388</v>
      </c>
    </row>
    <row r="70" spans="1:22" ht="12.75">
      <c r="A70" s="74" t="s">
        <v>51</v>
      </c>
      <c r="B70" s="89">
        <f t="shared" si="9"/>
        <v>0</v>
      </c>
      <c r="C70" s="103">
        <f t="shared" si="9"/>
        <v>3</v>
      </c>
      <c r="D70" s="91">
        <f t="shared" si="9"/>
        <v>599</v>
      </c>
      <c r="E70" s="103">
        <f t="shared" si="9"/>
        <v>1573</v>
      </c>
      <c r="F70" s="103">
        <f t="shared" si="9"/>
        <v>961</v>
      </c>
      <c r="G70" s="103">
        <f t="shared" si="9"/>
        <v>491</v>
      </c>
      <c r="H70" s="89">
        <f t="shared" si="9"/>
        <v>3627</v>
      </c>
      <c r="I70" s="89">
        <f t="shared" si="9"/>
        <v>1</v>
      </c>
      <c r="J70" s="103">
        <f t="shared" si="9"/>
        <v>3</v>
      </c>
      <c r="K70" s="91">
        <f t="shared" si="9"/>
        <v>451</v>
      </c>
      <c r="L70" s="103">
        <f t="shared" si="9"/>
        <v>1174</v>
      </c>
      <c r="M70" s="103">
        <f t="shared" si="9"/>
        <v>707</v>
      </c>
      <c r="N70" s="103">
        <f t="shared" si="9"/>
        <v>354</v>
      </c>
      <c r="O70" s="89">
        <f t="shared" si="9"/>
        <v>2690</v>
      </c>
      <c r="P70" s="89">
        <f t="shared" si="9"/>
        <v>1</v>
      </c>
      <c r="Q70" s="90">
        <f t="shared" si="9"/>
        <v>6</v>
      </c>
      <c r="R70" s="89">
        <f aca="true" t="shared" si="11" ref="R70:V71">SUM(R64,R57)</f>
        <v>1050</v>
      </c>
      <c r="S70" s="89">
        <f t="shared" si="11"/>
        <v>2747</v>
      </c>
      <c r="T70" s="90">
        <f t="shared" si="11"/>
        <v>1668</v>
      </c>
      <c r="U70" s="90">
        <f t="shared" si="11"/>
        <v>845</v>
      </c>
      <c r="V70" s="89">
        <f t="shared" si="11"/>
        <v>6317</v>
      </c>
    </row>
    <row r="71" spans="1:22" s="60" customFormat="1" ht="12.75">
      <c r="A71" s="29" t="s">
        <v>1</v>
      </c>
      <c r="B71" s="98">
        <f t="shared" si="9"/>
        <v>3</v>
      </c>
      <c r="C71" s="94">
        <f t="shared" si="9"/>
        <v>38</v>
      </c>
      <c r="D71" s="95">
        <f t="shared" si="9"/>
        <v>2076</v>
      </c>
      <c r="E71" s="94">
        <f t="shared" si="9"/>
        <v>3025</v>
      </c>
      <c r="F71" s="94">
        <f t="shared" si="9"/>
        <v>1749</v>
      </c>
      <c r="G71" s="94">
        <f t="shared" si="9"/>
        <v>801</v>
      </c>
      <c r="H71" s="93">
        <f t="shared" si="9"/>
        <v>7692</v>
      </c>
      <c r="I71" s="93">
        <f t="shared" si="9"/>
        <v>3</v>
      </c>
      <c r="J71" s="94">
        <f t="shared" si="9"/>
        <v>37</v>
      </c>
      <c r="K71" s="95">
        <f t="shared" si="9"/>
        <v>2283</v>
      </c>
      <c r="L71" s="94">
        <f t="shared" si="9"/>
        <v>2582</v>
      </c>
      <c r="M71" s="94">
        <f t="shared" si="9"/>
        <v>1524</v>
      </c>
      <c r="N71" s="94">
        <f t="shared" si="9"/>
        <v>653</v>
      </c>
      <c r="O71" s="93">
        <f t="shared" si="9"/>
        <v>7082</v>
      </c>
      <c r="P71" s="93">
        <f t="shared" si="9"/>
        <v>6</v>
      </c>
      <c r="Q71" s="94">
        <f t="shared" si="9"/>
        <v>75</v>
      </c>
      <c r="R71" s="93">
        <f t="shared" si="11"/>
        <v>4359</v>
      </c>
      <c r="S71" s="93">
        <f t="shared" si="11"/>
        <v>5607</v>
      </c>
      <c r="T71" s="94">
        <f t="shared" si="11"/>
        <v>3273</v>
      </c>
      <c r="U71" s="94">
        <f t="shared" si="11"/>
        <v>1454</v>
      </c>
      <c r="V71" s="93">
        <f t="shared" si="11"/>
        <v>14774</v>
      </c>
    </row>
    <row r="72" spans="1:22" s="30" customFormat="1" ht="15" customHeight="1">
      <c r="A72" s="29"/>
      <c r="B72" s="105"/>
      <c r="C72" s="105"/>
      <c r="D72" s="105"/>
      <c r="E72" s="105"/>
      <c r="F72" s="105"/>
      <c r="G72" s="105"/>
      <c r="H72" s="105"/>
      <c r="I72" s="105"/>
      <c r="J72" s="105"/>
      <c r="K72" s="105"/>
      <c r="L72" s="105"/>
      <c r="M72" s="105"/>
      <c r="N72" s="105"/>
      <c r="O72" s="105"/>
      <c r="P72" s="105"/>
      <c r="Q72" s="105"/>
      <c r="R72" s="105"/>
      <c r="S72" s="105"/>
      <c r="T72" s="105"/>
      <c r="U72" s="105"/>
      <c r="V72" s="105"/>
    </row>
    <row r="73" spans="1:22" s="30" customFormat="1" ht="15" customHeight="1">
      <c r="A73" s="29"/>
      <c r="B73" s="105"/>
      <c r="C73" s="105"/>
      <c r="D73" s="105"/>
      <c r="E73" s="105"/>
      <c r="F73" s="105"/>
      <c r="G73" s="105"/>
      <c r="H73" s="105"/>
      <c r="I73" s="105"/>
      <c r="J73" s="105"/>
      <c r="K73" s="105"/>
      <c r="L73" s="105"/>
      <c r="M73" s="105"/>
      <c r="N73" s="105"/>
      <c r="O73" s="105"/>
      <c r="P73" s="105"/>
      <c r="Q73" s="105"/>
      <c r="R73" s="105"/>
      <c r="S73" s="105"/>
      <c r="T73" s="105"/>
      <c r="U73" s="105"/>
      <c r="V73" s="105"/>
    </row>
    <row r="74" spans="1:22" s="30" customFormat="1" ht="15" customHeight="1">
      <c r="A74" s="29"/>
      <c r="B74" s="105"/>
      <c r="C74" s="105"/>
      <c r="D74" s="105"/>
      <c r="E74" s="105"/>
      <c r="F74" s="105"/>
      <c r="G74" s="105"/>
      <c r="H74" s="105"/>
      <c r="I74" s="105"/>
      <c r="J74" s="105"/>
      <c r="K74" s="105"/>
      <c r="L74" s="105"/>
      <c r="M74" s="105"/>
      <c r="N74" s="105"/>
      <c r="O74" s="105"/>
      <c r="P74" s="105"/>
      <c r="Q74" s="105"/>
      <c r="R74" s="105"/>
      <c r="S74" s="105"/>
      <c r="T74" s="105"/>
      <c r="U74" s="105"/>
      <c r="V74" s="105"/>
    </row>
    <row r="75" spans="1:22" s="30" customFormat="1" ht="15" customHeight="1">
      <c r="A75" s="29"/>
      <c r="B75" s="105"/>
      <c r="C75" s="105"/>
      <c r="D75" s="105"/>
      <c r="E75" s="105"/>
      <c r="F75" s="105"/>
      <c r="G75" s="105"/>
      <c r="H75" s="105"/>
      <c r="I75" s="105"/>
      <c r="J75" s="105"/>
      <c r="K75" s="105"/>
      <c r="L75" s="105"/>
      <c r="M75" s="105"/>
      <c r="N75" s="105"/>
      <c r="O75" s="105"/>
      <c r="P75" s="105"/>
      <c r="Q75" s="105"/>
      <c r="R75" s="105"/>
      <c r="S75" s="105"/>
      <c r="T75" s="105"/>
      <c r="U75" s="105"/>
      <c r="V75" s="105"/>
    </row>
    <row r="76" spans="1:22" s="30" customFormat="1" ht="15" customHeight="1">
      <c r="A76" s="29"/>
      <c r="B76" s="105"/>
      <c r="C76" s="105"/>
      <c r="D76" s="105"/>
      <c r="E76" s="105"/>
      <c r="F76" s="105"/>
      <c r="G76" s="105"/>
      <c r="H76" s="105"/>
      <c r="I76" s="105"/>
      <c r="J76" s="105"/>
      <c r="K76" s="105"/>
      <c r="L76" s="105"/>
      <c r="M76" s="105"/>
      <c r="N76" s="105"/>
      <c r="O76" s="105"/>
      <c r="P76" s="105"/>
      <c r="Q76" s="105"/>
      <c r="R76" s="105"/>
      <c r="S76" s="105"/>
      <c r="T76" s="105"/>
      <c r="U76" s="105"/>
      <c r="V76" s="105"/>
    </row>
    <row r="77" spans="1:22" s="30" customFormat="1" ht="15" customHeight="1">
      <c r="A77" s="29"/>
      <c r="B77" s="105"/>
      <c r="C77" s="105"/>
      <c r="D77" s="105"/>
      <c r="E77" s="105"/>
      <c r="F77" s="105"/>
      <c r="G77" s="105"/>
      <c r="H77" s="105"/>
      <c r="I77" s="105"/>
      <c r="J77" s="105"/>
      <c r="K77" s="105"/>
      <c r="L77" s="105"/>
      <c r="M77" s="105"/>
      <c r="N77" s="105"/>
      <c r="O77" s="105"/>
      <c r="P77" s="105"/>
      <c r="Q77" s="105"/>
      <c r="R77" s="105"/>
      <c r="S77" s="105"/>
      <c r="T77" s="105"/>
      <c r="U77" s="105"/>
      <c r="V77" s="105"/>
    </row>
    <row r="78" spans="1:22" s="30" customFormat="1" ht="15" customHeight="1">
      <c r="A78" s="29"/>
      <c r="B78" s="105"/>
      <c r="C78" s="105"/>
      <c r="D78" s="105"/>
      <c r="E78" s="105"/>
      <c r="F78" s="105"/>
      <c r="G78" s="105"/>
      <c r="H78" s="105"/>
      <c r="I78" s="105"/>
      <c r="J78" s="105"/>
      <c r="K78" s="105"/>
      <c r="L78" s="105"/>
      <c r="M78" s="105"/>
      <c r="N78" s="105"/>
      <c r="O78" s="105"/>
      <c r="P78" s="105"/>
      <c r="Q78" s="105"/>
      <c r="R78" s="105"/>
      <c r="S78" s="105"/>
      <c r="T78" s="105"/>
      <c r="U78" s="105"/>
      <c r="V78" s="105"/>
    </row>
    <row r="79" spans="1:22" s="30" customFormat="1" ht="15" customHeight="1">
      <c r="A79" s="29"/>
      <c r="B79" s="105"/>
      <c r="C79" s="105"/>
      <c r="D79" s="105"/>
      <c r="E79" s="105"/>
      <c r="F79" s="105"/>
      <c r="G79" s="105"/>
      <c r="H79" s="105"/>
      <c r="I79" s="105"/>
      <c r="J79" s="105"/>
      <c r="K79" s="105"/>
      <c r="L79" s="105"/>
      <c r="M79" s="105"/>
      <c r="N79" s="105"/>
      <c r="O79" s="105"/>
      <c r="P79" s="105"/>
      <c r="Q79" s="105"/>
      <c r="R79" s="105"/>
      <c r="S79" s="105"/>
      <c r="T79" s="105"/>
      <c r="U79" s="105"/>
      <c r="V79" s="105"/>
    </row>
    <row r="80" spans="1:22" s="30" customFormat="1" ht="15" customHeight="1">
      <c r="A80" s="29"/>
      <c r="B80" s="105"/>
      <c r="C80" s="105"/>
      <c r="D80" s="105"/>
      <c r="E80" s="105"/>
      <c r="F80" s="105"/>
      <c r="G80" s="105"/>
      <c r="H80" s="105"/>
      <c r="I80" s="105"/>
      <c r="J80" s="105"/>
      <c r="K80" s="105"/>
      <c r="L80" s="105"/>
      <c r="M80" s="105"/>
      <c r="N80" s="105"/>
      <c r="O80" s="105"/>
      <c r="P80" s="105"/>
      <c r="Q80" s="105"/>
      <c r="R80" s="105"/>
      <c r="S80" s="105"/>
      <c r="T80" s="105"/>
      <c r="U80" s="105"/>
      <c r="V80" s="105"/>
    </row>
    <row r="81" spans="1:22" s="30" customFormat="1" ht="15" customHeight="1">
      <c r="A81" s="29"/>
      <c r="B81" s="105"/>
      <c r="C81" s="105"/>
      <c r="D81" s="105"/>
      <c r="E81" s="105"/>
      <c r="F81" s="105"/>
      <c r="G81" s="105"/>
      <c r="H81" s="105"/>
      <c r="I81" s="105"/>
      <c r="J81" s="105"/>
      <c r="K81" s="105"/>
      <c r="L81" s="105"/>
      <c r="M81" s="105"/>
      <c r="N81" s="105"/>
      <c r="O81" s="105"/>
      <c r="P81" s="105"/>
      <c r="Q81" s="105"/>
      <c r="R81" s="105"/>
      <c r="S81" s="105"/>
      <c r="T81" s="105"/>
      <c r="U81" s="105"/>
      <c r="V81" s="105"/>
    </row>
    <row r="82" spans="1:22" s="30" customFormat="1" ht="15" customHeight="1">
      <c r="A82" s="29"/>
      <c r="B82" s="105"/>
      <c r="C82" s="105"/>
      <c r="D82" s="105"/>
      <c r="E82" s="105"/>
      <c r="F82" s="105"/>
      <c r="G82" s="105"/>
      <c r="H82" s="105"/>
      <c r="I82" s="105"/>
      <c r="J82" s="105"/>
      <c r="K82" s="105"/>
      <c r="L82" s="105"/>
      <c r="M82" s="105"/>
      <c r="N82" s="105"/>
      <c r="O82" s="105"/>
      <c r="P82" s="105"/>
      <c r="Q82" s="105"/>
      <c r="R82" s="105"/>
      <c r="S82" s="105"/>
      <c r="T82" s="105"/>
      <c r="U82" s="105"/>
      <c r="V82" s="105"/>
    </row>
    <row r="83" spans="1:3" ht="12.75">
      <c r="A83" s="30" t="s">
        <v>72</v>
      </c>
      <c r="C83" s="75"/>
    </row>
    <row r="84" spans="1:22" ht="12.75">
      <c r="A84" s="219" t="s">
        <v>9</v>
      </c>
      <c r="B84" s="219"/>
      <c r="C84" s="219"/>
      <c r="D84" s="219"/>
      <c r="E84" s="219"/>
      <c r="F84" s="219"/>
      <c r="G84" s="219"/>
      <c r="H84" s="219"/>
      <c r="I84" s="219"/>
      <c r="J84" s="219"/>
      <c r="K84" s="219"/>
      <c r="L84" s="219"/>
      <c r="M84" s="219"/>
      <c r="N84" s="219"/>
      <c r="O84" s="219"/>
      <c r="P84" s="219"/>
      <c r="Q84" s="219"/>
      <c r="R84" s="219"/>
      <c r="S84" s="219"/>
      <c r="T84" s="219"/>
      <c r="U84" s="219"/>
      <c r="V84" s="219"/>
    </row>
    <row r="85" spans="1:22" ht="12.75">
      <c r="A85" s="219" t="s">
        <v>54</v>
      </c>
      <c r="B85" s="219"/>
      <c r="C85" s="219"/>
      <c r="D85" s="219"/>
      <c r="E85" s="219"/>
      <c r="F85" s="219"/>
      <c r="G85" s="219"/>
      <c r="H85" s="219"/>
      <c r="I85" s="219"/>
      <c r="J85" s="219"/>
      <c r="K85" s="219"/>
      <c r="L85" s="219"/>
      <c r="M85" s="219"/>
      <c r="N85" s="219"/>
      <c r="O85" s="219"/>
      <c r="P85" s="219"/>
      <c r="Q85" s="219"/>
      <c r="R85" s="219"/>
      <c r="S85" s="219"/>
      <c r="T85" s="219"/>
      <c r="U85" s="219"/>
      <c r="V85" s="219"/>
    </row>
    <row r="86" spans="1:22" s="2" customFormat="1" ht="12.75">
      <c r="A86" s="220" t="s">
        <v>30</v>
      </c>
      <c r="B86" s="220"/>
      <c r="C86" s="220"/>
      <c r="D86" s="220"/>
      <c r="E86" s="220"/>
      <c r="F86" s="220"/>
      <c r="G86" s="220"/>
      <c r="H86" s="220"/>
      <c r="I86" s="220"/>
      <c r="J86" s="220"/>
      <c r="K86" s="220"/>
      <c r="L86" s="220"/>
      <c r="M86" s="220"/>
      <c r="N86" s="220"/>
      <c r="O86" s="220"/>
      <c r="P86" s="220"/>
      <c r="Q86" s="220"/>
      <c r="R86" s="220"/>
      <c r="S86" s="220"/>
      <c r="T86" s="220"/>
      <c r="U86" s="220"/>
      <c r="V86" s="220"/>
    </row>
    <row r="87" spans="1:22" s="2" customFormat="1" ht="12.75">
      <c r="A87" s="73"/>
      <c r="B87" s="73"/>
      <c r="C87" s="73"/>
      <c r="D87" s="73"/>
      <c r="E87" s="73"/>
      <c r="F87" s="73"/>
      <c r="G87" s="73"/>
      <c r="H87" s="73"/>
      <c r="I87" s="73"/>
      <c r="J87" s="73"/>
      <c r="K87" s="73"/>
      <c r="L87" s="73"/>
      <c r="M87" s="73"/>
      <c r="N87" s="73"/>
      <c r="O87" s="73"/>
      <c r="P87" s="73"/>
      <c r="Q87" s="73"/>
      <c r="R87" s="73"/>
      <c r="S87" s="73"/>
      <c r="T87" s="73"/>
      <c r="U87" s="73"/>
      <c r="V87" s="73"/>
    </row>
    <row r="88" spans="1:22" ht="12.75">
      <c r="A88" s="219" t="s">
        <v>24</v>
      </c>
      <c r="B88" s="219"/>
      <c r="C88" s="219"/>
      <c r="D88" s="219"/>
      <c r="E88" s="219"/>
      <c r="F88" s="219"/>
      <c r="G88" s="219"/>
      <c r="H88" s="219"/>
      <c r="I88" s="219"/>
      <c r="J88" s="219"/>
      <c r="K88" s="219"/>
      <c r="L88" s="219"/>
      <c r="M88" s="219"/>
      <c r="N88" s="219"/>
      <c r="O88" s="219"/>
      <c r="P88" s="219"/>
      <c r="Q88" s="219"/>
      <c r="R88" s="219"/>
      <c r="S88" s="219"/>
      <c r="T88" s="219"/>
      <c r="U88" s="219"/>
      <c r="V88" s="219"/>
    </row>
    <row r="89" ht="6.75" customHeight="1" thickBot="1"/>
    <row r="90" spans="1:22" ht="12.75">
      <c r="A90" s="76"/>
      <c r="B90" s="213" t="s">
        <v>34</v>
      </c>
      <c r="C90" s="214"/>
      <c r="D90" s="214"/>
      <c r="E90" s="214"/>
      <c r="F90" s="214"/>
      <c r="G90" s="214"/>
      <c r="H90" s="215"/>
      <c r="I90" s="213" t="s">
        <v>35</v>
      </c>
      <c r="J90" s="214"/>
      <c r="K90" s="214"/>
      <c r="L90" s="214"/>
      <c r="M90" s="214"/>
      <c r="N90" s="214"/>
      <c r="O90" s="215"/>
      <c r="P90" s="213" t="s">
        <v>1</v>
      </c>
      <c r="Q90" s="214"/>
      <c r="R90" s="214"/>
      <c r="S90" s="214"/>
      <c r="T90" s="214"/>
      <c r="U90" s="214"/>
      <c r="V90" s="214"/>
    </row>
    <row r="91" spans="2:22" ht="12.75">
      <c r="B91" s="229" t="s">
        <v>36</v>
      </c>
      <c r="C91" s="230"/>
      <c r="D91" s="77" t="s">
        <v>37</v>
      </c>
      <c r="E91" s="230" t="s">
        <v>38</v>
      </c>
      <c r="F91" s="230"/>
      <c r="G91" s="230"/>
      <c r="H91" s="78" t="s">
        <v>1</v>
      </c>
      <c r="I91" s="229" t="s">
        <v>36</v>
      </c>
      <c r="J91" s="231"/>
      <c r="K91" s="74" t="s">
        <v>37</v>
      </c>
      <c r="L91" s="229" t="s">
        <v>38</v>
      </c>
      <c r="M91" s="230"/>
      <c r="N91" s="230"/>
      <c r="O91" s="78" t="s">
        <v>1</v>
      </c>
      <c r="P91" s="229" t="s">
        <v>36</v>
      </c>
      <c r="Q91" s="231"/>
      <c r="R91" s="74" t="s">
        <v>37</v>
      </c>
      <c r="S91" s="229" t="s">
        <v>38</v>
      </c>
      <c r="T91" s="230"/>
      <c r="U91" s="230"/>
      <c r="V91" s="78" t="s">
        <v>1</v>
      </c>
    </row>
    <row r="92" spans="1:22" ht="12.75">
      <c r="A92" s="169" t="s">
        <v>39</v>
      </c>
      <c r="B92" s="170" t="s">
        <v>40</v>
      </c>
      <c r="C92" s="169">
        <v>1</v>
      </c>
      <c r="D92" s="171" t="s">
        <v>41</v>
      </c>
      <c r="E92" s="169" t="s">
        <v>42</v>
      </c>
      <c r="F92" s="169" t="s">
        <v>43</v>
      </c>
      <c r="G92" s="169" t="s">
        <v>44</v>
      </c>
      <c r="H92" s="172"/>
      <c r="I92" s="170" t="s">
        <v>40</v>
      </c>
      <c r="J92" s="169">
        <v>1</v>
      </c>
      <c r="K92" s="171" t="s">
        <v>41</v>
      </c>
      <c r="L92" s="169" t="s">
        <v>42</v>
      </c>
      <c r="M92" s="169" t="s">
        <v>43</v>
      </c>
      <c r="N92" s="169" t="s">
        <v>44</v>
      </c>
      <c r="O92" s="172"/>
      <c r="P92" s="170" t="s">
        <v>40</v>
      </c>
      <c r="Q92" s="169">
        <v>1</v>
      </c>
      <c r="R92" s="171" t="s">
        <v>41</v>
      </c>
      <c r="S92" s="169" t="s">
        <v>42</v>
      </c>
      <c r="T92" s="169" t="s">
        <v>43</v>
      </c>
      <c r="U92" s="169" t="s">
        <v>44</v>
      </c>
      <c r="V92" s="172"/>
    </row>
    <row r="93" spans="1:22"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ht="12.75">
      <c r="A94" s="74" t="s">
        <v>48</v>
      </c>
      <c r="B94" s="89">
        <f>SUM(B54,B12)</f>
        <v>17</v>
      </c>
      <c r="C94" s="90">
        <f aca="true" t="shared" si="12" ref="C94:V94">SUM(C54,C12)</f>
        <v>703</v>
      </c>
      <c r="D94" s="91">
        <f t="shared" si="12"/>
        <v>24338</v>
      </c>
      <c r="E94" s="90">
        <f t="shared" si="12"/>
        <v>3087</v>
      </c>
      <c r="F94" s="90">
        <f t="shared" si="12"/>
        <v>407</v>
      </c>
      <c r="G94" s="90">
        <f t="shared" si="12"/>
        <v>59</v>
      </c>
      <c r="H94" s="89">
        <f t="shared" si="12"/>
        <v>28611</v>
      </c>
      <c r="I94" s="89">
        <f t="shared" si="12"/>
        <v>12</v>
      </c>
      <c r="J94" s="90">
        <f t="shared" si="12"/>
        <v>665</v>
      </c>
      <c r="K94" s="91">
        <f t="shared" si="12"/>
        <v>29925</v>
      </c>
      <c r="L94" s="90">
        <f t="shared" si="12"/>
        <v>2799</v>
      </c>
      <c r="M94" s="90">
        <f t="shared" si="12"/>
        <v>481</v>
      </c>
      <c r="N94" s="90">
        <f t="shared" si="12"/>
        <v>64</v>
      </c>
      <c r="O94" s="89">
        <f t="shared" si="12"/>
        <v>33946</v>
      </c>
      <c r="P94" s="89">
        <f t="shared" si="12"/>
        <v>29</v>
      </c>
      <c r="Q94" s="90">
        <f t="shared" si="12"/>
        <v>1368</v>
      </c>
      <c r="R94" s="89">
        <f t="shared" si="12"/>
        <v>54263</v>
      </c>
      <c r="S94" s="89">
        <f t="shared" si="12"/>
        <v>5886</v>
      </c>
      <c r="T94" s="90">
        <f t="shared" si="12"/>
        <v>888</v>
      </c>
      <c r="U94" s="92">
        <f t="shared" si="12"/>
        <v>123</v>
      </c>
      <c r="V94" s="89">
        <f t="shared" si="12"/>
        <v>62557</v>
      </c>
    </row>
    <row r="95" spans="1:22" ht="12.75">
      <c r="A95" s="74" t="s">
        <v>49</v>
      </c>
      <c r="B95" s="89">
        <f aca="true" t="shared" si="13" ref="B95:V95">SUM(B55,B13)</f>
        <v>0</v>
      </c>
      <c r="C95" s="103">
        <f t="shared" si="13"/>
        <v>61</v>
      </c>
      <c r="D95" s="91">
        <f t="shared" si="13"/>
        <v>15032</v>
      </c>
      <c r="E95" s="103">
        <f t="shared" si="13"/>
        <v>6713</v>
      </c>
      <c r="F95" s="103">
        <f t="shared" si="13"/>
        <v>1644</v>
      </c>
      <c r="G95" s="103">
        <f t="shared" si="13"/>
        <v>315</v>
      </c>
      <c r="H95" s="89">
        <f t="shared" si="13"/>
        <v>23765</v>
      </c>
      <c r="I95" s="89">
        <f t="shared" si="13"/>
        <v>0</v>
      </c>
      <c r="J95" s="103">
        <f t="shared" si="13"/>
        <v>54</v>
      </c>
      <c r="K95" s="91">
        <f t="shared" si="13"/>
        <v>11970</v>
      </c>
      <c r="L95" s="103">
        <f t="shared" si="13"/>
        <v>4602</v>
      </c>
      <c r="M95" s="103">
        <f t="shared" si="13"/>
        <v>1063</v>
      </c>
      <c r="N95" s="103">
        <f t="shared" si="13"/>
        <v>234</v>
      </c>
      <c r="O95" s="89">
        <f t="shared" si="13"/>
        <v>17923</v>
      </c>
      <c r="P95" s="89">
        <f t="shared" si="13"/>
        <v>0</v>
      </c>
      <c r="Q95" s="90">
        <f t="shared" si="13"/>
        <v>115</v>
      </c>
      <c r="R95" s="89">
        <f t="shared" si="13"/>
        <v>27002</v>
      </c>
      <c r="S95" s="89">
        <f t="shared" si="13"/>
        <v>11315</v>
      </c>
      <c r="T95" s="90">
        <f t="shared" si="13"/>
        <v>2707</v>
      </c>
      <c r="U95" s="92">
        <f t="shared" si="13"/>
        <v>549</v>
      </c>
      <c r="V95" s="89">
        <f t="shared" si="13"/>
        <v>41688</v>
      </c>
    </row>
    <row r="96" spans="1:22" ht="12.75">
      <c r="A96" s="74" t="s">
        <v>50</v>
      </c>
      <c r="B96" s="89">
        <f aca="true" t="shared" si="14" ref="B96:V96">SUM(B56,B14)</f>
        <v>0</v>
      </c>
      <c r="C96" s="103">
        <f t="shared" si="14"/>
        <v>8</v>
      </c>
      <c r="D96" s="91">
        <f t="shared" si="14"/>
        <v>527</v>
      </c>
      <c r="E96" s="103">
        <f t="shared" si="14"/>
        <v>369</v>
      </c>
      <c r="F96" s="103">
        <f t="shared" si="14"/>
        <v>125</v>
      </c>
      <c r="G96" s="103">
        <f t="shared" si="14"/>
        <v>24</v>
      </c>
      <c r="H96" s="89">
        <f t="shared" si="14"/>
        <v>1053</v>
      </c>
      <c r="I96" s="89">
        <f t="shared" si="14"/>
        <v>0</v>
      </c>
      <c r="J96" s="103">
        <f t="shared" si="14"/>
        <v>9</v>
      </c>
      <c r="K96" s="91">
        <f t="shared" si="14"/>
        <v>1221</v>
      </c>
      <c r="L96" s="103">
        <f t="shared" si="14"/>
        <v>528</v>
      </c>
      <c r="M96" s="103">
        <f t="shared" si="14"/>
        <v>151</v>
      </c>
      <c r="N96" s="103">
        <f t="shared" si="14"/>
        <v>24</v>
      </c>
      <c r="O96" s="89">
        <f t="shared" si="14"/>
        <v>1933</v>
      </c>
      <c r="P96" s="89">
        <f t="shared" si="14"/>
        <v>0</v>
      </c>
      <c r="Q96" s="90">
        <f t="shared" si="14"/>
        <v>17</v>
      </c>
      <c r="R96" s="89">
        <f t="shared" si="14"/>
        <v>1748</v>
      </c>
      <c r="S96" s="89">
        <f t="shared" si="14"/>
        <v>897</v>
      </c>
      <c r="T96" s="90">
        <f t="shared" si="14"/>
        <v>276</v>
      </c>
      <c r="U96" s="92">
        <f t="shared" si="14"/>
        <v>48</v>
      </c>
      <c r="V96" s="89">
        <f t="shared" si="14"/>
        <v>2986</v>
      </c>
    </row>
    <row r="97" spans="1:22" ht="12.75">
      <c r="A97" s="74" t="s">
        <v>51</v>
      </c>
      <c r="B97" s="89">
        <f aca="true" t="shared" si="15" ref="B97:V97">SUM(B57,B15)</f>
        <v>0</v>
      </c>
      <c r="C97" s="103">
        <f t="shared" si="15"/>
        <v>6</v>
      </c>
      <c r="D97" s="91">
        <f t="shared" si="15"/>
        <v>6193</v>
      </c>
      <c r="E97" s="103">
        <f t="shared" si="15"/>
        <v>7732</v>
      </c>
      <c r="F97" s="103">
        <f t="shared" si="15"/>
        <v>2169</v>
      </c>
      <c r="G97" s="103">
        <f t="shared" si="15"/>
        <v>601</v>
      </c>
      <c r="H97" s="89">
        <f t="shared" si="15"/>
        <v>16701</v>
      </c>
      <c r="I97" s="89">
        <f t="shared" si="15"/>
        <v>1</v>
      </c>
      <c r="J97" s="103">
        <f t="shared" si="15"/>
        <v>5</v>
      </c>
      <c r="K97" s="91">
        <f t="shared" si="15"/>
        <v>5906</v>
      </c>
      <c r="L97" s="103">
        <f t="shared" si="15"/>
        <v>6257</v>
      </c>
      <c r="M97" s="103">
        <f t="shared" si="15"/>
        <v>1550</v>
      </c>
      <c r="N97" s="103">
        <f t="shared" si="15"/>
        <v>402</v>
      </c>
      <c r="O97" s="89">
        <f t="shared" si="15"/>
        <v>14121</v>
      </c>
      <c r="P97" s="89">
        <f t="shared" si="15"/>
        <v>1</v>
      </c>
      <c r="Q97" s="90">
        <f t="shared" si="15"/>
        <v>11</v>
      </c>
      <c r="R97" s="89">
        <f t="shared" si="15"/>
        <v>12099</v>
      </c>
      <c r="S97" s="89">
        <f t="shared" si="15"/>
        <v>13989</v>
      </c>
      <c r="T97" s="90">
        <f t="shared" si="15"/>
        <v>3719</v>
      </c>
      <c r="U97" s="92">
        <f t="shared" si="15"/>
        <v>1003</v>
      </c>
      <c r="V97" s="89">
        <f t="shared" si="15"/>
        <v>30822</v>
      </c>
    </row>
    <row r="98" spans="1:22" s="111" customFormat="1" ht="12.75">
      <c r="A98" s="29" t="s">
        <v>1</v>
      </c>
      <c r="B98" s="93">
        <f aca="true" t="shared" si="16" ref="B98:V98">SUM(B58,B16)</f>
        <v>17</v>
      </c>
      <c r="C98" s="94">
        <f t="shared" si="16"/>
        <v>778</v>
      </c>
      <c r="D98" s="95">
        <f t="shared" si="16"/>
        <v>46090</v>
      </c>
      <c r="E98" s="94">
        <f t="shared" si="16"/>
        <v>17901</v>
      </c>
      <c r="F98" s="94">
        <f t="shared" si="16"/>
        <v>4345</v>
      </c>
      <c r="G98" s="94">
        <f t="shared" si="16"/>
        <v>999</v>
      </c>
      <c r="H98" s="93">
        <f t="shared" si="16"/>
        <v>70130</v>
      </c>
      <c r="I98" s="93">
        <f t="shared" si="16"/>
        <v>13</v>
      </c>
      <c r="J98" s="94">
        <f t="shared" si="16"/>
        <v>733</v>
      </c>
      <c r="K98" s="95">
        <f t="shared" si="16"/>
        <v>49022</v>
      </c>
      <c r="L98" s="94">
        <f t="shared" si="16"/>
        <v>14186</v>
      </c>
      <c r="M98" s="94">
        <f t="shared" si="16"/>
        <v>3245</v>
      </c>
      <c r="N98" s="94">
        <f t="shared" si="16"/>
        <v>724</v>
      </c>
      <c r="O98" s="93">
        <f t="shared" si="16"/>
        <v>67923</v>
      </c>
      <c r="P98" s="93">
        <f t="shared" si="16"/>
        <v>30</v>
      </c>
      <c r="Q98" s="94">
        <f t="shared" si="16"/>
        <v>1511</v>
      </c>
      <c r="R98" s="93">
        <f t="shared" si="16"/>
        <v>95112</v>
      </c>
      <c r="S98" s="93">
        <f t="shared" si="16"/>
        <v>32087</v>
      </c>
      <c r="T98" s="94">
        <f t="shared" si="16"/>
        <v>7590</v>
      </c>
      <c r="U98" s="96">
        <f t="shared" si="16"/>
        <v>1723</v>
      </c>
      <c r="V98" s="93">
        <f t="shared" si="16"/>
        <v>138053</v>
      </c>
    </row>
    <row r="99" spans="2:22" ht="8.25" customHeight="1">
      <c r="B99" s="89"/>
      <c r="C99" s="90"/>
      <c r="D99" s="91"/>
      <c r="E99" s="90"/>
      <c r="F99" s="90"/>
      <c r="G99" s="90"/>
      <c r="H99" s="89"/>
      <c r="I99" s="89"/>
      <c r="J99" s="90"/>
      <c r="K99" s="91"/>
      <c r="L99" s="90"/>
      <c r="M99" s="90"/>
      <c r="N99" s="90"/>
      <c r="O99" s="89"/>
      <c r="P99" s="89"/>
      <c r="Q99" s="90"/>
      <c r="R99" s="89"/>
      <c r="S99" s="89"/>
      <c r="T99" s="90"/>
      <c r="U99" s="92"/>
      <c r="V99" s="89"/>
    </row>
    <row r="100" spans="1:22"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ht="12.75">
      <c r="A101" s="74" t="s">
        <v>48</v>
      </c>
      <c r="B101" s="89">
        <f aca="true" t="shared" si="17" ref="B101:V101">SUM(B61,B19)</f>
        <v>14</v>
      </c>
      <c r="C101" s="90">
        <f t="shared" si="17"/>
        <v>635</v>
      </c>
      <c r="D101" s="91">
        <f t="shared" si="17"/>
        <v>18370</v>
      </c>
      <c r="E101" s="90">
        <f t="shared" si="17"/>
        <v>3359</v>
      </c>
      <c r="F101" s="90">
        <f t="shared" si="17"/>
        <v>550</v>
      </c>
      <c r="G101" s="90">
        <f t="shared" si="17"/>
        <v>101</v>
      </c>
      <c r="H101" s="89">
        <f t="shared" si="17"/>
        <v>23029</v>
      </c>
      <c r="I101" s="89">
        <f t="shared" si="17"/>
        <v>11</v>
      </c>
      <c r="J101" s="90">
        <f t="shared" si="17"/>
        <v>607</v>
      </c>
      <c r="K101" s="91">
        <f t="shared" si="17"/>
        <v>24986</v>
      </c>
      <c r="L101" s="90">
        <f t="shared" si="17"/>
        <v>2787</v>
      </c>
      <c r="M101" s="90">
        <f t="shared" si="17"/>
        <v>445</v>
      </c>
      <c r="N101" s="90">
        <f t="shared" si="17"/>
        <v>83</v>
      </c>
      <c r="O101" s="89">
        <f t="shared" si="17"/>
        <v>28919</v>
      </c>
      <c r="P101" s="89">
        <f t="shared" si="17"/>
        <v>25</v>
      </c>
      <c r="Q101" s="90">
        <f t="shared" si="17"/>
        <v>1242</v>
      </c>
      <c r="R101" s="89">
        <f t="shared" si="17"/>
        <v>43356</v>
      </c>
      <c r="S101" s="89">
        <f t="shared" si="17"/>
        <v>6146</v>
      </c>
      <c r="T101" s="90">
        <f t="shared" si="17"/>
        <v>995</v>
      </c>
      <c r="U101" s="92">
        <f t="shared" si="17"/>
        <v>184</v>
      </c>
      <c r="V101" s="89">
        <f t="shared" si="17"/>
        <v>51948</v>
      </c>
    </row>
    <row r="102" spans="1:22" ht="12.75">
      <c r="A102" s="74" t="s">
        <v>49</v>
      </c>
      <c r="B102" s="89">
        <f aca="true" t="shared" si="18" ref="B102:V102">SUM(B62,B20)</f>
        <v>1</v>
      </c>
      <c r="C102" s="103">
        <f t="shared" si="18"/>
        <v>67</v>
      </c>
      <c r="D102" s="91">
        <f t="shared" si="18"/>
        <v>13809</v>
      </c>
      <c r="E102" s="103">
        <f t="shared" si="18"/>
        <v>7601</v>
      </c>
      <c r="F102" s="103">
        <f t="shared" si="18"/>
        <v>2556</v>
      </c>
      <c r="G102" s="103">
        <f t="shared" si="18"/>
        <v>724</v>
      </c>
      <c r="H102" s="89">
        <f t="shared" si="18"/>
        <v>24758</v>
      </c>
      <c r="I102" s="89">
        <f t="shared" si="18"/>
        <v>1</v>
      </c>
      <c r="J102" s="103">
        <f t="shared" si="18"/>
        <v>58</v>
      </c>
      <c r="K102" s="91">
        <f t="shared" si="18"/>
        <v>12415</v>
      </c>
      <c r="L102" s="103">
        <f t="shared" si="18"/>
        <v>5187</v>
      </c>
      <c r="M102" s="103">
        <f t="shared" si="18"/>
        <v>1411</v>
      </c>
      <c r="N102" s="103">
        <f t="shared" si="18"/>
        <v>437</v>
      </c>
      <c r="O102" s="89">
        <f t="shared" si="18"/>
        <v>19509</v>
      </c>
      <c r="P102" s="89">
        <f t="shared" si="18"/>
        <v>2</v>
      </c>
      <c r="Q102" s="90">
        <f t="shared" si="18"/>
        <v>125</v>
      </c>
      <c r="R102" s="89">
        <f t="shared" si="18"/>
        <v>26224</v>
      </c>
      <c r="S102" s="89">
        <f t="shared" si="18"/>
        <v>12788</v>
      </c>
      <c r="T102" s="90">
        <f t="shared" si="18"/>
        <v>3967</v>
      </c>
      <c r="U102" s="92">
        <f t="shared" si="18"/>
        <v>1161</v>
      </c>
      <c r="V102" s="89">
        <f t="shared" si="18"/>
        <v>44267</v>
      </c>
    </row>
    <row r="103" spans="1:22" ht="12.75">
      <c r="A103" s="74" t="s">
        <v>50</v>
      </c>
      <c r="B103" s="89">
        <f aca="true" t="shared" si="19" ref="B103:V103">SUM(B63,B21)</f>
        <v>0</v>
      </c>
      <c r="C103" s="103">
        <f t="shared" si="19"/>
        <v>8</v>
      </c>
      <c r="D103" s="91">
        <f t="shared" si="19"/>
        <v>475</v>
      </c>
      <c r="E103" s="103">
        <f t="shared" si="19"/>
        <v>420</v>
      </c>
      <c r="F103" s="103">
        <f t="shared" si="19"/>
        <v>163</v>
      </c>
      <c r="G103" s="103">
        <f t="shared" si="19"/>
        <v>61</v>
      </c>
      <c r="H103" s="89">
        <f t="shared" si="19"/>
        <v>1127</v>
      </c>
      <c r="I103" s="89">
        <f t="shared" si="19"/>
        <v>0</v>
      </c>
      <c r="J103" s="103">
        <f t="shared" si="19"/>
        <v>21</v>
      </c>
      <c r="K103" s="91">
        <f t="shared" si="19"/>
        <v>1183</v>
      </c>
      <c r="L103" s="103">
        <f t="shared" si="19"/>
        <v>655</v>
      </c>
      <c r="M103" s="103">
        <f t="shared" si="19"/>
        <v>177</v>
      </c>
      <c r="N103" s="103">
        <f t="shared" si="19"/>
        <v>51</v>
      </c>
      <c r="O103" s="89">
        <f t="shared" si="19"/>
        <v>2087</v>
      </c>
      <c r="P103" s="89">
        <f t="shared" si="19"/>
        <v>0</v>
      </c>
      <c r="Q103" s="90">
        <f t="shared" si="19"/>
        <v>29</v>
      </c>
      <c r="R103" s="89">
        <f t="shared" si="19"/>
        <v>1658</v>
      </c>
      <c r="S103" s="89">
        <f t="shared" si="19"/>
        <v>1075</v>
      </c>
      <c r="T103" s="90">
        <f t="shared" si="19"/>
        <v>340</v>
      </c>
      <c r="U103" s="92">
        <f t="shared" si="19"/>
        <v>112</v>
      </c>
      <c r="V103" s="89">
        <f t="shared" si="19"/>
        <v>3214</v>
      </c>
    </row>
    <row r="104" spans="1:22" ht="12.75">
      <c r="A104" s="74" t="s">
        <v>51</v>
      </c>
      <c r="B104" s="89">
        <f aca="true" t="shared" si="20" ref="B104:V104">SUM(B64,B22)</f>
        <v>0</v>
      </c>
      <c r="C104" s="103">
        <f t="shared" si="20"/>
        <v>4</v>
      </c>
      <c r="D104" s="91">
        <f t="shared" si="20"/>
        <v>5880</v>
      </c>
      <c r="E104" s="103">
        <f t="shared" si="20"/>
        <v>6748</v>
      </c>
      <c r="F104" s="103">
        <f t="shared" si="20"/>
        <v>2567</v>
      </c>
      <c r="G104" s="103">
        <f t="shared" si="20"/>
        <v>895</v>
      </c>
      <c r="H104" s="89">
        <f t="shared" si="20"/>
        <v>16094</v>
      </c>
      <c r="I104" s="89">
        <f t="shared" si="20"/>
        <v>0</v>
      </c>
      <c r="J104" s="103">
        <f t="shared" si="20"/>
        <v>10</v>
      </c>
      <c r="K104" s="91">
        <f t="shared" si="20"/>
        <v>5666</v>
      </c>
      <c r="L104" s="103">
        <f t="shared" si="20"/>
        <v>5668</v>
      </c>
      <c r="M104" s="103">
        <f t="shared" si="20"/>
        <v>1746</v>
      </c>
      <c r="N104" s="103">
        <f t="shared" si="20"/>
        <v>574</v>
      </c>
      <c r="O104" s="89">
        <f t="shared" si="20"/>
        <v>13664</v>
      </c>
      <c r="P104" s="89">
        <f t="shared" si="20"/>
        <v>0</v>
      </c>
      <c r="Q104" s="90">
        <f t="shared" si="20"/>
        <v>14</v>
      </c>
      <c r="R104" s="89">
        <f t="shared" si="20"/>
        <v>11546</v>
      </c>
      <c r="S104" s="89">
        <f t="shared" si="20"/>
        <v>12416</v>
      </c>
      <c r="T104" s="90">
        <f t="shared" si="20"/>
        <v>4313</v>
      </c>
      <c r="U104" s="92">
        <f t="shared" si="20"/>
        <v>1469</v>
      </c>
      <c r="V104" s="89">
        <f t="shared" si="20"/>
        <v>29758</v>
      </c>
    </row>
    <row r="105" spans="1:22" ht="12.75">
      <c r="A105" s="29" t="s">
        <v>1</v>
      </c>
      <c r="B105" s="98">
        <f aca="true" t="shared" si="21" ref="B105:V105">SUM(B65,B23)</f>
        <v>15</v>
      </c>
      <c r="C105" s="99">
        <f t="shared" si="21"/>
        <v>714</v>
      </c>
      <c r="D105" s="100">
        <f t="shared" si="21"/>
        <v>38534</v>
      </c>
      <c r="E105" s="99">
        <f t="shared" si="21"/>
        <v>18128</v>
      </c>
      <c r="F105" s="99">
        <f t="shared" si="21"/>
        <v>5836</v>
      </c>
      <c r="G105" s="99">
        <f t="shared" si="21"/>
        <v>1781</v>
      </c>
      <c r="H105" s="98">
        <f t="shared" si="21"/>
        <v>65008</v>
      </c>
      <c r="I105" s="98">
        <f t="shared" si="21"/>
        <v>12</v>
      </c>
      <c r="J105" s="99">
        <f t="shared" si="21"/>
        <v>696</v>
      </c>
      <c r="K105" s="100">
        <f t="shared" si="21"/>
        <v>44250</v>
      </c>
      <c r="L105" s="99">
        <f t="shared" si="21"/>
        <v>14297</v>
      </c>
      <c r="M105" s="99">
        <f t="shared" si="21"/>
        <v>3779</v>
      </c>
      <c r="N105" s="99">
        <f t="shared" si="21"/>
        <v>1145</v>
      </c>
      <c r="O105" s="98">
        <f t="shared" si="21"/>
        <v>64179</v>
      </c>
      <c r="P105" s="98">
        <f t="shared" si="21"/>
        <v>27</v>
      </c>
      <c r="Q105" s="99">
        <f t="shared" si="21"/>
        <v>1410</v>
      </c>
      <c r="R105" s="98">
        <f t="shared" si="21"/>
        <v>82784</v>
      </c>
      <c r="S105" s="98">
        <f t="shared" si="21"/>
        <v>32425</v>
      </c>
      <c r="T105" s="99">
        <f t="shared" si="21"/>
        <v>9615</v>
      </c>
      <c r="U105" s="101">
        <f t="shared" si="21"/>
        <v>2926</v>
      </c>
      <c r="V105" s="98">
        <f t="shared" si="21"/>
        <v>129187</v>
      </c>
    </row>
    <row r="106" spans="1:22" ht="12.75">
      <c r="A106" s="178" t="s">
        <v>33</v>
      </c>
      <c r="B106" s="179"/>
      <c r="C106" s="180"/>
      <c r="D106" s="181"/>
      <c r="E106" s="180"/>
      <c r="F106" s="180"/>
      <c r="G106" s="180"/>
      <c r="H106" s="179"/>
      <c r="I106" s="179"/>
      <c r="J106" s="180"/>
      <c r="K106" s="181"/>
      <c r="L106" s="180"/>
      <c r="M106" s="180"/>
      <c r="N106" s="180"/>
      <c r="O106" s="179"/>
      <c r="P106" s="179"/>
      <c r="Q106" s="180"/>
      <c r="R106" s="179"/>
      <c r="S106" s="179"/>
      <c r="T106" s="180"/>
      <c r="U106" s="182"/>
      <c r="V106" s="179"/>
    </row>
    <row r="107" spans="1:22" ht="12.75">
      <c r="A107" s="74" t="s">
        <v>48</v>
      </c>
      <c r="B107" s="89">
        <f aca="true" t="shared" si="22" ref="B107:V107">SUM(B67,B25)</f>
        <v>31</v>
      </c>
      <c r="C107" s="90">
        <f t="shared" si="22"/>
        <v>1338</v>
      </c>
      <c r="D107" s="91">
        <f t="shared" si="22"/>
        <v>42708</v>
      </c>
      <c r="E107" s="90">
        <f t="shared" si="22"/>
        <v>6446</v>
      </c>
      <c r="F107" s="90">
        <f t="shared" si="22"/>
        <v>957</v>
      </c>
      <c r="G107" s="90">
        <f t="shared" si="22"/>
        <v>160</v>
      </c>
      <c r="H107" s="89">
        <f t="shared" si="22"/>
        <v>51640</v>
      </c>
      <c r="I107" s="89">
        <f t="shared" si="22"/>
        <v>23</v>
      </c>
      <c r="J107" s="90">
        <f t="shared" si="22"/>
        <v>1272</v>
      </c>
      <c r="K107" s="91">
        <f t="shared" si="22"/>
        <v>54911</v>
      </c>
      <c r="L107" s="90">
        <f t="shared" si="22"/>
        <v>5586</v>
      </c>
      <c r="M107" s="90">
        <f t="shared" si="22"/>
        <v>926</v>
      </c>
      <c r="N107" s="90">
        <f t="shared" si="22"/>
        <v>147</v>
      </c>
      <c r="O107" s="89">
        <f t="shared" si="22"/>
        <v>62865</v>
      </c>
      <c r="P107" s="89">
        <f t="shared" si="22"/>
        <v>54</v>
      </c>
      <c r="Q107" s="90">
        <f t="shared" si="22"/>
        <v>2610</v>
      </c>
      <c r="R107" s="89">
        <f t="shared" si="22"/>
        <v>97619</v>
      </c>
      <c r="S107" s="89">
        <f t="shared" si="22"/>
        <v>12032</v>
      </c>
      <c r="T107" s="90">
        <f t="shared" si="22"/>
        <v>1883</v>
      </c>
      <c r="U107" s="92">
        <f t="shared" si="22"/>
        <v>307</v>
      </c>
      <c r="V107" s="89">
        <f t="shared" si="22"/>
        <v>114505</v>
      </c>
    </row>
    <row r="108" spans="1:22" ht="12.75">
      <c r="A108" s="74" t="s">
        <v>49</v>
      </c>
      <c r="B108" s="89">
        <f aca="true" t="shared" si="23" ref="B108:V108">SUM(B68,B26)</f>
        <v>1</v>
      </c>
      <c r="C108" s="103">
        <f t="shared" si="23"/>
        <v>128</v>
      </c>
      <c r="D108" s="91">
        <f t="shared" si="23"/>
        <v>28841</v>
      </c>
      <c r="E108" s="103">
        <f t="shared" si="23"/>
        <v>14314</v>
      </c>
      <c r="F108" s="103">
        <f t="shared" si="23"/>
        <v>4200</v>
      </c>
      <c r="G108" s="103">
        <f t="shared" si="23"/>
        <v>1039</v>
      </c>
      <c r="H108" s="89">
        <f t="shared" si="23"/>
        <v>48523</v>
      </c>
      <c r="I108" s="89">
        <f t="shared" si="23"/>
        <v>1</v>
      </c>
      <c r="J108" s="103">
        <f t="shared" si="23"/>
        <v>112</v>
      </c>
      <c r="K108" s="91">
        <f t="shared" si="23"/>
        <v>24385</v>
      </c>
      <c r="L108" s="103">
        <f t="shared" si="23"/>
        <v>9789</v>
      </c>
      <c r="M108" s="103">
        <f t="shared" si="23"/>
        <v>2474</v>
      </c>
      <c r="N108" s="103">
        <f t="shared" si="23"/>
        <v>671</v>
      </c>
      <c r="O108" s="89">
        <f t="shared" si="23"/>
        <v>37432</v>
      </c>
      <c r="P108" s="89">
        <f t="shared" si="23"/>
        <v>2</v>
      </c>
      <c r="Q108" s="90">
        <f t="shared" si="23"/>
        <v>240</v>
      </c>
      <c r="R108" s="89">
        <f t="shared" si="23"/>
        <v>53226</v>
      </c>
      <c r="S108" s="89">
        <f t="shared" si="23"/>
        <v>24103</v>
      </c>
      <c r="T108" s="90">
        <f t="shared" si="23"/>
        <v>6674</v>
      </c>
      <c r="U108" s="92">
        <f t="shared" si="23"/>
        <v>1710</v>
      </c>
      <c r="V108" s="89">
        <f t="shared" si="23"/>
        <v>85955</v>
      </c>
    </row>
    <row r="109" spans="1:22" ht="12.75">
      <c r="A109" s="74" t="s">
        <v>50</v>
      </c>
      <c r="B109" s="89">
        <f aca="true" t="shared" si="24" ref="B109:V109">SUM(B69,B27)</f>
        <v>0</v>
      </c>
      <c r="C109" s="103">
        <f t="shared" si="24"/>
        <v>16</v>
      </c>
      <c r="D109" s="91">
        <f t="shared" si="24"/>
        <v>1002</v>
      </c>
      <c r="E109" s="103">
        <f t="shared" si="24"/>
        <v>789</v>
      </c>
      <c r="F109" s="103">
        <f t="shared" si="24"/>
        <v>288</v>
      </c>
      <c r="G109" s="103">
        <f t="shared" si="24"/>
        <v>85</v>
      </c>
      <c r="H109" s="89">
        <f t="shared" si="24"/>
        <v>2180</v>
      </c>
      <c r="I109" s="89">
        <f t="shared" si="24"/>
        <v>0</v>
      </c>
      <c r="J109" s="103">
        <f t="shared" si="24"/>
        <v>30</v>
      </c>
      <c r="K109" s="91">
        <f t="shared" si="24"/>
        <v>2404</v>
      </c>
      <c r="L109" s="103">
        <f t="shared" si="24"/>
        <v>1183</v>
      </c>
      <c r="M109" s="103">
        <f t="shared" si="24"/>
        <v>328</v>
      </c>
      <c r="N109" s="103">
        <f t="shared" si="24"/>
        <v>75</v>
      </c>
      <c r="O109" s="89">
        <f t="shared" si="24"/>
        <v>4020</v>
      </c>
      <c r="P109" s="89">
        <f t="shared" si="24"/>
        <v>0</v>
      </c>
      <c r="Q109" s="90">
        <f t="shared" si="24"/>
        <v>46</v>
      </c>
      <c r="R109" s="89">
        <f t="shared" si="24"/>
        <v>3406</v>
      </c>
      <c r="S109" s="89">
        <f t="shared" si="24"/>
        <v>1972</v>
      </c>
      <c r="T109" s="90">
        <f t="shared" si="24"/>
        <v>616</v>
      </c>
      <c r="U109" s="92">
        <f t="shared" si="24"/>
        <v>160</v>
      </c>
      <c r="V109" s="89">
        <f t="shared" si="24"/>
        <v>6200</v>
      </c>
    </row>
    <row r="110" spans="1:22" ht="12.75">
      <c r="A110" s="74" t="s">
        <v>51</v>
      </c>
      <c r="B110" s="89">
        <f aca="true" t="shared" si="25" ref="B110:V110">SUM(B70,B28)</f>
        <v>0</v>
      </c>
      <c r="C110" s="103">
        <f t="shared" si="25"/>
        <v>10</v>
      </c>
      <c r="D110" s="91">
        <f t="shared" si="25"/>
        <v>12073</v>
      </c>
      <c r="E110" s="103">
        <f t="shared" si="25"/>
        <v>14480</v>
      </c>
      <c r="F110" s="103">
        <f t="shared" si="25"/>
        <v>4736</v>
      </c>
      <c r="G110" s="103">
        <f t="shared" si="25"/>
        <v>1496</v>
      </c>
      <c r="H110" s="89">
        <f t="shared" si="25"/>
        <v>32795</v>
      </c>
      <c r="I110" s="89">
        <f t="shared" si="25"/>
        <v>1</v>
      </c>
      <c r="J110" s="103">
        <f t="shared" si="25"/>
        <v>15</v>
      </c>
      <c r="K110" s="91">
        <f t="shared" si="25"/>
        <v>11572</v>
      </c>
      <c r="L110" s="103">
        <f t="shared" si="25"/>
        <v>11925</v>
      </c>
      <c r="M110" s="103">
        <f t="shared" si="25"/>
        <v>3296</v>
      </c>
      <c r="N110" s="103">
        <f t="shared" si="25"/>
        <v>976</v>
      </c>
      <c r="O110" s="89">
        <f t="shared" si="25"/>
        <v>27785</v>
      </c>
      <c r="P110" s="89">
        <f t="shared" si="25"/>
        <v>1</v>
      </c>
      <c r="Q110" s="90">
        <f t="shared" si="25"/>
        <v>25</v>
      </c>
      <c r="R110" s="89">
        <f t="shared" si="25"/>
        <v>23645</v>
      </c>
      <c r="S110" s="89">
        <f t="shared" si="25"/>
        <v>26405</v>
      </c>
      <c r="T110" s="90">
        <f t="shared" si="25"/>
        <v>8032</v>
      </c>
      <c r="U110" s="92">
        <f t="shared" si="25"/>
        <v>2472</v>
      </c>
      <c r="V110" s="89">
        <f t="shared" si="25"/>
        <v>60580</v>
      </c>
    </row>
    <row r="111" spans="1:22" ht="12.75">
      <c r="A111" s="29" t="s">
        <v>1</v>
      </c>
      <c r="B111" s="98">
        <f aca="true" t="shared" si="26" ref="B111:V111">SUM(B71,B29)</f>
        <v>32</v>
      </c>
      <c r="C111" s="99">
        <f t="shared" si="26"/>
        <v>1492</v>
      </c>
      <c r="D111" s="100">
        <f t="shared" si="26"/>
        <v>84624</v>
      </c>
      <c r="E111" s="99">
        <f t="shared" si="26"/>
        <v>36029</v>
      </c>
      <c r="F111" s="99">
        <f t="shared" si="26"/>
        <v>10181</v>
      </c>
      <c r="G111" s="99">
        <f t="shared" si="26"/>
        <v>2780</v>
      </c>
      <c r="H111" s="98">
        <f t="shared" si="26"/>
        <v>135138</v>
      </c>
      <c r="I111" s="98">
        <f t="shared" si="26"/>
        <v>25</v>
      </c>
      <c r="J111" s="99">
        <f t="shared" si="26"/>
        <v>1429</v>
      </c>
      <c r="K111" s="100">
        <f t="shared" si="26"/>
        <v>93272</v>
      </c>
      <c r="L111" s="99">
        <f t="shared" si="26"/>
        <v>28483</v>
      </c>
      <c r="M111" s="99">
        <f t="shared" si="26"/>
        <v>7024</v>
      </c>
      <c r="N111" s="99">
        <f t="shared" si="26"/>
        <v>1869</v>
      </c>
      <c r="O111" s="98">
        <f t="shared" si="26"/>
        <v>132102</v>
      </c>
      <c r="P111" s="98">
        <f t="shared" si="26"/>
        <v>57</v>
      </c>
      <c r="Q111" s="99">
        <f t="shared" si="26"/>
        <v>2921</v>
      </c>
      <c r="R111" s="98">
        <f t="shared" si="26"/>
        <v>177896</v>
      </c>
      <c r="S111" s="98">
        <f t="shared" si="26"/>
        <v>64512</v>
      </c>
      <c r="T111" s="99">
        <f t="shared" si="26"/>
        <v>17205</v>
      </c>
      <c r="U111" s="101">
        <f t="shared" si="26"/>
        <v>4649</v>
      </c>
      <c r="V111" s="98">
        <f t="shared" si="26"/>
        <v>267240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X52" sqref="X52"/>
    </sheetView>
  </sheetViews>
  <sheetFormatPr defaultColWidth="22.7109375" defaultRowHeight="12.75"/>
  <cols>
    <col min="1" max="1" width="16.5742187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7" t="s">
        <v>9</v>
      </c>
      <c r="B2" s="227"/>
      <c r="C2" s="227"/>
      <c r="D2" s="227"/>
      <c r="E2" s="227"/>
      <c r="F2" s="227"/>
      <c r="G2" s="227"/>
      <c r="H2" s="227"/>
      <c r="I2" s="227"/>
      <c r="J2" s="227"/>
      <c r="K2" s="227"/>
      <c r="L2" s="227"/>
      <c r="M2" s="227"/>
      <c r="N2" s="227"/>
      <c r="O2" s="227"/>
      <c r="P2" s="227"/>
      <c r="Q2" s="227"/>
      <c r="R2" s="227"/>
      <c r="S2" s="227"/>
      <c r="T2" s="227"/>
      <c r="U2" s="227"/>
      <c r="V2" s="227"/>
    </row>
    <row r="3" spans="1:22" ht="12.75">
      <c r="A3" s="219" t="s">
        <v>55</v>
      </c>
      <c r="B3" s="219"/>
      <c r="C3" s="219"/>
      <c r="D3" s="219"/>
      <c r="E3" s="219"/>
      <c r="F3" s="219"/>
      <c r="G3" s="219"/>
      <c r="H3" s="219"/>
      <c r="I3" s="219"/>
      <c r="J3" s="219"/>
      <c r="K3" s="219"/>
      <c r="L3" s="219"/>
      <c r="M3" s="219"/>
      <c r="N3" s="219"/>
      <c r="O3" s="219"/>
      <c r="P3" s="219"/>
      <c r="Q3" s="219"/>
      <c r="R3" s="219"/>
      <c r="S3" s="219"/>
      <c r="T3" s="219"/>
      <c r="U3" s="219"/>
      <c r="V3" s="219"/>
    </row>
    <row r="4" spans="1:22" s="115" customFormat="1" ht="12.75">
      <c r="A4" s="220" t="s">
        <v>30</v>
      </c>
      <c r="B4" s="220"/>
      <c r="C4" s="220"/>
      <c r="D4" s="220"/>
      <c r="E4" s="220"/>
      <c r="F4" s="220"/>
      <c r="G4" s="220"/>
      <c r="H4" s="220"/>
      <c r="I4" s="220"/>
      <c r="J4" s="220"/>
      <c r="K4" s="220"/>
      <c r="L4" s="220"/>
      <c r="M4" s="220"/>
      <c r="N4" s="220"/>
      <c r="O4" s="220"/>
      <c r="P4" s="220"/>
      <c r="Q4" s="220"/>
      <c r="R4" s="220"/>
      <c r="S4" s="220"/>
      <c r="T4" s="220"/>
      <c r="U4" s="220"/>
      <c r="V4" s="220"/>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7" t="s">
        <v>10</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6"/>
      <c r="B8" s="221" t="s">
        <v>34</v>
      </c>
      <c r="C8" s="222"/>
      <c r="D8" s="222"/>
      <c r="E8" s="222"/>
      <c r="F8" s="222"/>
      <c r="G8" s="222"/>
      <c r="H8" s="223"/>
      <c r="I8" s="221" t="s">
        <v>35</v>
      </c>
      <c r="J8" s="222"/>
      <c r="K8" s="222"/>
      <c r="L8" s="222"/>
      <c r="M8" s="222"/>
      <c r="N8" s="222"/>
      <c r="O8" s="223"/>
      <c r="P8" s="221" t="s">
        <v>1</v>
      </c>
      <c r="Q8" s="222"/>
      <c r="R8" s="222"/>
      <c r="S8" s="222"/>
      <c r="T8" s="222"/>
      <c r="U8" s="222"/>
      <c r="V8" s="222"/>
    </row>
    <row r="9" spans="2:22" ht="12.75">
      <c r="B9" s="232" t="s">
        <v>36</v>
      </c>
      <c r="C9" s="233"/>
      <c r="D9" s="117" t="s">
        <v>37</v>
      </c>
      <c r="E9" s="233" t="s">
        <v>38</v>
      </c>
      <c r="F9" s="233"/>
      <c r="G9" s="233"/>
      <c r="H9" s="118" t="s">
        <v>1</v>
      </c>
      <c r="I9" s="232" t="s">
        <v>36</v>
      </c>
      <c r="J9" s="234"/>
      <c r="K9" s="113" t="s">
        <v>37</v>
      </c>
      <c r="L9" s="232" t="s">
        <v>38</v>
      </c>
      <c r="M9" s="233"/>
      <c r="N9" s="233"/>
      <c r="O9" s="118" t="s">
        <v>1</v>
      </c>
      <c r="P9" s="232" t="s">
        <v>36</v>
      </c>
      <c r="Q9" s="234"/>
      <c r="R9" s="113" t="s">
        <v>37</v>
      </c>
      <c r="S9" s="232" t="s">
        <v>38</v>
      </c>
      <c r="T9" s="233"/>
      <c r="U9" s="233"/>
      <c r="V9" s="118" t="s">
        <v>1</v>
      </c>
    </row>
    <row r="10" spans="1:22" ht="12.75">
      <c r="A10" s="183" t="s">
        <v>39</v>
      </c>
      <c r="B10" s="184" t="s">
        <v>40</v>
      </c>
      <c r="C10" s="183">
        <v>1</v>
      </c>
      <c r="D10" s="185" t="s">
        <v>41</v>
      </c>
      <c r="E10" s="183" t="s">
        <v>42</v>
      </c>
      <c r="F10" s="183" t="s">
        <v>43</v>
      </c>
      <c r="G10" s="183" t="s">
        <v>44</v>
      </c>
      <c r="H10" s="186"/>
      <c r="I10" s="184" t="s">
        <v>40</v>
      </c>
      <c r="J10" s="183">
        <v>1</v>
      </c>
      <c r="K10" s="185" t="s">
        <v>41</v>
      </c>
      <c r="L10" s="183" t="s">
        <v>42</v>
      </c>
      <c r="M10" s="183" t="s">
        <v>43</v>
      </c>
      <c r="N10" s="183" t="s">
        <v>44</v>
      </c>
      <c r="O10" s="186"/>
      <c r="P10" s="184" t="s">
        <v>40</v>
      </c>
      <c r="Q10" s="183">
        <v>1</v>
      </c>
      <c r="R10" s="185" t="s">
        <v>41</v>
      </c>
      <c r="S10" s="183" t="s">
        <v>42</v>
      </c>
      <c r="T10" s="183" t="s">
        <v>43</v>
      </c>
      <c r="U10" s="183" t="s">
        <v>44</v>
      </c>
      <c r="V10" s="186"/>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s="75" customFormat="1" ht="12.75">
      <c r="A12" s="74" t="s">
        <v>48</v>
      </c>
      <c r="B12" s="151">
        <f>SV_SO_1213_2a!B12/SV_SO_1213_2a!$H12*100</f>
        <v>0.05440301755404033</v>
      </c>
      <c r="C12" s="152">
        <f>SV_SO_1213_2a!C12/SV_SO_1213_2a!$H12*100</f>
        <v>2.462643261279559</v>
      </c>
      <c r="D12" s="153">
        <f>SV_SO_1213_2a!D12/SV_SO_1213_2a!$H12*100</f>
        <v>86.30857391556653</v>
      </c>
      <c r="E12" s="152">
        <f>SV_SO_1213_2a!E12/SV_SO_1213_2a!$H12*100</f>
        <v>10.013782097780357</v>
      </c>
      <c r="F12" s="152">
        <f>SV_SO_1213_2a!F12/SV_SO_1213_2a!$H12*100</f>
        <v>1.0372842013637023</v>
      </c>
      <c r="G12" s="152">
        <f>SV_SO_1213_2a!G12/SV_SO_1213_2a!$H12*100</f>
        <v>0.12331350645582474</v>
      </c>
      <c r="H12" s="151">
        <f>SV_SO_1213_2a!H12/SV_SO_1213_2a!$H12*100</f>
        <v>100</v>
      </c>
      <c r="I12" s="151">
        <f>SV_SO_1213_2a!I12/SV_SO_1213_2a!$O12*100</f>
        <v>0.03379727778289857</v>
      </c>
      <c r="J12" s="152">
        <f>SV_SO_1213_2a!J12/SV_SO_1213_2a!$O12*100</f>
        <v>1.9940393891910162</v>
      </c>
      <c r="K12" s="153">
        <f>SV_SO_1213_2a!K12/SV_SO_1213_2a!$O12*100</f>
        <v>89.5535686852859</v>
      </c>
      <c r="L12" s="152">
        <f>SV_SO_1213_2a!L12/SV_SO_1213_2a!$O12*100</f>
        <v>7.410821273850124</v>
      </c>
      <c r="M12" s="152">
        <f>SV_SO_1213_2a!M12/SV_SO_1213_2a!$O12*100</f>
        <v>0.9186714597351523</v>
      </c>
      <c r="N12" s="152">
        <f>SV_SO_1213_2a!N12/SV_SO_1213_2a!$O12*100</f>
        <v>0.08910191415491443</v>
      </c>
      <c r="O12" s="151">
        <f>SV_SO_1213_2a!O12/SV_SO_1213_2a!$O12*100</f>
        <v>100</v>
      </c>
      <c r="P12" s="151">
        <f>SV_SO_1213_2a!P12/SV_SO_1213_2a!$V12*100</f>
        <v>0.043247559007967534</v>
      </c>
      <c r="Q12" s="152">
        <f>SV_SO_1213_2a!Q12/SV_SO_1213_2a!$V12*100</f>
        <v>2.2089522447146495</v>
      </c>
      <c r="R12" s="153">
        <f>SV_SO_1213_2a!R12/SV_SO_1213_2a!$V12*100</f>
        <v>88.06533708145511</v>
      </c>
      <c r="S12" s="152">
        <f>SV_SO_1213_2a!S12/SV_SO_1213_2a!$V12*100</f>
        <v>8.604600874931386</v>
      </c>
      <c r="T12" s="152">
        <f>SV_SO_1213_2a!T12/SV_SO_1213_2a!$V12*100</f>
        <v>0.9730700776792695</v>
      </c>
      <c r="U12" s="152">
        <f>SV_SO_1213_2a!U12/SV_SO_1213_2a!$V12*100</f>
        <v>0.10479216221161364</v>
      </c>
      <c r="V12" s="151">
        <f>SV_SO_1213_2a!V12/SV_SO_1213_2a!$V12*100</f>
        <v>100</v>
      </c>
    </row>
    <row r="13" spans="1:22" s="75" customFormat="1" ht="12.75">
      <c r="A13" s="74" t="s">
        <v>49</v>
      </c>
      <c r="B13" s="151">
        <f>SV_SO_1213_2a!B13/SV_SO_1213_2a!$H13*100</f>
        <v>0</v>
      </c>
      <c r="C13" s="154">
        <f>SV_SO_1213_2a!C13/SV_SO_1213_2a!$H13*100</f>
        <v>0.2665363600017769</v>
      </c>
      <c r="D13" s="153">
        <f>SV_SO_1213_2a!D13/SV_SO_1213_2a!$H13*100</f>
        <v>65.19923592910133</v>
      </c>
      <c r="E13" s="154">
        <f>SV_SO_1213_2a!E13/SV_SO_1213_2a!$H13*100</f>
        <v>27.61760916885078</v>
      </c>
      <c r="F13" s="154">
        <f>SV_SO_1213_2a!F13/SV_SO_1213_2a!$H13*100</f>
        <v>6.019279463373462</v>
      </c>
      <c r="G13" s="154">
        <f>SV_SO_1213_2a!G13/SV_SO_1213_2a!$H13*100</f>
        <v>0.897339078672649</v>
      </c>
      <c r="H13" s="151">
        <f>SV_SO_1213_2a!H13/SV_SO_1213_2a!$H13*100</f>
        <v>100</v>
      </c>
      <c r="I13" s="151">
        <f>SV_SO_1213_2a!I13/SV_SO_1213_2a!$O13*100</f>
        <v>0</v>
      </c>
      <c r="J13" s="154">
        <f>SV_SO_1213_2a!J13/SV_SO_1213_2a!$O13*100</f>
        <v>0.30147189217946446</v>
      </c>
      <c r="K13" s="153">
        <f>SV_SO_1213_2a!K13/SV_SO_1213_2a!$O13*100</f>
        <v>68.96021753265946</v>
      </c>
      <c r="L13" s="154">
        <f>SV_SO_1213_2a!L13/SV_SO_1213_2a!$O13*100</f>
        <v>25.122657681622034</v>
      </c>
      <c r="M13" s="154">
        <f>SV_SO_1213_2a!M13/SV_SO_1213_2a!$O13*100</f>
        <v>4.882662410592895</v>
      </c>
      <c r="N13" s="154">
        <f>SV_SO_1213_2a!N13/SV_SO_1213_2a!$O13*100</f>
        <v>0.7329904829461488</v>
      </c>
      <c r="O13" s="151">
        <f>SV_SO_1213_2a!O13/SV_SO_1213_2a!$O13*100</f>
        <v>100</v>
      </c>
      <c r="P13" s="151">
        <f>SV_SO_1213_2a!P13/SV_SO_1213_2a!$V13*100</f>
        <v>0</v>
      </c>
      <c r="Q13" s="152">
        <f>SV_SO_1213_2a!Q13/SV_SO_1213_2a!$V13*100</f>
        <v>0.28152581921477127</v>
      </c>
      <c r="R13" s="151">
        <f>SV_SO_1213_2a!R13/SV_SO_1213_2a!$V13*100</f>
        <v>66.81292482499747</v>
      </c>
      <c r="S13" s="151">
        <f>SV_SO_1213_2a!S13/SV_SO_1213_2a!$V13*100</f>
        <v>26.547123871360455</v>
      </c>
      <c r="T13" s="152">
        <f>SV_SO_1213_2a!T13/SV_SO_1213_2a!$V13*100</f>
        <v>5.531601907274018</v>
      </c>
      <c r="U13" s="187">
        <f>SV_SO_1213_2a!U13/SV_SO_1213_2a!$V13*100</f>
        <v>0.8268235771532921</v>
      </c>
      <c r="V13" s="151">
        <f>SV_SO_1213_2a!V13/SV_SO_1213_2a!$V13*100</f>
        <v>100</v>
      </c>
    </row>
    <row r="14" spans="1:22" s="75" customFormat="1" ht="12.75">
      <c r="A14" s="74" t="s">
        <v>50</v>
      </c>
      <c r="B14" s="151">
        <f>SV_SO_1213_2a!B14/SV_SO_1213_2a!$H14*100</f>
        <v>0</v>
      </c>
      <c r="C14" s="154">
        <f>SV_SO_1213_2a!C14/SV_SO_1213_2a!$H14*100</f>
        <v>0.8080808080808081</v>
      </c>
      <c r="D14" s="153">
        <f>SV_SO_1213_2a!D14/SV_SO_1213_2a!$H14*100</f>
        <v>51.91919191919192</v>
      </c>
      <c r="E14" s="154">
        <f>SV_SO_1213_2a!E14/SV_SO_1213_2a!$H14*100</f>
        <v>34.24242424242424</v>
      </c>
      <c r="F14" s="154">
        <f>SV_SO_1213_2a!F14/SV_SO_1213_2a!$H14*100</f>
        <v>10.909090909090908</v>
      </c>
      <c r="G14" s="154">
        <f>SV_SO_1213_2a!G14/SV_SO_1213_2a!$H14*100</f>
        <v>2.1212121212121215</v>
      </c>
      <c r="H14" s="151">
        <f>SV_SO_1213_2a!H14/SV_SO_1213_2a!$H14*100</f>
        <v>100</v>
      </c>
      <c r="I14" s="151">
        <f>SV_SO_1213_2a!I14/SV_SO_1213_2a!$O14*100</f>
        <v>0</v>
      </c>
      <c r="J14" s="154">
        <f>SV_SO_1213_2a!J14/SV_SO_1213_2a!$O14*100</f>
        <v>0.5050505050505051</v>
      </c>
      <c r="K14" s="153">
        <f>SV_SO_1213_2a!K14/SV_SO_1213_2a!$O14*100</f>
        <v>65.15151515151516</v>
      </c>
      <c r="L14" s="154">
        <f>SV_SO_1213_2a!L14/SV_SO_1213_2a!$O14*100</f>
        <v>26.767676767676768</v>
      </c>
      <c r="M14" s="154">
        <f>SV_SO_1213_2a!M14/SV_SO_1213_2a!$O14*100</f>
        <v>6.677890011223345</v>
      </c>
      <c r="N14" s="154">
        <f>SV_SO_1213_2a!N14/SV_SO_1213_2a!$O14*100</f>
        <v>0.8978675645342313</v>
      </c>
      <c r="O14" s="151">
        <f>SV_SO_1213_2a!O14/SV_SO_1213_2a!$O14*100</f>
        <v>100</v>
      </c>
      <c r="P14" s="151">
        <f>SV_SO_1213_2a!P14/SV_SO_1213_2a!$V14*100</f>
        <v>0</v>
      </c>
      <c r="Q14" s="152">
        <f>SV_SO_1213_2a!Q14/SV_SO_1213_2a!$V14*100</f>
        <v>0.6132756132756133</v>
      </c>
      <c r="R14" s="151">
        <f>SV_SO_1213_2a!R14/SV_SO_1213_2a!$V14*100</f>
        <v>60.42568542568543</v>
      </c>
      <c r="S14" s="151">
        <f>SV_SO_1213_2a!S14/SV_SO_1213_2a!$V14*100</f>
        <v>29.43722943722944</v>
      </c>
      <c r="T14" s="152">
        <f>SV_SO_1213_2a!T14/SV_SO_1213_2a!$V14*100</f>
        <v>8.18903318903319</v>
      </c>
      <c r="U14" s="187">
        <f>SV_SO_1213_2a!U14/SV_SO_1213_2a!$V14*100</f>
        <v>1.3347763347763348</v>
      </c>
      <c r="V14" s="151">
        <f>SV_SO_1213_2a!V14/SV_SO_1213_2a!$V14*100</f>
        <v>100</v>
      </c>
    </row>
    <row r="15" spans="1:22" s="75" customFormat="1" ht="12.75">
      <c r="A15" s="74" t="s">
        <v>51</v>
      </c>
      <c r="B15" s="151">
        <f>SV_SO_1213_2a!B15/SV_SO_1213_2a!$H15*100</f>
        <v>0</v>
      </c>
      <c r="C15" s="154">
        <f>SV_SO_1213_2a!C15/SV_SO_1213_2a!$H15*100</f>
        <v>0.027523567054290238</v>
      </c>
      <c r="D15" s="153">
        <f>SV_SO_1213_2a!D15/SV_SO_1213_2a!$H15*100</f>
        <v>40.184407899263746</v>
      </c>
      <c r="E15" s="154">
        <f>SV_SO_1213_2a!E15/SV_SO_1213_2a!$H15*100</f>
        <v>46.24647354297117</v>
      </c>
      <c r="F15" s="154">
        <f>SV_SO_1213_2a!F15/SV_SO_1213_2a!$H15*100</f>
        <v>11.208972682859699</v>
      </c>
      <c r="G15" s="154">
        <f>SV_SO_1213_2a!G15/SV_SO_1213_2a!$H15*100</f>
        <v>2.3326223078510977</v>
      </c>
      <c r="H15" s="151">
        <f>SV_SO_1213_2a!H15/SV_SO_1213_2a!$H15*100</f>
        <v>100</v>
      </c>
      <c r="I15" s="151">
        <f>SV_SO_1213_2a!I15/SV_SO_1213_2a!$O15*100</f>
        <v>0</v>
      </c>
      <c r="J15" s="154">
        <f>SV_SO_1213_2a!J15/SV_SO_1213_2a!$O15*100</f>
        <v>0.03204357926780421</v>
      </c>
      <c r="K15" s="153">
        <f>SV_SO_1213_2a!K15/SV_SO_1213_2a!$O15*100</f>
        <v>45.11735960906833</v>
      </c>
      <c r="L15" s="154">
        <f>SV_SO_1213_2a!L15/SV_SO_1213_2a!$O15*100</f>
        <v>44.20411759993591</v>
      </c>
      <c r="M15" s="154">
        <f>SV_SO_1213_2a!M15/SV_SO_1213_2a!$O15*100</f>
        <v>9.060322037971641</v>
      </c>
      <c r="N15" s="154">
        <f>SV_SO_1213_2a!N15/SV_SO_1213_2a!$O15*100</f>
        <v>1.5861571737563085</v>
      </c>
      <c r="O15" s="151">
        <f>SV_SO_1213_2a!O15/SV_SO_1213_2a!$O15*100</f>
        <v>100</v>
      </c>
      <c r="P15" s="151">
        <f>SV_SO_1213_2a!P15/SV_SO_1213_2a!$V15*100</f>
        <v>0</v>
      </c>
      <c r="Q15" s="152">
        <f>SV_SO_1213_2a!Q15/SV_SO_1213_2a!$V15*100</f>
        <v>0.029612081729345572</v>
      </c>
      <c r="R15" s="151">
        <f>SV_SO_1213_2a!R15/SV_SO_1213_2a!$V15*100</f>
        <v>42.46372519988155</v>
      </c>
      <c r="S15" s="151">
        <f>SV_SO_1213_2a!S15/SV_SO_1213_2a!$V15*100</f>
        <v>45.30278353568256</v>
      </c>
      <c r="T15" s="152">
        <f>SV_SO_1213_2a!T15/SV_SO_1213_2a!$V15*100</f>
        <v>10.216168196624222</v>
      </c>
      <c r="U15" s="187">
        <f>SV_SO_1213_2a!U15/SV_SO_1213_2a!$V15*100</f>
        <v>1.9877109860823214</v>
      </c>
      <c r="V15" s="151">
        <f>SV_SO_1213_2a!V15/SV_SO_1213_2a!$V15*100</f>
        <v>100</v>
      </c>
    </row>
    <row r="16" spans="1:22" s="60" customFormat="1" ht="12.75">
      <c r="A16" s="29" t="s">
        <v>1</v>
      </c>
      <c r="B16" s="148">
        <f>SV_SO_1213_2a!B16/SV_SO_1213_2a!$H16*100</f>
        <v>0.02286376246075054</v>
      </c>
      <c r="C16" s="149">
        <f>SV_SO_1213_2a!C16/SV_SO_1213_2a!$H16*100</f>
        <v>1.1447123738682439</v>
      </c>
      <c r="D16" s="150">
        <f>SV_SO_1213_2a!D16/SV_SO_1213_2a!$H16*100</f>
        <v>68.32911623936835</v>
      </c>
      <c r="E16" s="149">
        <f>SV_SO_1213_2a!E16/SV_SO_1213_2a!$H16*100</f>
        <v>24.44593482303448</v>
      </c>
      <c r="F16" s="149">
        <f>SV_SO_1213_2a!F16/SV_SO_1213_2a!$H16*100</f>
        <v>5.148919306161022</v>
      </c>
      <c r="G16" s="149">
        <f>SV_SO_1213_2a!G16/SV_SO_1213_2a!$H16*100</f>
        <v>0.9084534951071548</v>
      </c>
      <c r="H16" s="148">
        <f>SV_SO_1213_2a!H16/SV_SO_1213_2a!$H16*100</f>
        <v>100</v>
      </c>
      <c r="I16" s="148">
        <f>SV_SO_1213_2a!I16/SV_SO_1213_2a!$O16*100</f>
        <v>0.017260587801471855</v>
      </c>
      <c r="J16" s="149">
        <f>SV_SO_1213_2a!J16/SV_SO_1213_2a!$O16*100</f>
        <v>1.1187999184044939</v>
      </c>
      <c r="K16" s="150">
        <f>SV_SO_1213_2a!K16/SV_SO_1213_2a!$O16*100</f>
        <v>74.70068571607902</v>
      </c>
      <c r="L16" s="149">
        <f>SV_SO_1213_2a!L16/SV_SO_1213_2a!$O16*100</f>
        <v>19.860659982111756</v>
      </c>
      <c r="M16" s="149">
        <f>SV_SO_1213_2a!M16/SV_SO_1213_2a!$O16*100</f>
        <v>3.726717820772333</v>
      </c>
      <c r="N16" s="149">
        <f>SV_SO_1213_2a!N16/SV_SO_1213_2a!$O16*100</f>
        <v>0.5758759748309247</v>
      </c>
      <c r="O16" s="148">
        <f>SV_SO_1213_2a!O16/SV_SO_1213_2a!$O16*100</f>
        <v>100</v>
      </c>
      <c r="P16" s="148">
        <f>SV_SO_1213_2a!P16/SV_SO_1213_2a!$V16*100</f>
        <v>0.020102833726369507</v>
      </c>
      <c r="Q16" s="149">
        <f>SV_SO_1213_2a!Q16/SV_SO_1213_2a!$V16*100</f>
        <v>1.1319441759771136</v>
      </c>
      <c r="R16" s="148">
        <f>SV_SO_1213_2a!R16/SV_SO_1213_2a!$V16*100</f>
        <v>71.4686666408938</v>
      </c>
      <c r="S16" s="148">
        <f>SV_SO_1213_2a!S16/SV_SO_1213_2a!$V16*100</f>
        <v>22.18656976069896</v>
      </c>
      <c r="T16" s="149">
        <f>SV_SO_1213_2a!T16/SV_SO_1213_2a!$V16*100</f>
        <v>4.44813855491553</v>
      </c>
      <c r="U16" s="188">
        <f>SV_SO_1213_2a!U16/SV_SO_1213_2a!$V16*100</f>
        <v>0.7445780337882244</v>
      </c>
      <c r="V16" s="148">
        <f>SV_SO_1213_2a!V16/SV_SO_1213_2a!$V16*100</f>
        <v>100</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s="75" customFormat="1"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151">
        <f>SV_SO_1213_2a!B19/SV_SO_1213_2a!$H19*100</f>
        <v>0.05810834972286787</v>
      </c>
      <c r="C19" s="152">
        <f>SV_SO_1213_2a!C19/SV_SO_1213_2a!$H19*100</f>
        <v>2.8026104058644736</v>
      </c>
      <c r="D19" s="153">
        <f>SV_SO_1213_2a!D19/SV_SO_1213_2a!$H19*100</f>
        <v>80.78848560700877</v>
      </c>
      <c r="E19" s="152">
        <f>SV_SO_1213_2a!E19/SV_SO_1213_2a!$H19*100</f>
        <v>14.026461648489184</v>
      </c>
      <c r="F19" s="152">
        <f>SV_SO_1213_2a!F19/SV_SO_1213_2a!$H19*100</f>
        <v>2.047201859467191</v>
      </c>
      <c r="G19" s="152">
        <f>SV_SO_1213_2a!G19/SV_SO_1213_2a!$H19*100</f>
        <v>0.2771321294475237</v>
      </c>
      <c r="H19" s="151">
        <f>SV_SO_1213_2a!H19/SV_SO_1213_2a!$H19*100</f>
        <v>100</v>
      </c>
      <c r="I19" s="151">
        <f>SV_SO_1213_2a!I19/SV_SO_1213_2a!$O19*100</f>
        <v>0.035659522875583924</v>
      </c>
      <c r="J19" s="152">
        <f>SV_SO_1213_2a!J19/SV_SO_1213_2a!$O19*100</f>
        <v>2.1253075633848018</v>
      </c>
      <c r="K19" s="153">
        <f>SV_SO_1213_2a!K19/SV_SO_1213_2a!$O19*100</f>
        <v>87.55126056413364</v>
      </c>
      <c r="L19" s="152">
        <f>SV_SO_1213_2a!L19/SV_SO_1213_2a!$O19*100</f>
        <v>8.993331669222265</v>
      </c>
      <c r="M19" s="152">
        <f>SV_SO_1213_2a!M19/SV_SO_1213_2a!$O19*100</f>
        <v>1.1232749705808935</v>
      </c>
      <c r="N19" s="152">
        <f>SV_SO_1213_2a!N19/SV_SO_1213_2a!$O19*100</f>
        <v>0.17116570980280282</v>
      </c>
      <c r="O19" s="151">
        <f>SV_SO_1213_2a!O19/SV_SO_1213_2a!$O19*100</f>
        <v>100</v>
      </c>
      <c r="P19" s="151">
        <f>SV_SO_1213_2a!P19/SV_SO_1213_2a!$V19*100</f>
        <v>0.04562134285430924</v>
      </c>
      <c r="Q19" s="152">
        <f>SV_SO_1213_2a!Q19/SV_SO_1213_2a!$V19*100</f>
        <v>2.4258653178617475</v>
      </c>
      <c r="R19" s="151">
        <f>SV_SO_1213_2a!R19/SV_SO_1213_2a!$V19*100</f>
        <v>84.55023306555589</v>
      </c>
      <c r="S19" s="151">
        <f>SV_SO_1213_2a!S19/SV_SO_1213_2a!$V19*100</f>
        <v>11.226817415451752</v>
      </c>
      <c r="T19" s="152">
        <f>SV_SO_1213_2a!T19/SV_SO_1213_2a!$V19*100</f>
        <v>1.533273827233958</v>
      </c>
      <c r="U19" s="187">
        <f>SV_SO_1213_2a!U19/SV_SO_1213_2a!$V19*100</f>
        <v>0.21818903104234852</v>
      </c>
      <c r="V19" s="151">
        <f>SV_SO_1213_2a!V19/SV_SO_1213_2a!$V19*100</f>
        <v>100</v>
      </c>
    </row>
    <row r="20" spans="1:22" s="75" customFormat="1" ht="12.75">
      <c r="A20" s="74" t="s">
        <v>49</v>
      </c>
      <c r="B20" s="151">
        <f>SV_SO_1213_2a!B20/SV_SO_1213_2a!$H20*100</f>
        <v>0.004208222867483062</v>
      </c>
      <c r="C20" s="154">
        <f>SV_SO_1213_2a!C20/SV_SO_1213_2a!$H20*100</f>
        <v>0.273534486386399</v>
      </c>
      <c r="D20" s="153">
        <f>SV_SO_1213_2a!D20/SV_SO_1213_2a!$H20*100</f>
        <v>57.00458696292555</v>
      </c>
      <c r="E20" s="154">
        <f>SV_SO_1213_2a!E20/SV_SO_1213_2a!$H20*100</f>
        <v>30.48857467491478</v>
      </c>
      <c r="F20" s="154">
        <f>SV_SO_1213_2a!F20/SV_SO_1213_2a!$H20*100</f>
        <v>9.691537263813492</v>
      </c>
      <c r="G20" s="154">
        <f>SV_SO_1213_2a!G20/SV_SO_1213_2a!$H20*100</f>
        <v>2.537558389092286</v>
      </c>
      <c r="H20" s="151">
        <f>SV_SO_1213_2a!H20/SV_SO_1213_2a!$H20*100</f>
        <v>100</v>
      </c>
      <c r="I20" s="151">
        <f>SV_SO_1213_2a!I20/SV_SO_1213_2a!$O20*100</f>
        <v>0.005357334190506804</v>
      </c>
      <c r="J20" s="154">
        <f>SV_SO_1213_2a!J20/SV_SO_1213_2a!$O20*100</f>
        <v>0.3053680488588878</v>
      </c>
      <c r="K20" s="153">
        <f>SV_SO_1213_2a!K20/SV_SO_1213_2a!$O20*100</f>
        <v>65.31126111646844</v>
      </c>
      <c r="L20" s="154">
        <f>SV_SO_1213_2a!L20/SV_SO_1213_2a!$O20*100</f>
        <v>26.165220186435228</v>
      </c>
      <c r="M20" s="154">
        <f>SV_SO_1213_2a!M20/SV_SO_1213_2a!$O20*100</f>
        <v>6.418086360227152</v>
      </c>
      <c r="N20" s="154">
        <f>SV_SO_1213_2a!N20/SV_SO_1213_2a!$O20*100</f>
        <v>1.794706953819779</v>
      </c>
      <c r="O20" s="151">
        <f>SV_SO_1213_2a!O20/SV_SO_1213_2a!$O20*100</f>
        <v>100</v>
      </c>
      <c r="P20" s="151">
        <f>SV_SO_1213_2a!P20/SV_SO_1213_2a!$V20*100</f>
        <v>0.004713757100096631</v>
      </c>
      <c r="Q20" s="152">
        <f>SV_SO_1213_2a!Q20/SV_SO_1213_2a!$V20*100</f>
        <v>0.28753918310589455</v>
      </c>
      <c r="R20" s="151">
        <f>SV_SO_1213_2a!R20/SV_SO_1213_2a!$V20*100</f>
        <v>60.658983242593514</v>
      </c>
      <c r="S20" s="151">
        <f>SV_SO_1213_2a!S20/SV_SO_1213_2a!$V20*100</f>
        <v>28.586579933536026</v>
      </c>
      <c r="T20" s="152">
        <f>SV_SO_1213_2a!T20/SV_SO_1213_2a!$V20*100</f>
        <v>8.251431803719154</v>
      </c>
      <c r="U20" s="187">
        <f>SV_SO_1213_2a!U20/SV_SO_1213_2a!$V20*100</f>
        <v>2.2107520799453204</v>
      </c>
      <c r="V20" s="151">
        <f>SV_SO_1213_2a!V20/SV_SO_1213_2a!$V20*100</f>
        <v>100</v>
      </c>
    </row>
    <row r="21" spans="1:22" s="75" customFormat="1" ht="12.75">
      <c r="A21" s="74" t="s">
        <v>50</v>
      </c>
      <c r="B21" s="151">
        <f>SV_SO_1213_2a!B21/SV_SO_1213_2a!$H21*100</f>
        <v>0</v>
      </c>
      <c r="C21" s="154">
        <f>SV_SO_1213_2a!C21/SV_SO_1213_2a!$H21*100</f>
        <v>0.7476635514018692</v>
      </c>
      <c r="D21" s="153">
        <f>SV_SO_1213_2a!D21/SV_SO_1213_2a!$H21*100</f>
        <v>43.55140186915888</v>
      </c>
      <c r="E21" s="154">
        <f>SV_SO_1213_2a!E21/SV_SO_1213_2a!$H21*100</f>
        <v>37.10280373831776</v>
      </c>
      <c r="F21" s="154">
        <f>SV_SO_1213_2a!F21/SV_SO_1213_2a!$H21*100</f>
        <v>13.738317757009346</v>
      </c>
      <c r="G21" s="154">
        <f>SV_SO_1213_2a!G21/SV_SO_1213_2a!$H21*100</f>
        <v>4.859813084112149</v>
      </c>
      <c r="H21" s="151">
        <f>SV_SO_1213_2a!H21/SV_SO_1213_2a!$H21*100</f>
        <v>100</v>
      </c>
      <c r="I21" s="151">
        <f>SV_SO_1213_2a!I21/SV_SO_1213_2a!$O21*100</f>
        <v>0</v>
      </c>
      <c r="J21" s="154">
        <f>SV_SO_1213_2a!J21/SV_SO_1213_2a!$O21*100</f>
        <v>0.9137055837563453</v>
      </c>
      <c r="K21" s="153">
        <f>SV_SO_1213_2a!K21/SV_SO_1213_2a!$O21*100</f>
        <v>58.4263959390863</v>
      </c>
      <c r="L21" s="154">
        <f>SV_SO_1213_2a!L21/SV_SO_1213_2a!$O21*100</f>
        <v>30.710659898477154</v>
      </c>
      <c r="M21" s="154">
        <f>SV_SO_1213_2a!M21/SV_SO_1213_2a!$O21*100</f>
        <v>7.817258883248732</v>
      </c>
      <c r="N21" s="154">
        <f>SV_SO_1213_2a!N21/SV_SO_1213_2a!$O21*100</f>
        <v>2.131979695431472</v>
      </c>
      <c r="O21" s="151">
        <f>SV_SO_1213_2a!O21/SV_SO_1213_2a!$O21*100</f>
        <v>100</v>
      </c>
      <c r="P21" s="151">
        <f>SV_SO_1213_2a!P21/SV_SO_1213_2a!$V21*100</f>
        <v>0</v>
      </c>
      <c r="Q21" s="152">
        <f>SV_SO_1213_2a!Q21/SV_SO_1213_2a!$V21*100</f>
        <v>0.855263157894737</v>
      </c>
      <c r="R21" s="151">
        <f>SV_SO_1213_2a!R21/SV_SO_1213_2a!$V21*100</f>
        <v>53.190789473684205</v>
      </c>
      <c r="S21" s="151">
        <f>SV_SO_1213_2a!S21/SV_SO_1213_2a!$V21*100</f>
        <v>32.96052631578947</v>
      </c>
      <c r="T21" s="152">
        <f>SV_SO_1213_2a!T21/SV_SO_1213_2a!$V21*100</f>
        <v>9.901315789473685</v>
      </c>
      <c r="U21" s="187">
        <f>SV_SO_1213_2a!U21/SV_SO_1213_2a!$V21*100</f>
        <v>3.0921052631578947</v>
      </c>
      <c r="V21" s="151">
        <f>SV_SO_1213_2a!V21/SV_SO_1213_2a!$V21*100</f>
        <v>100</v>
      </c>
    </row>
    <row r="22" spans="1:22" s="75" customFormat="1" ht="12.75">
      <c r="A22" s="74" t="s">
        <v>51</v>
      </c>
      <c r="B22" s="151">
        <f>SV_SO_1213_2a!B22/SV_SO_1213_2a!$H22*100</f>
        <v>0</v>
      </c>
      <c r="C22" s="154">
        <f>SV_SO_1213_2a!C22/SV_SO_1213_2a!$H22*100</f>
        <v>0.020498804236419543</v>
      </c>
      <c r="D22" s="153">
        <f>SV_SO_1213_2a!D22/SV_SO_1213_2a!$H22*100</f>
        <v>38.4967543559959</v>
      </c>
      <c r="E22" s="154">
        <f>SV_SO_1213_2a!E22/SV_SO_1213_2a!$H22*100</f>
        <v>42.268534335497094</v>
      </c>
      <c r="F22" s="154">
        <f>SV_SO_1213_2a!F22/SV_SO_1213_2a!$H22*100</f>
        <v>14.663477963785446</v>
      </c>
      <c r="G22" s="154">
        <f>SV_SO_1213_2a!G22/SV_SO_1213_2a!$H22*100</f>
        <v>4.550734540485139</v>
      </c>
      <c r="H22" s="151">
        <f>SV_SO_1213_2a!H22/SV_SO_1213_2a!$H22*100</f>
        <v>100</v>
      </c>
      <c r="I22" s="151">
        <f>SV_SO_1213_2a!I22/SV_SO_1213_2a!$O22*100</f>
        <v>0</v>
      </c>
      <c r="J22" s="154">
        <f>SV_SO_1213_2a!J22/SV_SO_1213_2a!$O22*100</f>
        <v>0.06343165239454487</v>
      </c>
      <c r="K22" s="153">
        <f>SV_SO_1213_2a!K22/SV_SO_1213_2a!$O22*100</f>
        <v>43.5220424992071</v>
      </c>
      <c r="L22" s="154">
        <f>SV_SO_1213_2a!L22/SV_SO_1213_2a!$O22*100</f>
        <v>41.49222962258167</v>
      </c>
      <c r="M22" s="154">
        <f>SV_SO_1213_2a!M22/SV_SO_1213_2a!$O22*100</f>
        <v>11.560418648905804</v>
      </c>
      <c r="N22" s="154">
        <f>SV_SO_1213_2a!N22/SV_SO_1213_2a!$O22*100</f>
        <v>3.361877576910879</v>
      </c>
      <c r="O22" s="151">
        <f>SV_SO_1213_2a!O22/SV_SO_1213_2a!$O22*100</f>
        <v>100</v>
      </c>
      <c r="P22" s="151">
        <f>SV_SO_1213_2a!P22/SV_SO_1213_2a!$V22*100</f>
        <v>0</v>
      </c>
      <c r="Q22" s="152">
        <f>SV_SO_1213_2a!Q22/SV_SO_1213_2a!$V22*100</f>
        <v>0.04037141703673799</v>
      </c>
      <c r="R22" s="151">
        <f>SV_SO_1213_2a!R22/SV_SO_1213_2a!$V22*100</f>
        <v>40.82284288178515</v>
      </c>
      <c r="S22" s="151">
        <f>SV_SO_1213_2a!S22/SV_SO_1213_2a!$V22*100</f>
        <v>41.909201012955556</v>
      </c>
      <c r="T22" s="152">
        <f>SV_SO_1213_2a!T22/SV_SO_1213_2a!$V22*100</f>
        <v>13.227144272763974</v>
      </c>
      <c r="U22" s="187">
        <f>SV_SO_1213_2a!U22/SV_SO_1213_2a!$V22*100</f>
        <v>4.000440415458582</v>
      </c>
      <c r="V22" s="151">
        <f>SV_SO_1213_2a!V22/SV_SO_1213_2a!$V22*100</f>
        <v>100</v>
      </c>
    </row>
    <row r="23" spans="1:22" s="30" customFormat="1" ht="12.75">
      <c r="A23" s="29" t="s">
        <v>1</v>
      </c>
      <c r="B23" s="155">
        <f>SV_SO_1213_2a!B23/SV_SO_1213_2a!$H23*100</f>
        <v>0.022639068564036222</v>
      </c>
      <c r="C23" s="156">
        <f>SV_SO_1213_2a!C23/SV_SO_1213_2a!$H23*100</f>
        <v>1.136804657179819</v>
      </c>
      <c r="D23" s="157">
        <f>SV_SO_1213_2a!D23/SV_SO_1213_2a!$H23*100</f>
        <v>60.996119016817595</v>
      </c>
      <c r="E23" s="156">
        <f>SV_SO_1213_2a!E23/SV_SO_1213_2a!$H23*100</f>
        <v>27.435316946959897</v>
      </c>
      <c r="F23" s="156">
        <f>SV_SO_1213_2a!F23/SV_SO_1213_2a!$H23*100</f>
        <v>8.172703751617076</v>
      </c>
      <c r="G23" s="156">
        <f>SV_SO_1213_2a!G23/SV_SO_1213_2a!$H23*100</f>
        <v>2.236416558861578</v>
      </c>
      <c r="H23" s="155">
        <f>SV_SO_1213_2a!H23/SV_SO_1213_2a!$H23*100</f>
        <v>100</v>
      </c>
      <c r="I23" s="155">
        <f>SV_SO_1213_2a!I23/SV_SO_1213_2a!$O23*100</f>
        <v>0.0179471700575941</v>
      </c>
      <c r="J23" s="156">
        <f>SV_SO_1213_2a!J23/SV_SO_1213_2a!$O23*100</f>
        <v>1.107829860827854</v>
      </c>
      <c r="K23" s="157">
        <f>SV_SO_1213_2a!K23/SV_SO_1213_2a!$O23*100</f>
        <v>70.78200714623681</v>
      </c>
      <c r="L23" s="156">
        <f>SV_SO_1213_2a!L23/SV_SO_1213_2a!$O23*100</f>
        <v>21.608392749343295</v>
      </c>
      <c r="M23" s="156">
        <f>SV_SO_1213_2a!M23/SV_SO_1213_2a!$O23*100</f>
        <v>5.098627857271051</v>
      </c>
      <c r="N23" s="156">
        <f>SV_SO_1213_2a!N23/SV_SO_1213_2a!$O23*100</f>
        <v>1.3851952162633991</v>
      </c>
      <c r="O23" s="155">
        <f>SV_SO_1213_2a!O23/SV_SO_1213_2a!$O23*100</f>
        <v>100</v>
      </c>
      <c r="P23" s="155">
        <f>SV_SO_1213_2a!P23/SV_SO_1213_2a!$V23*100</f>
        <v>0.02030357911492638</v>
      </c>
      <c r="Q23" s="156">
        <f>SV_SO_1213_2a!Q23/SV_SO_1213_2a!$V23*100</f>
        <v>1.1223818534731302</v>
      </c>
      <c r="R23" s="155">
        <f>SV_SO_1213_2a!R23/SV_SO_1213_2a!$V23*100</f>
        <v>65.86724707831496</v>
      </c>
      <c r="S23" s="155">
        <f>SV_SO_1213_2a!S23/SV_SO_1213_2a!$V23*100</f>
        <v>24.534845002477038</v>
      </c>
      <c r="T23" s="156">
        <f>SV_SO_1213_2a!T23/SV_SO_1213_2a!$V23*100</f>
        <v>6.642518943239314</v>
      </c>
      <c r="U23" s="189">
        <f>SV_SO_1213_2a!U23/SV_SO_1213_2a!$V23*100</f>
        <v>1.8127035433806271</v>
      </c>
      <c r="V23" s="155">
        <f>SV_SO_1213_2a!V23/SV_SO_1213_2a!$V23*100</f>
        <v>100</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90">
        <f>SV_SO_1213_2a!B25/SV_SO_1213_2a!$H25*100</f>
        <v>0.05606279032516418</v>
      </c>
      <c r="C25" s="191">
        <f>SV_SO_1213_2a!C25/SV_SO_1213_2a!$H25*100</f>
        <v>2.6149287201665863</v>
      </c>
      <c r="D25" s="192">
        <f>SV_SO_1213_2a!D25/SV_SO_1213_2a!$H25*100</f>
        <v>83.83589620374819</v>
      </c>
      <c r="E25" s="191">
        <f>SV_SO_1213_2a!E25/SV_SO_1213_2a!$H25*100</f>
        <v>11.811228576005126</v>
      </c>
      <c r="F25" s="191">
        <f>SV_SO_1213_2a!F25/SV_SO_1213_2a!$H25*100</f>
        <v>1.4896684286400768</v>
      </c>
      <c r="G25" s="191">
        <f>SV_SO_1213_2a!G25/SV_SO_1213_2a!$H25*100</f>
        <v>0.19221528111484865</v>
      </c>
      <c r="H25" s="190">
        <f>SV_SO_1213_2a!H25/SV_SO_1213_2a!$H25*100</f>
        <v>100</v>
      </c>
      <c r="I25" s="190">
        <f>SV_SO_1213_2a!I25/SV_SO_1213_2a!$O25*100</f>
        <v>0.034659184683941247</v>
      </c>
      <c r="J25" s="191">
        <f>SV_SO_1213_2a!J25/SV_SO_1213_2a!$O25*100</f>
        <v>2.054794520547945</v>
      </c>
      <c r="K25" s="192">
        <f>SV_SO_1213_2a!K25/SV_SO_1213_2a!$O25*100</f>
        <v>88.62683611156956</v>
      </c>
      <c r="L25" s="191">
        <f>SV_SO_1213_2a!L25/SV_SO_1213_2a!$O25*100</f>
        <v>8.143257963360291</v>
      </c>
      <c r="M25" s="191">
        <f>SV_SO_1213_2a!M25/SV_SO_1213_2a!$O25*100</f>
        <v>1.013368542663806</v>
      </c>
      <c r="N25" s="191">
        <f>SV_SO_1213_2a!N25/SV_SO_1213_2a!$O25*100</f>
        <v>0.12708367717445124</v>
      </c>
      <c r="O25" s="190">
        <f>SV_SO_1213_2a!O25/SV_SO_1213_2a!$O25*100</f>
        <v>100</v>
      </c>
      <c r="P25" s="190">
        <f>SV_SO_1213_2a!P25/SV_SO_1213_2a!$V25*100</f>
        <v>0.04433025132538404</v>
      </c>
      <c r="Q25" s="191">
        <f>SV_SO_1213_2a!Q25/SV_SO_1213_2a!$V25*100</f>
        <v>2.3078871659398916</v>
      </c>
      <c r="R25" s="190">
        <f>SV_SO_1213_2a!R25/SV_SO_1213_2a!$V25*100</f>
        <v>86.4620840646317</v>
      </c>
      <c r="S25" s="190">
        <f>SV_SO_1213_2a!S25/SV_SO_1213_2a!$V25*100</f>
        <v>9.800604338936436</v>
      </c>
      <c r="T25" s="191">
        <f>SV_SO_1213_2a!T25/SV_SO_1213_2a!$V25*100</f>
        <v>1.2285812510177863</v>
      </c>
      <c r="U25" s="193">
        <f>SV_SO_1213_2a!U25/SV_SO_1213_2a!$V25*100</f>
        <v>0.1565129281488049</v>
      </c>
      <c r="V25" s="190">
        <f>SV_SO_1213_2a!V25/SV_SO_1213_2a!$V25*100</f>
        <v>100</v>
      </c>
    </row>
    <row r="26" spans="1:22" s="1" customFormat="1" ht="12.75">
      <c r="A26" s="74" t="s">
        <v>49</v>
      </c>
      <c r="B26" s="190">
        <f>SV_SO_1213_2a!B26/SV_SO_1213_2a!$H26*100</f>
        <v>0.0021610407572286816</v>
      </c>
      <c r="C26" s="191">
        <f>SV_SO_1213_2a!C26/SV_SO_1213_2a!$H26*100</f>
        <v>0.2701300946535852</v>
      </c>
      <c r="D26" s="192">
        <f>SV_SO_1213_2a!D26/SV_SO_1213_2a!$H26*100</f>
        <v>60.991053291265075</v>
      </c>
      <c r="E26" s="191">
        <f>SV_SO_1213_2a!E26/SV_SO_1213_2a!$H26*100</f>
        <v>29.09193067381251</v>
      </c>
      <c r="F26" s="191">
        <f>SV_SO_1213_2a!F26/SV_SO_1213_2a!$H26*100</f>
        <v>7.9050870899425165</v>
      </c>
      <c r="G26" s="191">
        <f>SV_SO_1213_2a!G26/SV_SO_1213_2a!$H26*100</f>
        <v>1.7396378095690885</v>
      </c>
      <c r="H26" s="190">
        <f>SV_SO_1213_2a!H26/SV_SO_1213_2a!$H26*100</f>
        <v>100</v>
      </c>
      <c r="I26" s="190">
        <f>SV_SO_1213_2a!I26/SV_SO_1213_2a!$O26*100</f>
        <v>0.0028103307759323273</v>
      </c>
      <c r="J26" s="191">
        <f>SV_SO_1213_2a!J26/SV_SO_1213_2a!$O26*100</f>
        <v>0.30351572380069136</v>
      </c>
      <c r="K26" s="192">
        <f>SV_SO_1213_2a!K26/SV_SO_1213_2a!$O26*100</f>
        <v>67.04606132141753</v>
      </c>
      <c r="L26" s="191">
        <f>SV_SO_1213_2a!L26/SV_SO_1213_2a!$O26*100</f>
        <v>25.66956130736588</v>
      </c>
      <c r="M26" s="191">
        <f>SV_SO_1213_2a!M26/SV_SO_1213_2a!$O26*100</f>
        <v>5.68810949048703</v>
      </c>
      <c r="N26" s="191">
        <f>SV_SO_1213_2a!N26/SV_SO_1213_2a!$O26*100</f>
        <v>1.2899418261529383</v>
      </c>
      <c r="O26" s="190">
        <f>SV_SO_1213_2a!O26/SV_SO_1213_2a!$O26*100</f>
        <v>100</v>
      </c>
      <c r="P26" s="190">
        <f>SV_SO_1213_2a!P26/SV_SO_1213_2a!$V26*100</f>
        <v>0.0024432852413354997</v>
      </c>
      <c r="Q26" s="191">
        <f>SV_SO_1213_2a!Q26/SV_SO_1213_2a!$V26*100</f>
        <v>0.2846427306155857</v>
      </c>
      <c r="R26" s="190">
        <f>SV_SO_1213_2a!R26/SV_SO_1213_2a!$V26*100</f>
        <v>63.62314768437641</v>
      </c>
      <c r="S26" s="190">
        <f>SV_SO_1213_2a!S26/SV_SO_1213_2a!$V26*100</f>
        <v>27.604236656608478</v>
      </c>
      <c r="T26" s="191">
        <f>SV_SO_1213_2a!T26/SV_SO_1213_2a!$V26*100</f>
        <v>6.941373370634155</v>
      </c>
      <c r="U26" s="193">
        <f>SV_SO_1213_2a!U26/SV_SO_1213_2a!$V26*100</f>
        <v>1.5441562725240359</v>
      </c>
      <c r="V26" s="190">
        <f>SV_SO_1213_2a!V26/SV_SO_1213_2a!$V26*100</f>
        <v>100</v>
      </c>
    </row>
    <row r="27" spans="1:22" s="1" customFormat="1" ht="12.75">
      <c r="A27" s="74" t="s">
        <v>50</v>
      </c>
      <c r="B27" s="190">
        <f>SV_SO_1213_2a!B27/SV_SO_1213_2a!$H27*100</f>
        <v>0</v>
      </c>
      <c r="C27" s="191">
        <f>SV_SO_1213_2a!C27/SV_SO_1213_2a!$H27*100</f>
        <v>0.7766990291262136</v>
      </c>
      <c r="D27" s="192">
        <f>SV_SO_1213_2a!D27/SV_SO_1213_2a!$H27*100</f>
        <v>47.57281553398058</v>
      </c>
      <c r="E27" s="191">
        <f>SV_SO_1213_2a!E27/SV_SO_1213_2a!$H27*100</f>
        <v>35.728155339805824</v>
      </c>
      <c r="F27" s="191">
        <f>SV_SO_1213_2a!F27/SV_SO_1213_2a!$H27*100</f>
        <v>12.37864077669903</v>
      </c>
      <c r="G27" s="191">
        <f>SV_SO_1213_2a!G27/SV_SO_1213_2a!$H27*100</f>
        <v>3.5436893203883497</v>
      </c>
      <c r="H27" s="190">
        <f>SV_SO_1213_2a!H27/SV_SO_1213_2a!$H27*100</f>
        <v>100</v>
      </c>
      <c r="I27" s="190">
        <f>SV_SO_1213_2a!I27/SV_SO_1213_2a!$O27*100</f>
        <v>0</v>
      </c>
      <c r="J27" s="191">
        <f>SV_SO_1213_2a!J27/SV_SO_1213_2a!$O27*100</f>
        <v>0.7196162046908315</v>
      </c>
      <c r="K27" s="192">
        <f>SV_SO_1213_2a!K27/SV_SO_1213_2a!$O27*100</f>
        <v>61.62046908315565</v>
      </c>
      <c r="L27" s="191">
        <f>SV_SO_1213_2a!L27/SV_SO_1213_2a!$O27*100</f>
        <v>28.837953091684437</v>
      </c>
      <c r="M27" s="191">
        <f>SV_SO_1213_2a!M27/SV_SO_1213_2a!$O27*100</f>
        <v>7.276119402985075</v>
      </c>
      <c r="N27" s="191">
        <f>SV_SO_1213_2a!N27/SV_SO_1213_2a!$O27*100</f>
        <v>1.5458422174840085</v>
      </c>
      <c r="O27" s="190">
        <f>SV_SO_1213_2a!O27/SV_SO_1213_2a!$O27*100</f>
        <v>100</v>
      </c>
      <c r="P27" s="190">
        <f>SV_SO_1213_2a!P27/SV_SO_1213_2a!$V27*100</f>
        <v>0</v>
      </c>
      <c r="Q27" s="191">
        <f>SV_SO_1213_2a!Q27/SV_SO_1213_2a!$V27*100</f>
        <v>0.7398485891259463</v>
      </c>
      <c r="R27" s="190">
        <f>SV_SO_1213_2a!R27/SV_SO_1213_2a!$V27*100</f>
        <v>56.64143152099105</v>
      </c>
      <c r="S27" s="190">
        <f>SV_SO_1213_2a!S27/SV_SO_1213_2a!$V27*100</f>
        <v>31.28011011699931</v>
      </c>
      <c r="T27" s="191">
        <f>SV_SO_1213_2a!T27/SV_SO_1213_2a!$V27*100</f>
        <v>9.084652443220923</v>
      </c>
      <c r="U27" s="193">
        <f>SV_SO_1213_2a!U27/SV_SO_1213_2a!$V27*100</f>
        <v>2.2539573296627666</v>
      </c>
      <c r="V27" s="190">
        <f>SV_SO_1213_2a!V27/SV_SO_1213_2a!$V27*100</f>
        <v>100</v>
      </c>
    </row>
    <row r="28" spans="1:22" s="1" customFormat="1" ht="12.75">
      <c r="A28" s="74" t="s">
        <v>51</v>
      </c>
      <c r="B28" s="190">
        <f>SV_SO_1213_2a!B28/SV_SO_1213_2a!$H28*100</f>
        <v>0</v>
      </c>
      <c r="C28" s="191">
        <f>SV_SO_1213_2a!C28/SV_SO_1213_2a!$H28*100</f>
        <v>0.023998902907295665</v>
      </c>
      <c r="D28" s="192">
        <f>SV_SO_1213_2a!D28/SV_SO_1213_2a!$H28*100</f>
        <v>39.33763027975864</v>
      </c>
      <c r="E28" s="191">
        <f>SV_SO_1213_2a!E28/SV_SO_1213_2a!$H28*100</f>
        <v>44.250548546352164</v>
      </c>
      <c r="F28" s="191">
        <f>SV_SO_1213_2a!F28/SV_SO_1213_2a!$H28*100</f>
        <v>12.94226549643445</v>
      </c>
      <c r="G28" s="191">
        <f>SV_SO_1213_2a!G28/SV_SO_1213_2a!$H28*100</f>
        <v>3.4455567745474496</v>
      </c>
      <c r="H28" s="190">
        <f>SV_SO_1213_2a!H28/SV_SO_1213_2a!$H28*100</f>
        <v>100</v>
      </c>
      <c r="I28" s="190">
        <f>SV_SO_1213_2a!I28/SV_SO_1213_2a!$O28*100</f>
        <v>0</v>
      </c>
      <c r="J28" s="191">
        <f>SV_SO_1213_2a!J28/SV_SO_1213_2a!$O28*100</f>
        <v>0.04781829049611477</v>
      </c>
      <c r="K28" s="192">
        <f>SV_SO_1213_2a!K28/SV_SO_1213_2a!$O28*100</f>
        <v>44.31560071727436</v>
      </c>
      <c r="L28" s="191">
        <f>SV_SO_1213_2a!L28/SV_SO_1213_2a!$O28*100</f>
        <v>42.841203426977486</v>
      </c>
      <c r="M28" s="191">
        <f>SV_SO_1213_2a!M28/SV_SO_1213_2a!$O28*100</f>
        <v>10.31679617453676</v>
      </c>
      <c r="N28" s="191">
        <f>SV_SO_1213_2a!N28/SV_SO_1213_2a!$O28*100</f>
        <v>2.478581390715282</v>
      </c>
      <c r="O28" s="190">
        <f>SV_SO_1213_2a!O28/SV_SO_1213_2a!$O28*100</f>
        <v>100</v>
      </c>
      <c r="P28" s="190">
        <f>SV_SO_1213_2a!P28/SV_SO_1213_2a!$V28*100</f>
        <v>0</v>
      </c>
      <c r="Q28" s="191">
        <f>SV_SO_1213_2a!Q28/SV_SO_1213_2a!$V28*100</f>
        <v>0.035014650867073324</v>
      </c>
      <c r="R28" s="190">
        <f>SV_SO_1213_2a!R28/SV_SO_1213_2a!$V28*100</f>
        <v>41.639791386395885</v>
      </c>
      <c r="S28" s="190">
        <f>SV_SO_1213_2a!S28/SV_SO_1213_2a!$V28*100</f>
        <v>43.59876895859057</v>
      </c>
      <c r="T28" s="191">
        <f>SV_SO_1213_2a!T28/SV_SO_1213_2a!$V28*100</f>
        <v>11.72806516410814</v>
      </c>
      <c r="U28" s="193">
        <f>SV_SO_1213_2a!U28/SV_SO_1213_2a!$V28*100</f>
        <v>2.9983598400383316</v>
      </c>
      <c r="V28" s="190">
        <f>SV_SO_1213_2a!V28/SV_SO_1213_2a!$V28*100</f>
        <v>100</v>
      </c>
    </row>
    <row r="29" spans="1:22" s="30" customFormat="1" ht="12.75">
      <c r="A29" s="29" t="s">
        <v>1</v>
      </c>
      <c r="B29" s="155">
        <f>SV_SO_1213_2a!B29/SV_SO_1213_2a!$H29*100</f>
        <v>0.022754735338888627</v>
      </c>
      <c r="C29" s="156">
        <f>SV_SO_1213_2a!C29/SV_SO_1213_2a!$H29*100</f>
        <v>1.1408753511291057</v>
      </c>
      <c r="D29" s="157">
        <f>SV_SO_1213_2a!D29/SV_SO_1213_2a!$H29*100</f>
        <v>64.7709618191234</v>
      </c>
      <c r="E29" s="156">
        <f>SV_SO_1213_2a!E29/SV_SO_1213_2a!$H29*100</f>
        <v>25.896458107747595</v>
      </c>
      <c r="F29" s="156">
        <f>SV_SO_1213_2a!F29/SV_SO_1213_2a!$H29*100</f>
        <v>6.616135461293411</v>
      </c>
      <c r="G29" s="156">
        <f>SV_SO_1213_2a!G29/SV_SO_1213_2a!$H29*100</f>
        <v>1.5528145253676067</v>
      </c>
      <c r="H29" s="155">
        <f>SV_SO_1213_2a!H29/SV_SO_1213_2a!$H29*100</f>
        <v>100</v>
      </c>
      <c r="I29" s="155">
        <f>SV_SO_1213_2a!I29/SV_SO_1213_2a!$O29*100</f>
        <v>0.017597184450487923</v>
      </c>
      <c r="J29" s="156">
        <f>SV_SO_1213_2a!J29/SV_SO_1213_2a!$O29*100</f>
        <v>1.1134218525035993</v>
      </c>
      <c r="K29" s="157">
        <f>SV_SO_1213_2a!K29/SV_SO_1213_2a!$O29*100</f>
        <v>72.77955527115661</v>
      </c>
      <c r="L29" s="156">
        <f>SV_SO_1213_2a!L29/SV_SO_1213_2a!$O29*100</f>
        <v>20.717485202367623</v>
      </c>
      <c r="M29" s="156">
        <f>SV_SO_1213_2a!M29/SV_SO_1213_2a!$O29*100</f>
        <v>4.39929611262198</v>
      </c>
      <c r="N29" s="156">
        <f>SV_SO_1213_2a!N29/SV_SO_1213_2a!$O29*100</f>
        <v>0.9726443768996961</v>
      </c>
      <c r="O29" s="155">
        <f>SV_SO_1213_2a!O29/SV_SO_1213_2a!$O29*100</f>
        <v>100</v>
      </c>
      <c r="P29" s="155">
        <f>SV_SO_1213_2a!P29/SV_SO_1213_2a!$V29*100</f>
        <v>0.020200739901610514</v>
      </c>
      <c r="Q29" s="156">
        <f>SV_SO_1213_2a!Q29/SV_SO_1213_2a!$V29*100</f>
        <v>1.1272805050977162</v>
      </c>
      <c r="R29" s="155">
        <f>SV_SO_1213_2a!R29/SV_SO_1213_2a!$V29*100</f>
        <v>68.73678039815262</v>
      </c>
      <c r="S29" s="155">
        <f>SV_SO_1213_2a!S29/SV_SO_1213_2a!$V29*100</f>
        <v>23.331854586360144</v>
      </c>
      <c r="T29" s="156">
        <f>SV_SO_1213_2a!T29/SV_SO_1213_2a!$V29*100</f>
        <v>5.518366829592896</v>
      </c>
      <c r="U29" s="189">
        <f>SV_SO_1213_2a!U29/SV_SO_1213_2a!$V29*100</f>
        <v>1.2655169408950115</v>
      </c>
      <c r="V29" s="155">
        <f>SV_SO_1213_2a!V29/SV_SO_1213_2a!$V29*100</f>
        <v>100</v>
      </c>
    </row>
    <row r="30" spans="1:22" s="112" customFormat="1" ht="12.75">
      <c r="A30" s="159"/>
      <c r="B30" s="164"/>
      <c r="C30" s="164"/>
      <c r="D30" s="164"/>
      <c r="E30" s="164"/>
      <c r="F30" s="164"/>
      <c r="G30" s="164"/>
      <c r="H30" s="164"/>
      <c r="I30" s="164"/>
      <c r="J30" s="164"/>
      <c r="K30" s="164"/>
      <c r="L30" s="164"/>
      <c r="M30" s="164"/>
      <c r="N30" s="164"/>
      <c r="O30" s="164"/>
      <c r="P30" s="164"/>
      <c r="Q30" s="164"/>
      <c r="R30" s="164"/>
      <c r="S30" s="164"/>
      <c r="T30" s="164"/>
      <c r="U30" s="164"/>
      <c r="V30" s="164"/>
    </row>
    <row r="31" spans="1:22" s="112" customFormat="1" ht="12.75">
      <c r="A31" s="159"/>
      <c r="B31" s="164"/>
      <c r="C31" s="164"/>
      <c r="D31" s="164"/>
      <c r="E31" s="164"/>
      <c r="F31" s="164"/>
      <c r="G31" s="164"/>
      <c r="H31" s="164"/>
      <c r="I31" s="164"/>
      <c r="J31" s="164"/>
      <c r="K31" s="164"/>
      <c r="L31" s="164"/>
      <c r="M31" s="164"/>
      <c r="N31" s="164"/>
      <c r="O31" s="164"/>
      <c r="P31" s="164"/>
      <c r="Q31" s="164"/>
      <c r="R31" s="164"/>
      <c r="S31" s="164"/>
      <c r="T31" s="164"/>
      <c r="U31" s="164"/>
      <c r="V31" s="164"/>
    </row>
    <row r="32" spans="1:22" s="112" customFormat="1" ht="12.75">
      <c r="A32" s="159"/>
      <c r="B32" s="164"/>
      <c r="C32" s="164"/>
      <c r="D32" s="164"/>
      <c r="E32" s="164"/>
      <c r="F32" s="164"/>
      <c r="G32" s="164"/>
      <c r="H32" s="164"/>
      <c r="I32" s="164"/>
      <c r="J32" s="164"/>
      <c r="K32" s="164"/>
      <c r="L32" s="164"/>
      <c r="M32" s="164"/>
      <c r="N32" s="164"/>
      <c r="O32" s="164"/>
      <c r="P32" s="164"/>
      <c r="Q32" s="164"/>
      <c r="R32" s="164"/>
      <c r="S32" s="164"/>
      <c r="T32" s="164"/>
      <c r="U32" s="164"/>
      <c r="V32" s="164"/>
    </row>
    <row r="33" spans="1:22" s="112" customFormat="1" ht="12.75">
      <c r="A33" s="159"/>
      <c r="B33" s="164"/>
      <c r="C33" s="164"/>
      <c r="D33" s="164"/>
      <c r="E33" s="164"/>
      <c r="F33" s="164"/>
      <c r="G33" s="164"/>
      <c r="H33" s="164"/>
      <c r="I33" s="164"/>
      <c r="J33" s="164"/>
      <c r="K33" s="164"/>
      <c r="L33" s="164"/>
      <c r="M33" s="164"/>
      <c r="N33" s="164"/>
      <c r="O33" s="164"/>
      <c r="P33" s="164"/>
      <c r="Q33" s="164"/>
      <c r="R33" s="164"/>
      <c r="S33" s="164"/>
      <c r="T33" s="164"/>
      <c r="U33" s="164"/>
      <c r="V33" s="164"/>
    </row>
    <row r="34" spans="1:22" s="112" customFormat="1" ht="12.75">
      <c r="A34" s="159"/>
      <c r="B34" s="164"/>
      <c r="C34" s="164"/>
      <c r="D34" s="164"/>
      <c r="E34" s="164"/>
      <c r="F34" s="164"/>
      <c r="G34" s="164"/>
      <c r="H34" s="164"/>
      <c r="I34" s="164"/>
      <c r="J34" s="164"/>
      <c r="K34" s="164"/>
      <c r="L34" s="164"/>
      <c r="M34" s="164"/>
      <c r="N34" s="164"/>
      <c r="O34" s="164"/>
      <c r="P34" s="164"/>
      <c r="Q34" s="164"/>
      <c r="R34" s="164"/>
      <c r="S34" s="164"/>
      <c r="T34" s="164"/>
      <c r="U34" s="164"/>
      <c r="V34" s="164"/>
    </row>
    <row r="35" spans="1:22" s="112" customFormat="1" ht="12.75">
      <c r="A35" s="159"/>
      <c r="B35" s="164"/>
      <c r="C35" s="164"/>
      <c r="D35" s="164"/>
      <c r="E35" s="164"/>
      <c r="F35" s="164"/>
      <c r="G35" s="164"/>
      <c r="H35" s="164"/>
      <c r="I35" s="164"/>
      <c r="J35" s="164"/>
      <c r="K35" s="164"/>
      <c r="L35" s="164"/>
      <c r="M35" s="164"/>
      <c r="N35" s="164"/>
      <c r="O35" s="164"/>
      <c r="P35" s="164"/>
      <c r="Q35" s="164"/>
      <c r="R35" s="164"/>
      <c r="S35" s="164"/>
      <c r="T35" s="164"/>
      <c r="U35" s="164"/>
      <c r="V35" s="164"/>
    </row>
    <row r="36" spans="1:22" s="112" customFormat="1" ht="12.75">
      <c r="A36" s="159"/>
      <c r="B36" s="164"/>
      <c r="C36" s="164"/>
      <c r="D36" s="164"/>
      <c r="E36" s="164"/>
      <c r="F36" s="164"/>
      <c r="G36" s="164"/>
      <c r="H36" s="164"/>
      <c r="I36" s="164"/>
      <c r="J36" s="164"/>
      <c r="K36" s="164"/>
      <c r="L36" s="164"/>
      <c r="M36" s="164"/>
      <c r="N36" s="164"/>
      <c r="O36" s="164"/>
      <c r="P36" s="164"/>
      <c r="Q36" s="164"/>
      <c r="R36" s="164"/>
      <c r="S36" s="164"/>
      <c r="T36" s="164"/>
      <c r="U36" s="164"/>
      <c r="V36" s="164"/>
    </row>
    <row r="37" spans="1:22" s="112" customFormat="1" ht="12.75">
      <c r="A37" s="159"/>
      <c r="B37" s="164"/>
      <c r="C37" s="164"/>
      <c r="D37" s="164"/>
      <c r="E37" s="164"/>
      <c r="F37" s="164"/>
      <c r="G37" s="164"/>
      <c r="H37" s="164"/>
      <c r="I37" s="164"/>
      <c r="J37" s="164"/>
      <c r="K37" s="164"/>
      <c r="L37" s="164"/>
      <c r="M37" s="164"/>
      <c r="N37" s="164"/>
      <c r="O37" s="164"/>
      <c r="P37" s="164"/>
      <c r="Q37" s="164"/>
      <c r="R37" s="164"/>
      <c r="S37" s="164"/>
      <c r="T37" s="164"/>
      <c r="U37" s="164"/>
      <c r="V37" s="164"/>
    </row>
    <row r="38" spans="1:22" s="112" customFormat="1" ht="12.75">
      <c r="A38" s="159"/>
      <c r="B38" s="164"/>
      <c r="C38" s="164"/>
      <c r="D38" s="164"/>
      <c r="E38" s="164"/>
      <c r="F38" s="164"/>
      <c r="G38" s="164"/>
      <c r="H38" s="164"/>
      <c r="I38" s="164"/>
      <c r="J38" s="164"/>
      <c r="K38" s="164"/>
      <c r="L38" s="164"/>
      <c r="M38" s="164"/>
      <c r="N38" s="164"/>
      <c r="O38" s="164"/>
      <c r="P38" s="164"/>
      <c r="Q38" s="164"/>
      <c r="R38" s="164"/>
      <c r="S38" s="164"/>
      <c r="T38" s="164"/>
      <c r="U38" s="164"/>
      <c r="V38" s="164"/>
    </row>
    <row r="39" spans="1:22" s="112" customFormat="1" ht="12.75">
      <c r="A39" s="159"/>
      <c r="B39" s="164"/>
      <c r="C39" s="164"/>
      <c r="D39" s="164"/>
      <c r="E39" s="164"/>
      <c r="F39" s="164"/>
      <c r="G39" s="164"/>
      <c r="H39" s="164"/>
      <c r="I39" s="164"/>
      <c r="J39" s="164"/>
      <c r="K39" s="164"/>
      <c r="L39" s="164"/>
      <c r="M39" s="164"/>
      <c r="N39" s="164"/>
      <c r="O39" s="164"/>
      <c r="P39" s="164"/>
      <c r="Q39" s="164"/>
      <c r="R39" s="164"/>
      <c r="S39" s="164"/>
      <c r="T39" s="164"/>
      <c r="U39" s="164"/>
      <c r="V39" s="164"/>
    </row>
    <row r="40" spans="1:22" s="112" customFormat="1" ht="12.75">
      <c r="A40" s="159"/>
      <c r="B40" s="164"/>
      <c r="C40" s="164"/>
      <c r="D40" s="164"/>
      <c r="E40" s="164"/>
      <c r="F40" s="164"/>
      <c r="G40" s="164"/>
      <c r="H40" s="164"/>
      <c r="I40" s="164"/>
      <c r="J40" s="164"/>
      <c r="K40" s="164"/>
      <c r="L40" s="164"/>
      <c r="M40" s="164"/>
      <c r="N40" s="164"/>
      <c r="O40" s="164"/>
      <c r="P40" s="164"/>
      <c r="Q40" s="164"/>
      <c r="R40" s="164"/>
      <c r="S40" s="164"/>
      <c r="T40" s="164"/>
      <c r="U40" s="164"/>
      <c r="V40" s="164"/>
    </row>
    <row r="41" spans="1:22" s="112" customFormat="1" ht="12.75">
      <c r="A41" s="159"/>
      <c r="B41" s="164"/>
      <c r="C41" s="164"/>
      <c r="D41" s="164"/>
      <c r="E41" s="164"/>
      <c r="F41" s="164"/>
      <c r="G41" s="164"/>
      <c r="H41" s="164"/>
      <c r="I41" s="164"/>
      <c r="J41" s="164"/>
      <c r="K41" s="164"/>
      <c r="L41" s="164"/>
      <c r="M41" s="164"/>
      <c r="N41" s="164"/>
      <c r="O41" s="164"/>
      <c r="P41" s="164"/>
      <c r="Q41" s="164"/>
      <c r="R41" s="164"/>
      <c r="S41" s="164"/>
      <c r="T41" s="164"/>
      <c r="U41" s="164"/>
      <c r="V41" s="164"/>
    </row>
    <row r="42" spans="1:22" s="112" customFormat="1" ht="14.25" customHeight="1">
      <c r="A42" s="159"/>
      <c r="B42" s="164"/>
      <c r="C42" s="164"/>
      <c r="D42" s="164"/>
      <c r="E42" s="164"/>
      <c r="F42" s="164"/>
      <c r="G42" s="164"/>
      <c r="H42" s="164"/>
      <c r="I42" s="164"/>
      <c r="J42" s="164"/>
      <c r="K42" s="164"/>
      <c r="L42" s="164"/>
      <c r="M42" s="164"/>
      <c r="N42" s="164"/>
      <c r="O42" s="164"/>
      <c r="P42" s="164"/>
      <c r="Q42" s="164"/>
      <c r="R42" s="164"/>
      <c r="S42" s="164"/>
      <c r="T42" s="164"/>
      <c r="U42" s="164"/>
      <c r="V42" s="164"/>
    </row>
    <row r="43" spans="1:3" ht="12.75">
      <c r="A43" s="30" t="s">
        <v>72</v>
      </c>
      <c r="C43"/>
    </row>
    <row r="44" spans="1:22" ht="12.75">
      <c r="A44" s="227" t="s">
        <v>9</v>
      </c>
      <c r="B44" s="227"/>
      <c r="C44" s="227"/>
      <c r="D44" s="227"/>
      <c r="E44" s="227"/>
      <c r="F44" s="227"/>
      <c r="G44" s="227"/>
      <c r="H44" s="227"/>
      <c r="I44" s="227"/>
      <c r="J44" s="227"/>
      <c r="K44" s="227"/>
      <c r="L44" s="227"/>
      <c r="M44" s="227"/>
      <c r="N44" s="227"/>
      <c r="O44" s="227"/>
      <c r="P44" s="227"/>
      <c r="Q44" s="227"/>
      <c r="R44" s="227"/>
      <c r="S44" s="227"/>
      <c r="T44" s="227"/>
      <c r="U44" s="227"/>
      <c r="V44" s="227"/>
    </row>
    <row r="45" spans="1:22" ht="12.75">
      <c r="A45" s="219" t="s">
        <v>55</v>
      </c>
      <c r="B45" s="219"/>
      <c r="C45" s="219"/>
      <c r="D45" s="219"/>
      <c r="E45" s="219"/>
      <c r="F45" s="219"/>
      <c r="G45" s="219"/>
      <c r="H45" s="219"/>
      <c r="I45" s="219"/>
      <c r="J45" s="219"/>
      <c r="K45" s="219"/>
      <c r="L45" s="219"/>
      <c r="M45" s="219"/>
      <c r="N45" s="219"/>
      <c r="O45" s="219"/>
      <c r="P45" s="219"/>
      <c r="Q45" s="219"/>
      <c r="R45" s="219"/>
      <c r="S45" s="219"/>
      <c r="T45" s="219"/>
      <c r="U45" s="219"/>
      <c r="V45" s="219"/>
    </row>
    <row r="46" spans="1:22" s="115" customFormat="1" ht="12.75">
      <c r="A46" s="220" t="s">
        <v>30</v>
      </c>
      <c r="B46" s="220"/>
      <c r="C46" s="220"/>
      <c r="D46" s="220"/>
      <c r="E46" s="220"/>
      <c r="F46" s="220"/>
      <c r="G46" s="220"/>
      <c r="H46" s="220"/>
      <c r="I46" s="220"/>
      <c r="J46" s="220"/>
      <c r="K46" s="220"/>
      <c r="L46" s="220"/>
      <c r="M46" s="220"/>
      <c r="N46" s="220"/>
      <c r="O46" s="220"/>
      <c r="P46" s="220"/>
      <c r="Q46" s="220"/>
      <c r="R46" s="220"/>
      <c r="S46" s="220"/>
      <c r="T46" s="220"/>
      <c r="U46" s="220"/>
      <c r="V46" s="220"/>
    </row>
    <row r="47" spans="1:22" s="115" customFormat="1" ht="12.75">
      <c r="A47" s="114"/>
      <c r="B47" s="114"/>
      <c r="C47" s="114"/>
      <c r="D47" s="114"/>
      <c r="E47" s="114"/>
      <c r="F47" s="114"/>
      <c r="G47" s="114"/>
      <c r="H47" s="114"/>
      <c r="I47" s="114"/>
      <c r="J47" s="114"/>
      <c r="K47" s="114"/>
      <c r="L47" s="114"/>
      <c r="M47" s="114"/>
      <c r="N47" s="114"/>
      <c r="O47" s="114"/>
      <c r="P47" s="114"/>
      <c r="Q47" s="114"/>
      <c r="R47" s="114"/>
      <c r="S47" s="114"/>
      <c r="T47" s="114"/>
      <c r="U47" s="114"/>
      <c r="V47" s="114"/>
    </row>
    <row r="48" spans="1:22" ht="12.75">
      <c r="A48" s="227" t="s">
        <v>25</v>
      </c>
      <c r="B48" s="227"/>
      <c r="C48" s="227"/>
      <c r="D48" s="227"/>
      <c r="E48" s="227"/>
      <c r="F48" s="227"/>
      <c r="G48" s="227"/>
      <c r="H48" s="227"/>
      <c r="I48" s="227"/>
      <c r="J48" s="227"/>
      <c r="K48" s="227"/>
      <c r="L48" s="227"/>
      <c r="M48" s="227"/>
      <c r="N48" s="227"/>
      <c r="O48" s="227"/>
      <c r="P48" s="227"/>
      <c r="Q48" s="227"/>
      <c r="R48" s="227"/>
      <c r="S48" s="227"/>
      <c r="T48" s="227"/>
      <c r="U48" s="227"/>
      <c r="V48" s="227"/>
    </row>
    <row r="49" spans="1:22" ht="9" customHeight="1" thickBot="1">
      <c r="A49" s="165"/>
      <c r="B49" s="165"/>
      <c r="C49" s="165"/>
      <c r="D49" s="165"/>
      <c r="E49" s="165"/>
      <c r="F49" s="165"/>
      <c r="G49" s="165"/>
      <c r="H49" s="165"/>
      <c r="I49" s="165"/>
      <c r="J49" s="165"/>
      <c r="K49" s="165"/>
      <c r="L49" s="165"/>
      <c r="M49" s="165"/>
      <c r="N49" s="165"/>
      <c r="O49" s="165"/>
      <c r="P49" s="165"/>
      <c r="Q49" s="165"/>
      <c r="R49" s="165"/>
      <c r="S49" s="165"/>
      <c r="T49" s="165"/>
      <c r="U49" s="165"/>
      <c r="V49" s="165"/>
    </row>
    <row r="50" spans="1:22" ht="12.75">
      <c r="A50" s="116"/>
      <c r="B50" s="221" t="s">
        <v>34</v>
      </c>
      <c r="C50" s="222"/>
      <c r="D50" s="222"/>
      <c r="E50" s="222"/>
      <c r="F50" s="222"/>
      <c r="G50" s="222"/>
      <c r="H50" s="223"/>
      <c r="I50" s="221" t="s">
        <v>35</v>
      </c>
      <c r="J50" s="222"/>
      <c r="K50" s="222"/>
      <c r="L50" s="222"/>
      <c r="M50" s="222"/>
      <c r="N50" s="222"/>
      <c r="O50" s="223"/>
      <c r="P50" s="221" t="s">
        <v>1</v>
      </c>
      <c r="Q50" s="222"/>
      <c r="R50" s="222"/>
      <c r="S50" s="222"/>
      <c r="T50" s="222"/>
      <c r="U50" s="222"/>
      <c r="V50" s="222"/>
    </row>
    <row r="51" spans="2:22" ht="12.75">
      <c r="B51" s="232" t="s">
        <v>36</v>
      </c>
      <c r="C51" s="233"/>
      <c r="D51" s="117" t="s">
        <v>37</v>
      </c>
      <c r="E51" s="233" t="s">
        <v>38</v>
      </c>
      <c r="F51" s="233"/>
      <c r="G51" s="233"/>
      <c r="H51" s="118" t="s">
        <v>1</v>
      </c>
      <c r="I51" s="232" t="s">
        <v>36</v>
      </c>
      <c r="J51" s="234"/>
      <c r="K51" s="113" t="s">
        <v>37</v>
      </c>
      <c r="L51" s="232" t="s">
        <v>38</v>
      </c>
      <c r="M51" s="233"/>
      <c r="N51" s="233"/>
      <c r="O51" s="118" t="s">
        <v>1</v>
      </c>
      <c r="P51" s="232" t="s">
        <v>36</v>
      </c>
      <c r="Q51" s="234"/>
      <c r="R51" s="113" t="s">
        <v>37</v>
      </c>
      <c r="S51" s="232" t="s">
        <v>38</v>
      </c>
      <c r="T51" s="233"/>
      <c r="U51" s="233"/>
      <c r="V51" s="118" t="s">
        <v>1</v>
      </c>
    </row>
    <row r="52" spans="1:22" ht="12.75">
      <c r="A52" s="183" t="s">
        <v>39</v>
      </c>
      <c r="B52" s="184" t="s">
        <v>40</v>
      </c>
      <c r="C52" s="183">
        <v>1</v>
      </c>
      <c r="D52" s="185" t="s">
        <v>41</v>
      </c>
      <c r="E52" s="183" t="s">
        <v>42</v>
      </c>
      <c r="F52" s="183" t="s">
        <v>43</v>
      </c>
      <c r="G52" s="183" t="s">
        <v>44</v>
      </c>
      <c r="H52" s="186"/>
      <c r="I52" s="184" t="s">
        <v>40</v>
      </c>
      <c r="J52" s="183">
        <v>1</v>
      </c>
      <c r="K52" s="185" t="s">
        <v>41</v>
      </c>
      <c r="L52" s="183" t="s">
        <v>42</v>
      </c>
      <c r="M52" s="183" t="s">
        <v>43</v>
      </c>
      <c r="N52" s="183" t="s">
        <v>44</v>
      </c>
      <c r="O52" s="186"/>
      <c r="P52" s="184" t="s">
        <v>40</v>
      </c>
      <c r="Q52" s="183">
        <v>1</v>
      </c>
      <c r="R52" s="185" t="s">
        <v>41</v>
      </c>
      <c r="S52" s="183" t="s">
        <v>42</v>
      </c>
      <c r="T52" s="183" t="s">
        <v>43</v>
      </c>
      <c r="U52" s="183" t="s">
        <v>44</v>
      </c>
      <c r="V52" s="186"/>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151">
        <f>SV_SO_1213_2a!B54/SV_SO_1213_2a!$H54*100</f>
        <v>0.192492781520693</v>
      </c>
      <c r="C54" s="152">
        <f>SV_SO_1213_2a!C54/SV_SO_1213_2a!$H54*100</f>
        <v>2.3099133782483157</v>
      </c>
      <c r="D54" s="153">
        <f>SV_SO_1213_2a!D54/SV_SO_1213_2a!$H54*100</f>
        <v>52.06929740134745</v>
      </c>
      <c r="E54" s="152">
        <f>SV_SO_1213_2a!E54/SV_SO_1213_2a!$H54*100</f>
        <v>31.376323387872958</v>
      </c>
      <c r="F54" s="152">
        <f>SV_SO_1213_2a!F54/SV_SO_1213_2a!$H54*100</f>
        <v>11.645813282001924</v>
      </c>
      <c r="G54" s="152">
        <f>SV_SO_1213_2a!G54/SV_SO_1213_2a!$H54*100</f>
        <v>2.4061597690086622</v>
      </c>
      <c r="H54" s="151">
        <f>SV_SO_1213_2a!H54/SV_SO_1213_2a!$H54*100</f>
        <v>100</v>
      </c>
      <c r="I54" s="151">
        <f>SV_SO_1213_2a!I54/SV_SO_1213_2a!$O54*100</f>
        <v>0.07147962830593281</v>
      </c>
      <c r="J54" s="152">
        <f>SV_SO_1213_2a!J54/SV_SO_1213_2a!$O54*100</f>
        <v>1.143674052894925</v>
      </c>
      <c r="K54" s="153">
        <f>SV_SO_1213_2a!K54/SV_SO_1213_2a!$O54*100</f>
        <v>55.61115082201572</v>
      </c>
      <c r="L54" s="152">
        <f>SV_SO_1213_2a!L54/SV_SO_1213_2a!$O54*100</f>
        <v>27.662616154395998</v>
      </c>
      <c r="M54" s="152">
        <f>SV_SO_1213_2a!M54/SV_SO_1213_2a!$O54*100</f>
        <v>13.009292351679772</v>
      </c>
      <c r="N54" s="152">
        <f>SV_SO_1213_2a!N54/SV_SO_1213_2a!$O54*100</f>
        <v>2.501786990707648</v>
      </c>
      <c r="O54" s="151">
        <f>SV_SO_1213_2a!O54/SV_SO_1213_2a!$O54*100</f>
        <v>100</v>
      </c>
      <c r="P54" s="151">
        <f>SV_SO_1213_2a!P54/SV_SO_1213_2a!$V54*100</f>
        <v>0.12305168170631665</v>
      </c>
      <c r="Q54" s="152">
        <f>SV_SO_1213_2a!Q54/SV_SO_1213_2a!$V54*100</f>
        <v>1.6406890894175554</v>
      </c>
      <c r="R54" s="153">
        <f>SV_SO_1213_2a!R54/SV_SO_1213_2a!$V54*100</f>
        <v>54.10172272354389</v>
      </c>
      <c r="S54" s="152">
        <f>SV_SO_1213_2a!S54/SV_SO_1213_2a!$V54*100</f>
        <v>29.245283018867923</v>
      </c>
      <c r="T54" s="152">
        <f>SV_SO_1213_2a!T54/SV_SO_1213_2a!$V54*100</f>
        <v>12.428219852337982</v>
      </c>
      <c r="U54" s="152">
        <f>SV_SO_1213_2a!U54/SV_SO_1213_2a!$V54*100</f>
        <v>2.461033634126333</v>
      </c>
      <c r="V54" s="151">
        <f>SV_SO_1213_2a!V54/SV_SO_1213_2a!$V54*100</f>
        <v>100</v>
      </c>
    </row>
    <row r="55" spans="1:22" s="75" customFormat="1" ht="12.75">
      <c r="A55" s="74" t="s">
        <v>49</v>
      </c>
      <c r="B55" s="151">
        <f>SV_SO_1213_2a!B55/SV_SO_1213_2a!$H55*100</f>
        <v>0</v>
      </c>
      <c r="C55" s="154">
        <f>SV_SO_1213_2a!C55/SV_SO_1213_2a!$H55*100</f>
        <v>0.07974481658692185</v>
      </c>
      <c r="D55" s="153">
        <f>SV_SO_1213_2a!D55/SV_SO_1213_2a!$H55*100</f>
        <v>28.309409888357255</v>
      </c>
      <c r="E55" s="154">
        <f>SV_SO_1213_2a!E55/SV_SO_1213_2a!$H55*100</f>
        <v>39.55342902711323</v>
      </c>
      <c r="F55" s="154">
        <f>SV_SO_1213_2a!F55/SV_SO_1213_2a!$H55*100</f>
        <v>23.046251993620416</v>
      </c>
      <c r="G55" s="154">
        <f>SV_SO_1213_2a!G55/SV_SO_1213_2a!$H55*100</f>
        <v>9.011164274322168</v>
      </c>
      <c r="H55" s="151">
        <f>SV_SO_1213_2a!H55/SV_SO_1213_2a!$H55*100</f>
        <v>100</v>
      </c>
      <c r="I55" s="151">
        <f>SV_SO_1213_2a!I55/SV_SO_1213_2a!$O55*100</f>
        <v>0</v>
      </c>
      <c r="J55" s="154">
        <f>SV_SO_1213_2a!J55/SV_SO_1213_2a!$O55*100</f>
        <v>0.2982107355864811</v>
      </c>
      <c r="K55" s="153">
        <f>SV_SO_1213_2a!K55/SV_SO_1213_2a!$O55*100</f>
        <v>30.218687872763418</v>
      </c>
      <c r="L55" s="154">
        <f>SV_SO_1213_2a!L55/SV_SO_1213_2a!$O55*100</f>
        <v>34.990059642147116</v>
      </c>
      <c r="M55" s="154">
        <f>SV_SO_1213_2a!M55/SV_SO_1213_2a!$O55*100</f>
        <v>23.55864811133201</v>
      </c>
      <c r="N55" s="154">
        <f>SV_SO_1213_2a!N55/SV_SO_1213_2a!$O55*100</f>
        <v>10.934393638170974</v>
      </c>
      <c r="O55" s="151">
        <f>SV_SO_1213_2a!O55/SV_SO_1213_2a!$O55*100</f>
        <v>100</v>
      </c>
      <c r="P55" s="151">
        <f>SV_SO_1213_2a!P55/SV_SO_1213_2a!$V55*100</f>
        <v>0</v>
      </c>
      <c r="Q55" s="152">
        <f>SV_SO_1213_2a!Q55/SV_SO_1213_2a!$V55*100</f>
        <v>0.17699115044247787</v>
      </c>
      <c r="R55" s="151">
        <f>SV_SO_1213_2a!R55/SV_SO_1213_2a!$V55*100</f>
        <v>29.15929203539823</v>
      </c>
      <c r="S55" s="151">
        <f>SV_SO_1213_2a!S55/SV_SO_1213_2a!$V55*100</f>
        <v>37.52212389380531</v>
      </c>
      <c r="T55" s="152">
        <f>SV_SO_1213_2a!T55/SV_SO_1213_2a!$V55*100</f>
        <v>23.27433628318584</v>
      </c>
      <c r="U55" s="187">
        <f>SV_SO_1213_2a!U55/SV_SO_1213_2a!$V55*100</f>
        <v>9.867256637168142</v>
      </c>
      <c r="V55" s="151">
        <f>SV_SO_1213_2a!V55/SV_SO_1213_2a!$V55*100</f>
        <v>100</v>
      </c>
    </row>
    <row r="56" spans="1:22" s="75" customFormat="1" ht="12.75">
      <c r="A56" s="74" t="s">
        <v>50</v>
      </c>
      <c r="B56" s="151">
        <f>SV_SO_1213_2a!B56/SV_SO_1213_2a!$H56*100</f>
        <v>0</v>
      </c>
      <c r="C56" s="154">
        <f>SV_SO_1213_2a!C56/SV_SO_1213_2a!$H56*100</f>
        <v>0</v>
      </c>
      <c r="D56" s="153">
        <f>SV_SO_1213_2a!D56/SV_SO_1213_2a!$H56*100</f>
        <v>20.634920634920633</v>
      </c>
      <c r="E56" s="154">
        <f>SV_SO_1213_2a!E56/SV_SO_1213_2a!$H56*100</f>
        <v>47.61904761904761</v>
      </c>
      <c r="F56" s="154">
        <f>SV_SO_1213_2a!F56/SV_SO_1213_2a!$H56*100</f>
        <v>26.984126984126984</v>
      </c>
      <c r="G56" s="154">
        <f>SV_SO_1213_2a!G56/SV_SO_1213_2a!$H56*100</f>
        <v>4.761904761904762</v>
      </c>
      <c r="H56" s="151">
        <f>SV_SO_1213_2a!H56/SV_SO_1213_2a!$H56*100</f>
        <v>100</v>
      </c>
      <c r="I56" s="151">
        <f>SV_SO_1213_2a!I56/SV_SO_1213_2a!$O56*100</f>
        <v>0</v>
      </c>
      <c r="J56" s="154">
        <f>SV_SO_1213_2a!J56/SV_SO_1213_2a!$O56*100</f>
        <v>0</v>
      </c>
      <c r="K56" s="153">
        <f>SV_SO_1213_2a!K56/SV_SO_1213_2a!$O56*100</f>
        <v>39.735099337748345</v>
      </c>
      <c r="L56" s="154">
        <f>SV_SO_1213_2a!L56/SV_SO_1213_2a!$O56*100</f>
        <v>33.77483443708609</v>
      </c>
      <c r="M56" s="154">
        <f>SV_SO_1213_2a!M56/SV_SO_1213_2a!$O56*100</f>
        <v>21.192052980132452</v>
      </c>
      <c r="N56" s="154">
        <f>SV_SO_1213_2a!N56/SV_SO_1213_2a!$O56*100</f>
        <v>5.298013245033113</v>
      </c>
      <c r="O56" s="151">
        <f>SV_SO_1213_2a!O56/SV_SO_1213_2a!$O56*100</f>
        <v>100</v>
      </c>
      <c r="P56" s="151">
        <f>SV_SO_1213_2a!P56/SV_SO_1213_2a!$V56*100</f>
        <v>0</v>
      </c>
      <c r="Q56" s="152">
        <f>SV_SO_1213_2a!Q56/SV_SO_1213_2a!$V56*100</f>
        <v>0</v>
      </c>
      <c r="R56" s="151">
        <f>SV_SO_1213_2a!R56/SV_SO_1213_2a!$V56*100</f>
        <v>34.112149532710276</v>
      </c>
      <c r="S56" s="151">
        <f>SV_SO_1213_2a!S56/SV_SO_1213_2a!$V56*100</f>
        <v>37.850467289719624</v>
      </c>
      <c r="T56" s="152">
        <f>SV_SO_1213_2a!T56/SV_SO_1213_2a!$V56*100</f>
        <v>22.897196261682243</v>
      </c>
      <c r="U56" s="187">
        <f>SV_SO_1213_2a!U56/SV_SO_1213_2a!$V56*100</f>
        <v>5.14018691588785</v>
      </c>
      <c r="V56" s="151">
        <f>SV_SO_1213_2a!V56/SV_SO_1213_2a!$V56*100</f>
        <v>100</v>
      </c>
    </row>
    <row r="57" spans="1:22" s="75" customFormat="1" ht="12.75">
      <c r="A57" s="74" t="s">
        <v>51</v>
      </c>
      <c r="B57" s="151">
        <f>SV_SO_1213_2a!B57/SV_SO_1213_2a!$H57*100</f>
        <v>0</v>
      </c>
      <c r="C57" s="154">
        <f>SV_SO_1213_2a!C57/SV_SO_1213_2a!$H57*100</f>
        <v>0.09225092250922509</v>
      </c>
      <c r="D57" s="153">
        <f>SV_SO_1213_2a!D57/SV_SO_1213_2a!$H57*100</f>
        <v>16.282287822878228</v>
      </c>
      <c r="E57" s="154">
        <f>SV_SO_1213_2a!E57/SV_SO_1213_2a!$H57*100</f>
        <v>46.632841328413285</v>
      </c>
      <c r="F57" s="154">
        <f>SV_SO_1213_2a!F57/SV_SO_1213_2a!$H57*100</f>
        <v>24.907749077490777</v>
      </c>
      <c r="G57" s="154">
        <f>SV_SO_1213_2a!G57/SV_SO_1213_2a!$H57*100</f>
        <v>12.084870848708487</v>
      </c>
      <c r="H57" s="151">
        <f>SV_SO_1213_2a!H57/SV_SO_1213_2a!$H57*100</f>
        <v>100</v>
      </c>
      <c r="I57" s="151">
        <f>SV_SO_1213_2a!I57/SV_SO_1213_2a!$O57*100</f>
        <v>0.06105006105006105</v>
      </c>
      <c r="J57" s="154">
        <f>SV_SO_1213_2a!J57/SV_SO_1213_2a!$O57*100</f>
        <v>0.06105006105006105</v>
      </c>
      <c r="K57" s="153">
        <f>SV_SO_1213_2a!K57/SV_SO_1213_2a!$O57*100</f>
        <v>16.727716727716725</v>
      </c>
      <c r="L57" s="154">
        <f>SV_SO_1213_2a!L57/SV_SO_1213_2a!$O57*100</f>
        <v>45.11599511599512</v>
      </c>
      <c r="M57" s="154">
        <f>SV_SO_1213_2a!M57/SV_SO_1213_2a!$O57*100</f>
        <v>25.579975579975578</v>
      </c>
      <c r="N57" s="154">
        <f>SV_SO_1213_2a!N57/SV_SO_1213_2a!$O57*100</f>
        <v>12.454212454212454</v>
      </c>
      <c r="O57" s="151">
        <f>SV_SO_1213_2a!O57/SV_SO_1213_2a!$O57*100</f>
        <v>100</v>
      </c>
      <c r="P57" s="151">
        <f>SV_SO_1213_2a!P57/SV_SO_1213_2a!$V57*100</f>
        <v>0.02627430373095113</v>
      </c>
      <c r="Q57" s="152">
        <f>SV_SO_1213_2a!Q57/SV_SO_1213_2a!$V57*100</f>
        <v>0.0788229111928534</v>
      </c>
      <c r="R57" s="151">
        <f>SV_SO_1213_2a!R57/SV_SO_1213_2a!$V57*100</f>
        <v>16.473988439306357</v>
      </c>
      <c r="S57" s="151">
        <f>SV_SO_1213_2a!S57/SV_SO_1213_2a!$V57*100</f>
        <v>45.98003152916448</v>
      </c>
      <c r="T57" s="152">
        <f>SV_SO_1213_2a!T57/SV_SO_1213_2a!$V57*100</f>
        <v>25.197057277982132</v>
      </c>
      <c r="U57" s="187">
        <f>SV_SO_1213_2a!U57/SV_SO_1213_2a!$V57*100</f>
        <v>12.243825538623227</v>
      </c>
      <c r="V57" s="151">
        <f>SV_SO_1213_2a!V57/SV_SO_1213_2a!$V57*100</f>
        <v>100</v>
      </c>
    </row>
    <row r="58" spans="1:22" s="29" customFormat="1" ht="12.75">
      <c r="A58" s="29" t="s">
        <v>1</v>
      </c>
      <c r="B58" s="148">
        <f>SV_SO_1213_2a!B58/SV_SO_1213_2a!$H58*100</f>
        <v>0.044208664898320066</v>
      </c>
      <c r="C58" s="149">
        <f>SV_SO_1213_2a!C58/SV_SO_1213_2a!$H58*100</f>
        <v>0.5968169761273209</v>
      </c>
      <c r="D58" s="150">
        <f>SV_SO_1213_2a!D58/SV_SO_1213_2a!$H58*100</f>
        <v>27.895667550839963</v>
      </c>
      <c r="E58" s="149">
        <f>SV_SO_1213_2a!E58/SV_SO_1213_2a!$H58*100</f>
        <v>41.180371352785144</v>
      </c>
      <c r="F58" s="149">
        <f>SV_SO_1213_2a!F58/SV_SO_1213_2a!$H58*100</f>
        <v>21.374889478337757</v>
      </c>
      <c r="G58" s="149">
        <f>SV_SO_1213_2a!G58/SV_SO_1213_2a!$H58*100</f>
        <v>8.908045977011495</v>
      </c>
      <c r="H58" s="148">
        <f>SV_SO_1213_2a!H58/SV_SO_1213_2a!$H58*100</f>
        <v>100</v>
      </c>
      <c r="I58" s="148">
        <f>SV_SO_1213_2a!I58/SV_SO_1213_2a!$O58*100</f>
        <v>0.04768717215069146</v>
      </c>
      <c r="J58" s="149">
        <f>SV_SO_1213_2a!J58/SV_SO_1213_2a!$O58*100</f>
        <v>0.4768717215069146</v>
      </c>
      <c r="K58" s="150">
        <f>SV_SO_1213_2a!K58/SV_SO_1213_2a!$O58*100</f>
        <v>33.76251788268956</v>
      </c>
      <c r="L58" s="149">
        <f>SV_SO_1213_2a!L58/SV_SO_1213_2a!$O58*100</f>
        <v>36.456843109203625</v>
      </c>
      <c r="M58" s="149">
        <f>SV_SO_1213_2a!M58/SV_SO_1213_2a!$O58*100</f>
        <v>20.74391988555079</v>
      </c>
      <c r="N58" s="149">
        <f>SV_SO_1213_2a!N58/SV_SO_1213_2a!$O58*100</f>
        <v>8.512160228898425</v>
      </c>
      <c r="O58" s="148">
        <f>SV_SO_1213_2a!O58/SV_SO_1213_2a!$O58*100</f>
        <v>100</v>
      </c>
      <c r="P58" s="148">
        <f>SV_SO_1213_2a!P58/SV_SO_1213_2a!$V58*100</f>
        <v>0.045882083046570314</v>
      </c>
      <c r="Q58" s="149">
        <f>SV_SO_1213_2a!Q58/SV_SO_1213_2a!$V58*100</f>
        <v>0.5391144757972012</v>
      </c>
      <c r="R58" s="148">
        <f>SV_SO_1213_2a!R58/SV_SO_1213_2a!$V58*100</f>
        <v>30.718054599678823</v>
      </c>
      <c r="S58" s="148">
        <f>SV_SO_1213_2a!S58/SV_SO_1213_2a!$V58*100</f>
        <v>38.90800642349163</v>
      </c>
      <c r="T58" s="149">
        <f>SV_SO_1213_2a!T58/SV_SO_1213_2a!$V58*100</f>
        <v>21.071346639137417</v>
      </c>
      <c r="U58" s="188">
        <f>SV_SO_1213_2a!U58/SV_SO_1213_2a!$V58*100</f>
        <v>8.71759577884836</v>
      </c>
      <c r="V58" s="148">
        <f>SV_SO_1213_2a!V58/SV_SO_1213_2a!$V58*100</f>
        <v>100</v>
      </c>
    </row>
    <row r="59" spans="1:22" s="30" customFormat="1" ht="7.5" customHeight="1">
      <c r="A59" s="74"/>
      <c r="B59" s="89"/>
      <c r="C59" s="90"/>
      <c r="D59" s="91"/>
      <c r="E59" s="90"/>
      <c r="F59" s="90"/>
      <c r="G59" s="90"/>
      <c r="H59" s="89"/>
      <c r="I59" s="89"/>
      <c r="J59" s="90"/>
      <c r="K59" s="91"/>
      <c r="L59" s="90"/>
      <c r="M59" s="90"/>
      <c r="N59" s="90"/>
      <c r="O59" s="89"/>
      <c r="P59" s="89"/>
      <c r="Q59" s="90"/>
      <c r="R59" s="89"/>
      <c r="S59" s="89"/>
      <c r="T59" s="90"/>
      <c r="U59" s="92"/>
      <c r="V59" s="89"/>
    </row>
    <row r="60" spans="1:22" s="30" customFormat="1" ht="12.75">
      <c r="A60" s="30" t="s">
        <v>22</v>
      </c>
      <c r="B60" s="89"/>
      <c r="C60" s="90"/>
      <c r="D60" s="91"/>
      <c r="E60" s="90"/>
      <c r="F60" s="90"/>
      <c r="G60" s="90"/>
      <c r="H60" s="89"/>
      <c r="I60" s="89"/>
      <c r="J60" s="90"/>
      <c r="K60" s="91"/>
      <c r="L60" s="90"/>
      <c r="M60" s="90"/>
      <c r="N60" s="90"/>
      <c r="O60" s="89"/>
      <c r="P60" s="89"/>
      <c r="Q60" s="90"/>
      <c r="R60" s="89"/>
      <c r="S60" s="89"/>
      <c r="T60" s="90"/>
      <c r="U60" s="92"/>
      <c r="V60" s="89"/>
    </row>
    <row r="61" spans="1:22" s="75" customFormat="1" ht="12.75">
      <c r="A61" s="74" t="s">
        <v>48</v>
      </c>
      <c r="B61" s="151">
        <f>SV_SO_1213_2a!B61/SV_SO_1213_2a!$H61*100</f>
        <v>0.15220700152207</v>
      </c>
      <c r="C61" s="152">
        <f>SV_SO_1213_2a!C61/SV_SO_1213_2a!$H61*100</f>
        <v>1.21765601217656</v>
      </c>
      <c r="D61" s="153">
        <f>SV_SO_1213_2a!D61/SV_SO_1213_2a!$H61*100</f>
        <v>45.053272450532724</v>
      </c>
      <c r="E61" s="152">
        <f>SV_SO_1213_2a!E61/SV_SO_1213_2a!$H61*100</f>
        <v>33.63774733637747</v>
      </c>
      <c r="F61" s="152">
        <f>SV_SO_1213_2a!F61/SV_SO_1213_2a!$H61*100</f>
        <v>14.00304414003044</v>
      </c>
      <c r="G61" s="152">
        <f>SV_SO_1213_2a!G61/SV_SO_1213_2a!$H61*100</f>
        <v>5.93607305936073</v>
      </c>
      <c r="H61" s="151">
        <f>SV_SO_1213_2a!H61/SV_SO_1213_2a!$H61*100</f>
        <v>100</v>
      </c>
      <c r="I61" s="151">
        <f>SV_SO_1213_2a!I61/SV_SO_1213_2a!$O61*100</f>
        <v>0.1141552511415525</v>
      </c>
      <c r="J61" s="152">
        <f>SV_SO_1213_2a!J61/SV_SO_1213_2a!$O61*100</f>
        <v>1.2557077625570776</v>
      </c>
      <c r="K61" s="153">
        <f>SV_SO_1213_2a!K61/SV_SO_1213_2a!$O61*100</f>
        <v>49.54337899543379</v>
      </c>
      <c r="L61" s="152">
        <f>SV_SO_1213_2a!L61/SV_SO_1213_2a!$O61*100</f>
        <v>30.251141552511417</v>
      </c>
      <c r="M61" s="152">
        <f>SV_SO_1213_2a!M61/SV_SO_1213_2a!$O61*100</f>
        <v>14.840182648401825</v>
      </c>
      <c r="N61" s="152">
        <f>SV_SO_1213_2a!N61/SV_SO_1213_2a!$O61*100</f>
        <v>3.9954337899543377</v>
      </c>
      <c r="O61" s="151">
        <f>SV_SO_1213_2a!O61/SV_SO_1213_2a!$O61*100</f>
        <v>100</v>
      </c>
      <c r="P61" s="151">
        <f>SV_SO_1213_2a!P61/SV_SO_1213_2a!$V61*100</f>
        <v>0.1304631441617743</v>
      </c>
      <c r="Q61" s="152">
        <f>SV_SO_1213_2a!Q61/SV_SO_1213_2a!$V61*100</f>
        <v>1.2393998695368558</v>
      </c>
      <c r="R61" s="151">
        <f>SV_SO_1213_2a!R61/SV_SO_1213_2a!$V61*100</f>
        <v>47.61904761904761</v>
      </c>
      <c r="S61" s="151">
        <f>SV_SO_1213_2a!S61/SV_SO_1213_2a!$V61*100</f>
        <v>31.702544031311152</v>
      </c>
      <c r="T61" s="152">
        <f>SV_SO_1213_2a!T61/SV_SO_1213_2a!$V61*100</f>
        <v>14.481409001956946</v>
      </c>
      <c r="U61" s="187">
        <f>SV_SO_1213_2a!U61/SV_SO_1213_2a!$V61*100</f>
        <v>4.827136333985649</v>
      </c>
      <c r="V61" s="151">
        <f>SV_SO_1213_2a!V61/SV_SO_1213_2a!$V61*100</f>
        <v>100</v>
      </c>
    </row>
    <row r="62" spans="1:22" s="75" customFormat="1" ht="12.75">
      <c r="A62" s="74" t="s">
        <v>49</v>
      </c>
      <c r="B62" s="151">
        <f>SV_SO_1213_2a!B62/SV_SO_1213_2a!$H62*100</f>
        <v>0</v>
      </c>
      <c r="C62" s="154">
        <f>SV_SO_1213_2a!C62/SV_SO_1213_2a!$H62*100</f>
        <v>0.20100502512562815</v>
      </c>
      <c r="D62" s="153">
        <f>SV_SO_1213_2a!D62/SV_SO_1213_2a!$H62*100</f>
        <v>26.4321608040201</v>
      </c>
      <c r="E62" s="154">
        <f>SV_SO_1213_2a!E62/SV_SO_1213_2a!$H62*100</f>
        <v>35.77889447236181</v>
      </c>
      <c r="F62" s="154">
        <f>SV_SO_1213_2a!F62/SV_SO_1213_2a!$H62*100</f>
        <v>25.42713567839196</v>
      </c>
      <c r="G62" s="154">
        <f>SV_SO_1213_2a!G62/SV_SO_1213_2a!$H62*100</f>
        <v>12.160804020100501</v>
      </c>
      <c r="H62" s="151">
        <f>SV_SO_1213_2a!H62/SV_SO_1213_2a!$H62*100</f>
        <v>100</v>
      </c>
      <c r="I62" s="151">
        <f>SV_SO_1213_2a!I62/SV_SO_1213_2a!$O62*100</f>
        <v>0</v>
      </c>
      <c r="J62" s="154">
        <f>SV_SO_1213_2a!J62/SV_SO_1213_2a!$O62*100</f>
        <v>0.11862396204033215</v>
      </c>
      <c r="K62" s="153">
        <f>SV_SO_1213_2a!K62/SV_SO_1213_2a!$O62*100</f>
        <v>26.571767497034397</v>
      </c>
      <c r="L62" s="154">
        <f>SV_SO_1213_2a!L62/SV_SO_1213_2a!$O62*100</f>
        <v>35.94306049822064</v>
      </c>
      <c r="M62" s="154">
        <f>SV_SO_1213_2a!M62/SV_SO_1213_2a!$O62*100</f>
        <v>25.26690391459075</v>
      </c>
      <c r="N62" s="154">
        <f>SV_SO_1213_2a!N62/SV_SO_1213_2a!$O62*100</f>
        <v>12.099644128113878</v>
      </c>
      <c r="O62" s="151">
        <f>SV_SO_1213_2a!O62/SV_SO_1213_2a!$O62*100</f>
        <v>100</v>
      </c>
      <c r="P62" s="151">
        <f>SV_SO_1213_2a!P62/SV_SO_1213_2a!$V62*100</f>
        <v>0</v>
      </c>
      <c r="Q62" s="152">
        <f>SV_SO_1213_2a!Q62/SV_SO_1213_2a!$V62*100</f>
        <v>0.1632208922742111</v>
      </c>
      <c r="R62" s="151">
        <f>SV_SO_1213_2a!R62/SV_SO_1213_2a!$V62*100</f>
        <v>26.4961915125136</v>
      </c>
      <c r="S62" s="151">
        <f>SV_SO_1213_2a!S62/SV_SO_1213_2a!$V62*100</f>
        <v>35.85418933623504</v>
      </c>
      <c r="T62" s="152">
        <f>SV_SO_1213_2a!T62/SV_SO_1213_2a!$V62*100</f>
        <v>25.35364526659412</v>
      </c>
      <c r="U62" s="187">
        <f>SV_SO_1213_2a!U62/SV_SO_1213_2a!$V62*100</f>
        <v>12.132752992383026</v>
      </c>
      <c r="V62" s="151">
        <f>SV_SO_1213_2a!V62/SV_SO_1213_2a!$V62*100</f>
        <v>100</v>
      </c>
    </row>
    <row r="63" spans="1:22" s="75" customFormat="1" ht="12.75">
      <c r="A63" s="74" t="s">
        <v>50</v>
      </c>
      <c r="B63" s="151">
        <f>SV_SO_1213_2a!B63/SV_SO_1213_2a!$H63*100</f>
        <v>0</v>
      </c>
      <c r="C63" s="154">
        <f>SV_SO_1213_2a!C63/SV_SO_1213_2a!$H63*100</f>
        <v>0</v>
      </c>
      <c r="D63" s="153">
        <f>SV_SO_1213_2a!D63/SV_SO_1213_2a!$H63*100</f>
        <v>15.789473684210526</v>
      </c>
      <c r="E63" s="154">
        <f>SV_SO_1213_2a!E63/SV_SO_1213_2a!$H63*100</f>
        <v>40.35087719298245</v>
      </c>
      <c r="F63" s="154">
        <f>SV_SO_1213_2a!F63/SV_SO_1213_2a!$H63*100</f>
        <v>28.07017543859649</v>
      </c>
      <c r="G63" s="154">
        <f>SV_SO_1213_2a!G63/SV_SO_1213_2a!$H63*100</f>
        <v>15.789473684210526</v>
      </c>
      <c r="H63" s="151">
        <f>SV_SO_1213_2a!H63/SV_SO_1213_2a!$H63*100</f>
        <v>100</v>
      </c>
      <c r="I63" s="151">
        <f>SV_SO_1213_2a!I63/SV_SO_1213_2a!$O63*100</f>
        <v>0</v>
      </c>
      <c r="J63" s="154">
        <f>SV_SO_1213_2a!J63/SV_SO_1213_2a!$O63*100</f>
        <v>2.564102564102564</v>
      </c>
      <c r="K63" s="153">
        <f>SV_SO_1213_2a!K63/SV_SO_1213_2a!$O63*100</f>
        <v>27.350427350427353</v>
      </c>
      <c r="L63" s="154">
        <f>SV_SO_1213_2a!L63/SV_SO_1213_2a!$O63*100</f>
        <v>42.73504273504273</v>
      </c>
      <c r="M63" s="154">
        <f>SV_SO_1213_2a!M63/SV_SO_1213_2a!$O63*100</f>
        <v>19.65811965811966</v>
      </c>
      <c r="N63" s="154">
        <f>SV_SO_1213_2a!N63/SV_SO_1213_2a!$O63*100</f>
        <v>7.6923076923076925</v>
      </c>
      <c r="O63" s="151">
        <f>SV_SO_1213_2a!O63/SV_SO_1213_2a!$O63*100</f>
        <v>100</v>
      </c>
      <c r="P63" s="151">
        <f>SV_SO_1213_2a!P63/SV_SO_1213_2a!$V63*100</f>
        <v>0</v>
      </c>
      <c r="Q63" s="152">
        <f>SV_SO_1213_2a!Q63/SV_SO_1213_2a!$V63*100</f>
        <v>1.7241379310344827</v>
      </c>
      <c r="R63" s="151">
        <f>SV_SO_1213_2a!R63/SV_SO_1213_2a!$V63*100</f>
        <v>23.563218390804597</v>
      </c>
      <c r="S63" s="151">
        <f>SV_SO_1213_2a!S63/SV_SO_1213_2a!$V63*100</f>
        <v>41.95402298850575</v>
      </c>
      <c r="T63" s="152">
        <f>SV_SO_1213_2a!T63/SV_SO_1213_2a!$V63*100</f>
        <v>22.413793103448278</v>
      </c>
      <c r="U63" s="187">
        <f>SV_SO_1213_2a!U63/SV_SO_1213_2a!$V63*100</f>
        <v>10.344827586206897</v>
      </c>
      <c r="V63" s="151">
        <f>SV_SO_1213_2a!V63/SV_SO_1213_2a!$V63*100</f>
        <v>100</v>
      </c>
    </row>
    <row r="64" spans="1:22" s="75" customFormat="1" ht="12.75">
      <c r="A64" s="74" t="s">
        <v>51</v>
      </c>
      <c r="B64" s="151">
        <f>SV_SO_1213_2a!B64/SV_SO_1213_2a!$H64*100</f>
        <v>0</v>
      </c>
      <c r="C64" s="154">
        <f>SV_SO_1213_2a!C64/SV_SO_1213_2a!$H64*100</f>
        <v>0.06854009595613435</v>
      </c>
      <c r="D64" s="153">
        <f>SV_SO_1213_2a!D64/SV_SO_1213_2a!$H64*100</f>
        <v>16.860863605209047</v>
      </c>
      <c r="E64" s="154">
        <f>SV_SO_1213_2a!E64/SV_SO_1213_2a!$H64*100</f>
        <v>38.519533927347496</v>
      </c>
      <c r="F64" s="154">
        <f>SV_SO_1213_2a!F64/SV_SO_1213_2a!$H64*100</f>
        <v>28.855380397532553</v>
      </c>
      <c r="G64" s="154">
        <f>SV_SO_1213_2a!G64/SV_SO_1213_2a!$H64*100</f>
        <v>15.695681973954764</v>
      </c>
      <c r="H64" s="151">
        <f>SV_SO_1213_2a!H64/SV_SO_1213_2a!$H64*100</f>
        <v>100</v>
      </c>
      <c r="I64" s="151">
        <f>SV_SO_1213_2a!I64/SV_SO_1213_2a!$O64*100</f>
        <v>0</v>
      </c>
      <c r="J64" s="154">
        <f>SV_SO_1213_2a!J64/SV_SO_1213_2a!$O64*100</f>
        <v>0.19011406844106463</v>
      </c>
      <c r="K64" s="153">
        <f>SV_SO_1213_2a!K64/SV_SO_1213_2a!$O64*100</f>
        <v>16.82509505703422</v>
      </c>
      <c r="L64" s="154">
        <f>SV_SO_1213_2a!L64/SV_SO_1213_2a!$O64*100</f>
        <v>41.34980988593156</v>
      </c>
      <c r="M64" s="154">
        <f>SV_SO_1213_2a!M64/SV_SO_1213_2a!$O64*100</f>
        <v>27.376425855513308</v>
      </c>
      <c r="N64" s="154">
        <f>SV_SO_1213_2a!N64/SV_SO_1213_2a!$O64*100</f>
        <v>14.258555133079847</v>
      </c>
      <c r="O64" s="151">
        <f>SV_SO_1213_2a!O64/SV_SO_1213_2a!$O64*100</f>
        <v>100</v>
      </c>
      <c r="P64" s="151">
        <f>SV_SO_1213_2a!P64/SV_SO_1213_2a!$V64*100</f>
        <v>0</v>
      </c>
      <c r="Q64" s="152">
        <f>SV_SO_1213_2a!Q64/SV_SO_1213_2a!$V64*100</f>
        <v>0.11947431302270012</v>
      </c>
      <c r="R64" s="151">
        <f>SV_SO_1213_2a!R64/SV_SO_1213_2a!$V64*100</f>
        <v>16.845878136200717</v>
      </c>
      <c r="S64" s="151">
        <f>SV_SO_1213_2a!S64/SV_SO_1213_2a!$V64*100</f>
        <v>39.705296694544</v>
      </c>
      <c r="T64" s="152">
        <f>SV_SO_1213_2a!T64/SV_SO_1213_2a!$V64*100</f>
        <v>28.235762644364794</v>
      </c>
      <c r="U64" s="187">
        <f>SV_SO_1213_2a!U64/SV_SO_1213_2a!$V64*100</f>
        <v>15.09358821186778</v>
      </c>
      <c r="V64" s="151">
        <f>SV_SO_1213_2a!V64/SV_SO_1213_2a!$V64*100</f>
        <v>100</v>
      </c>
    </row>
    <row r="65" spans="1:22" s="111" customFormat="1" ht="12.75">
      <c r="A65" s="29" t="s">
        <v>1</v>
      </c>
      <c r="B65" s="155">
        <f>SV_SO_1213_2a!B65/SV_SO_1213_2a!$H65*100</f>
        <v>0.03156565656565657</v>
      </c>
      <c r="C65" s="156">
        <f>SV_SO_1213_2a!C65/SV_SO_1213_2a!$H65*100</f>
        <v>0.3472222222222222</v>
      </c>
      <c r="D65" s="157">
        <f>SV_SO_1213_2a!D65/SV_SO_1213_2a!$H65*100</f>
        <v>25.694444444444443</v>
      </c>
      <c r="E65" s="156">
        <f>SV_SO_1213_2a!E65/SV_SO_1213_2a!$H65*100</f>
        <v>36.67929292929293</v>
      </c>
      <c r="F65" s="156">
        <f>SV_SO_1213_2a!F65/SV_SO_1213_2a!$H65*100</f>
        <v>24.684343434343432</v>
      </c>
      <c r="G65" s="156">
        <f>SV_SO_1213_2a!G65/SV_SO_1213_2a!$H65*100</f>
        <v>12.563131313131311</v>
      </c>
      <c r="H65" s="155">
        <f>SV_SO_1213_2a!H65/SV_SO_1213_2a!$H65*100</f>
        <v>100</v>
      </c>
      <c r="I65" s="155">
        <f>SV_SO_1213_2a!I65/SV_SO_1213_2a!$O65*100</f>
        <v>0.03462603878116344</v>
      </c>
      <c r="J65" s="156">
        <f>SV_SO_1213_2a!J65/SV_SO_1213_2a!$O65*100</f>
        <v>0.5886426592797784</v>
      </c>
      <c r="K65" s="157">
        <f>SV_SO_1213_2a!K65/SV_SO_1213_2a!$O65*100</f>
        <v>30.020775623268698</v>
      </c>
      <c r="L65" s="156">
        <f>SV_SO_1213_2a!L65/SV_SO_1213_2a!$O65*100</f>
        <v>36.461218836565095</v>
      </c>
      <c r="M65" s="156">
        <f>SV_SO_1213_2a!M65/SV_SO_1213_2a!$O65*100</f>
        <v>22.645429362880886</v>
      </c>
      <c r="N65" s="156">
        <f>SV_SO_1213_2a!N65/SV_SO_1213_2a!$O65*100</f>
        <v>10.249307479224377</v>
      </c>
      <c r="O65" s="155">
        <f>SV_SO_1213_2a!O65/SV_SO_1213_2a!$O65*100</f>
        <v>100</v>
      </c>
      <c r="P65" s="155">
        <f>SV_SO_1213_2a!P65/SV_SO_1213_2a!$V65*100</f>
        <v>0.03302509907529723</v>
      </c>
      <c r="Q65" s="156">
        <f>SV_SO_1213_2a!Q65/SV_SO_1213_2a!$V65*100</f>
        <v>0.4623513870541612</v>
      </c>
      <c r="R65" s="155">
        <f>SV_SO_1213_2a!R65/SV_SO_1213_2a!$V65*100</f>
        <v>27.75759577278732</v>
      </c>
      <c r="S65" s="155">
        <f>SV_SO_1213_2a!S65/SV_SO_1213_2a!$V65*100</f>
        <v>36.57529722589168</v>
      </c>
      <c r="T65" s="156">
        <f>SV_SO_1213_2a!T65/SV_SO_1213_2a!$V65*100</f>
        <v>23.712021136063406</v>
      </c>
      <c r="U65" s="189">
        <f>SV_SO_1213_2a!U65/SV_SO_1213_2a!$V65*100</f>
        <v>11.459709379128137</v>
      </c>
      <c r="V65" s="155">
        <f>SV_SO_1213_2a!V65/SV_SO_1213_2a!$V65*100</f>
        <v>100</v>
      </c>
    </row>
    <row r="66" spans="1:22" s="75" customFormat="1" ht="12.75">
      <c r="A66" s="178" t="s">
        <v>33</v>
      </c>
      <c r="B66" s="98"/>
      <c r="C66" s="99"/>
      <c r="D66" s="100"/>
      <c r="E66" s="99"/>
      <c r="F66" s="99"/>
      <c r="G66" s="99"/>
      <c r="H66" s="98"/>
      <c r="I66" s="98"/>
      <c r="J66" s="99"/>
      <c r="K66" s="100"/>
      <c r="L66" s="99"/>
      <c r="M66" s="99"/>
      <c r="N66" s="99"/>
      <c r="O66" s="98"/>
      <c r="P66" s="98"/>
      <c r="Q66" s="99"/>
      <c r="R66" s="98"/>
      <c r="S66" s="98"/>
      <c r="T66" s="99"/>
      <c r="U66" s="101"/>
      <c r="V66" s="98"/>
    </row>
    <row r="67" spans="1:22" s="74" customFormat="1" ht="12.75">
      <c r="A67" s="74" t="s">
        <v>48</v>
      </c>
      <c r="B67" s="190">
        <f>SV_SO_1213_2a!B67/SV_SO_1213_2a!$H67*100</f>
        <v>0.1768867924528302</v>
      </c>
      <c r="C67" s="191">
        <f>SV_SO_1213_2a!C67/SV_SO_1213_2a!$H67*100</f>
        <v>1.8867924528301887</v>
      </c>
      <c r="D67" s="192">
        <f>SV_SO_1213_2a!D67/SV_SO_1213_2a!$H67*100</f>
        <v>49.35141509433962</v>
      </c>
      <c r="E67" s="191">
        <f>SV_SO_1213_2a!E67/SV_SO_1213_2a!$H67*100</f>
        <v>32.25235849056604</v>
      </c>
      <c r="F67" s="191">
        <f>SV_SO_1213_2a!F67/SV_SO_1213_2a!$H67*100</f>
        <v>12.558962264150944</v>
      </c>
      <c r="G67" s="191">
        <f>SV_SO_1213_2a!G67/SV_SO_1213_2a!$H67*100</f>
        <v>3.7735849056603774</v>
      </c>
      <c r="H67" s="190">
        <f>SV_SO_1213_2a!H67/SV_SO_1213_2a!$H67*100</f>
        <v>100</v>
      </c>
      <c r="I67" s="190">
        <f>SV_SO_1213_2a!I67/SV_SO_1213_2a!$O67*100</f>
        <v>0.0879120879120879</v>
      </c>
      <c r="J67" s="191">
        <f>SV_SO_1213_2a!J67/SV_SO_1213_2a!$O67*100</f>
        <v>1.1868131868131868</v>
      </c>
      <c r="K67" s="192">
        <f>SV_SO_1213_2a!K67/SV_SO_1213_2a!$O67*100</f>
        <v>53.27472527472528</v>
      </c>
      <c r="L67" s="191">
        <f>SV_SO_1213_2a!L67/SV_SO_1213_2a!$O67*100</f>
        <v>28.65934065934066</v>
      </c>
      <c r="M67" s="191">
        <f>SV_SO_1213_2a!M67/SV_SO_1213_2a!$O67*100</f>
        <v>13.714285714285715</v>
      </c>
      <c r="N67" s="191">
        <f>SV_SO_1213_2a!N67/SV_SO_1213_2a!$O67*100</f>
        <v>3.076923076923077</v>
      </c>
      <c r="O67" s="190">
        <f>SV_SO_1213_2a!O67/SV_SO_1213_2a!$O67*100</f>
        <v>100</v>
      </c>
      <c r="P67" s="190">
        <f>SV_SO_1213_2a!P67/SV_SO_1213_2a!$V67*100</f>
        <v>0.12591286829513976</v>
      </c>
      <c r="Q67" s="191">
        <f>SV_SO_1213_2a!Q67/SV_SO_1213_2a!$V67*100</f>
        <v>1.4857718458826492</v>
      </c>
      <c r="R67" s="190">
        <f>SV_SO_1213_2a!R67/SV_SO_1213_2a!$V67*100</f>
        <v>51.59909342734827</v>
      </c>
      <c r="S67" s="190">
        <f>SV_SO_1213_2a!S67/SV_SO_1213_2a!$V67*100</f>
        <v>30.193905817174517</v>
      </c>
      <c r="T67" s="191">
        <f>SV_SO_1213_2a!T67/SV_SO_1213_2a!$V67*100</f>
        <v>13.220851170989675</v>
      </c>
      <c r="U67" s="193">
        <f>SV_SO_1213_2a!U67/SV_SO_1213_2a!$V67*100</f>
        <v>3.3744648703097457</v>
      </c>
      <c r="V67" s="190">
        <f>SV_SO_1213_2a!V67/SV_SO_1213_2a!$V67*100</f>
        <v>100</v>
      </c>
    </row>
    <row r="68" spans="1:22" s="75" customFormat="1" ht="12.75">
      <c r="A68" s="74" t="s">
        <v>49</v>
      </c>
      <c r="B68" s="190">
        <f>SV_SO_1213_2a!B68/SV_SO_1213_2a!$H68*100</f>
        <v>0</v>
      </c>
      <c r="C68" s="191">
        <f>SV_SO_1213_2a!C68/SV_SO_1213_2a!$H68*100</f>
        <v>0.1333926189417519</v>
      </c>
      <c r="D68" s="192">
        <f>SV_SO_1213_2a!D68/SV_SO_1213_2a!$H68*100</f>
        <v>27.47887950200089</v>
      </c>
      <c r="E68" s="191">
        <f>SV_SO_1213_2a!E68/SV_SO_1213_2a!$H68*100</f>
        <v>37.88350377945754</v>
      </c>
      <c r="F68" s="191">
        <f>SV_SO_1213_2a!F68/SV_SO_1213_2a!$H68*100</f>
        <v>24.099599822143176</v>
      </c>
      <c r="G68" s="191">
        <f>SV_SO_1213_2a!G68/SV_SO_1213_2a!$H68*100</f>
        <v>10.404624277456648</v>
      </c>
      <c r="H68" s="190">
        <f>SV_SO_1213_2a!H68/SV_SO_1213_2a!$H68*100</f>
        <v>100</v>
      </c>
      <c r="I68" s="190">
        <f>SV_SO_1213_2a!I68/SV_SO_1213_2a!$O68*100</f>
        <v>0</v>
      </c>
      <c r="J68" s="191">
        <f>SV_SO_1213_2a!J68/SV_SO_1213_2a!$O68*100</f>
        <v>0.2163331530557058</v>
      </c>
      <c r="K68" s="192">
        <f>SV_SO_1213_2a!K68/SV_SO_1213_2a!$O68*100</f>
        <v>28.55597620335316</v>
      </c>
      <c r="L68" s="191">
        <f>SV_SO_1213_2a!L68/SV_SO_1213_2a!$O68*100</f>
        <v>35.42455381287182</v>
      </c>
      <c r="M68" s="191">
        <f>SV_SO_1213_2a!M68/SV_SO_1213_2a!$O68*100</f>
        <v>24.337479718766904</v>
      </c>
      <c r="N68" s="191">
        <f>SV_SO_1213_2a!N68/SV_SO_1213_2a!$O68*100</f>
        <v>11.465657111952407</v>
      </c>
      <c r="O68" s="190">
        <f>SV_SO_1213_2a!O68/SV_SO_1213_2a!$O68*100</f>
        <v>100</v>
      </c>
      <c r="P68" s="190">
        <f>SV_SO_1213_2a!P68/SV_SO_1213_2a!$V68*100</f>
        <v>0</v>
      </c>
      <c r="Q68" s="191">
        <f>SV_SO_1213_2a!Q68/SV_SO_1213_2a!$V68*100</f>
        <v>0.1708150317227916</v>
      </c>
      <c r="R68" s="190">
        <f>SV_SO_1213_2a!R68/SV_SO_1213_2a!$V68*100</f>
        <v>27.96486090775988</v>
      </c>
      <c r="S68" s="190">
        <f>SV_SO_1213_2a!S68/SV_SO_1213_2a!$V68*100</f>
        <v>36.77403611517814</v>
      </c>
      <c r="T68" s="191">
        <f>SV_SO_1213_2a!T68/SV_SO_1213_2a!$V68*100</f>
        <v>24.20693020985847</v>
      </c>
      <c r="U68" s="193">
        <f>SV_SO_1213_2a!U68/SV_SO_1213_2a!$V68*100</f>
        <v>10.883357735480722</v>
      </c>
      <c r="V68" s="190">
        <f>SV_SO_1213_2a!V68/SV_SO_1213_2a!$V68*100</f>
        <v>100</v>
      </c>
    </row>
    <row r="69" spans="1:22" s="75" customFormat="1" ht="12.75">
      <c r="A69" s="74" t="s">
        <v>50</v>
      </c>
      <c r="B69" s="190">
        <f>SV_SO_1213_2a!B69/SV_SO_1213_2a!$H69*100</f>
        <v>0</v>
      </c>
      <c r="C69" s="191">
        <f>SV_SO_1213_2a!C69/SV_SO_1213_2a!$H69*100</f>
        <v>0</v>
      </c>
      <c r="D69" s="192">
        <f>SV_SO_1213_2a!D69/SV_SO_1213_2a!$H69*100</f>
        <v>18.333333333333332</v>
      </c>
      <c r="E69" s="191">
        <f>SV_SO_1213_2a!E69/SV_SO_1213_2a!$H69*100</f>
        <v>44.166666666666664</v>
      </c>
      <c r="F69" s="191">
        <f>SV_SO_1213_2a!F69/SV_SO_1213_2a!$H69*100</f>
        <v>27.500000000000004</v>
      </c>
      <c r="G69" s="191">
        <f>SV_SO_1213_2a!G69/SV_SO_1213_2a!$H69*100</f>
        <v>10</v>
      </c>
      <c r="H69" s="190">
        <f>SV_SO_1213_2a!H69/SV_SO_1213_2a!$H69*100</f>
        <v>100</v>
      </c>
      <c r="I69" s="190">
        <f>SV_SO_1213_2a!I69/SV_SO_1213_2a!$O69*100</f>
        <v>0</v>
      </c>
      <c r="J69" s="191">
        <f>SV_SO_1213_2a!J69/SV_SO_1213_2a!$O69*100</f>
        <v>1.1194029850746268</v>
      </c>
      <c r="K69" s="192">
        <f>SV_SO_1213_2a!K69/SV_SO_1213_2a!$O69*100</f>
        <v>34.32835820895522</v>
      </c>
      <c r="L69" s="191">
        <f>SV_SO_1213_2a!L69/SV_SO_1213_2a!$O69*100</f>
        <v>37.6865671641791</v>
      </c>
      <c r="M69" s="191">
        <f>SV_SO_1213_2a!M69/SV_SO_1213_2a!$O69*100</f>
        <v>20.522388059701495</v>
      </c>
      <c r="N69" s="191">
        <f>SV_SO_1213_2a!N69/SV_SO_1213_2a!$O69*100</f>
        <v>6.343283582089552</v>
      </c>
      <c r="O69" s="190">
        <f>SV_SO_1213_2a!O69/SV_SO_1213_2a!$O69*100</f>
        <v>100</v>
      </c>
      <c r="P69" s="190">
        <f>SV_SO_1213_2a!P69/SV_SO_1213_2a!$V69*100</f>
        <v>0</v>
      </c>
      <c r="Q69" s="191">
        <f>SV_SO_1213_2a!Q69/SV_SO_1213_2a!$V69*100</f>
        <v>0.7731958762886598</v>
      </c>
      <c r="R69" s="190">
        <f>SV_SO_1213_2a!R69/SV_SO_1213_2a!$V69*100</f>
        <v>29.381443298969074</v>
      </c>
      <c r="S69" s="190">
        <f>SV_SO_1213_2a!S69/SV_SO_1213_2a!$V69*100</f>
        <v>39.69072164948454</v>
      </c>
      <c r="T69" s="191">
        <f>SV_SO_1213_2a!T69/SV_SO_1213_2a!$V69*100</f>
        <v>22.68041237113402</v>
      </c>
      <c r="U69" s="193">
        <f>SV_SO_1213_2a!U69/SV_SO_1213_2a!$V69*100</f>
        <v>7.474226804123711</v>
      </c>
      <c r="V69" s="190">
        <f>SV_SO_1213_2a!V69/SV_SO_1213_2a!$V69*100</f>
        <v>100</v>
      </c>
    </row>
    <row r="70" spans="1:22" s="75" customFormat="1" ht="12.75">
      <c r="A70" s="74" t="s">
        <v>51</v>
      </c>
      <c r="B70" s="190">
        <f>SV_SO_1213_2a!B70/SV_SO_1213_2a!$H70*100</f>
        <v>0</v>
      </c>
      <c r="C70" s="191">
        <f>SV_SO_1213_2a!C70/SV_SO_1213_2a!$H70*100</f>
        <v>0.0827129859387924</v>
      </c>
      <c r="D70" s="192">
        <f>SV_SO_1213_2a!D70/SV_SO_1213_2a!$H70*100</f>
        <v>16.515026192445546</v>
      </c>
      <c r="E70" s="191">
        <f>SV_SO_1213_2a!E70/SV_SO_1213_2a!$H70*100</f>
        <v>43.36917562724014</v>
      </c>
      <c r="F70" s="191">
        <f>SV_SO_1213_2a!F70/SV_SO_1213_2a!$H70*100</f>
        <v>26.495726495726498</v>
      </c>
      <c r="G70" s="191">
        <f>SV_SO_1213_2a!G70/SV_SO_1213_2a!$H70*100</f>
        <v>13.53735869864902</v>
      </c>
      <c r="H70" s="190">
        <f>SV_SO_1213_2a!H70/SV_SO_1213_2a!$H70*100</f>
        <v>100</v>
      </c>
      <c r="I70" s="190">
        <f>SV_SO_1213_2a!I70/SV_SO_1213_2a!$O70*100</f>
        <v>0.03717472118959108</v>
      </c>
      <c r="J70" s="191">
        <f>SV_SO_1213_2a!J70/SV_SO_1213_2a!$O70*100</f>
        <v>0.11152416356877323</v>
      </c>
      <c r="K70" s="192">
        <f>SV_SO_1213_2a!K70/SV_SO_1213_2a!$O70*100</f>
        <v>16.765799256505577</v>
      </c>
      <c r="L70" s="191">
        <f>SV_SO_1213_2a!L70/SV_SO_1213_2a!$O70*100</f>
        <v>43.64312267657993</v>
      </c>
      <c r="M70" s="191">
        <f>SV_SO_1213_2a!M70/SV_SO_1213_2a!$O70*100</f>
        <v>26.28252788104089</v>
      </c>
      <c r="N70" s="191">
        <f>SV_SO_1213_2a!N70/SV_SO_1213_2a!$O70*100</f>
        <v>13.159851301115241</v>
      </c>
      <c r="O70" s="190">
        <f>SV_SO_1213_2a!O70/SV_SO_1213_2a!$O70*100</f>
        <v>100</v>
      </c>
      <c r="P70" s="190">
        <f>SV_SO_1213_2a!P70/SV_SO_1213_2a!$V70*100</f>
        <v>0.015830299192654742</v>
      </c>
      <c r="Q70" s="191">
        <f>SV_SO_1213_2a!Q70/SV_SO_1213_2a!$V70*100</f>
        <v>0.09498179515592844</v>
      </c>
      <c r="R70" s="190">
        <f>SV_SO_1213_2a!R70/SV_SO_1213_2a!$V70*100</f>
        <v>16.621814152287477</v>
      </c>
      <c r="S70" s="190">
        <f>SV_SO_1213_2a!S70/SV_SO_1213_2a!$V70*100</f>
        <v>43.48583188222258</v>
      </c>
      <c r="T70" s="191">
        <f>SV_SO_1213_2a!T70/SV_SO_1213_2a!$V70*100</f>
        <v>26.40493905334811</v>
      </c>
      <c r="U70" s="193">
        <f>SV_SO_1213_2a!U70/SV_SO_1213_2a!$V70*100</f>
        <v>13.376602817793257</v>
      </c>
      <c r="V70" s="190">
        <f>SV_SO_1213_2a!V70/SV_SO_1213_2a!$V70*100</f>
        <v>100</v>
      </c>
    </row>
    <row r="71" spans="1:22" s="60" customFormat="1" ht="12.75">
      <c r="A71" s="29" t="s">
        <v>1</v>
      </c>
      <c r="B71" s="155">
        <f>SV_SO_1213_2a!B71/SV_SO_1213_2a!$H71*100</f>
        <v>0.0390015600624025</v>
      </c>
      <c r="C71" s="156">
        <f>SV_SO_1213_2a!C71/SV_SO_1213_2a!$H71*100</f>
        <v>0.4940197607904316</v>
      </c>
      <c r="D71" s="157">
        <f>SV_SO_1213_2a!D71/SV_SO_1213_2a!$H71*100</f>
        <v>26.98907956318253</v>
      </c>
      <c r="E71" s="156">
        <f>SV_SO_1213_2a!E71/SV_SO_1213_2a!$H71*100</f>
        <v>39.32657306292251</v>
      </c>
      <c r="F71" s="156">
        <f>SV_SO_1213_2a!F71/SV_SO_1213_2a!$H71*100</f>
        <v>22.737909516380654</v>
      </c>
      <c r="G71" s="156">
        <f>SV_SO_1213_2a!G71/SV_SO_1213_2a!$H71*100</f>
        <v>10.413416536661467</v>
      </c>
      <c r="H71" s="155">
        <f>SV_SO_1213_2a!H71/SV_SO_1213_2a!$H71*100</f>
        <v>100</v>
      </c>
      <c r="I71" s="155">
        <f>SV_SO_1213_2a!I71/SV_SO_1213_2a!$O71*100</f>
        <v>0.04236091499576391</v>
      </c>
      <c r="J71" s="156">
        <f>SV_SO_1213_2a!J71/SV_SO_1213_2a!$O71*100</f>
        <v>0.5224512849477548</v>
      </c>
      <c r="K71" s="157">
        <f>SV_SO_1213_2a!K71/SV_SO_1213_2a!$O71*100</f>
        <v>32.236656311776336</v>
      </c>
      <c r="L71" s="156">
        <f>SV_SO_1213_2a!L71/SV_SO_1213_2a!$O71*100</f>
        <v>36.458627506354134</v>
      </c>
      <c r="M71" s="156">
        <f>SV_SO_1213_2a!M71/SV_SO_1213_2a!$O71*100</f>
        <v>21.519344817848065</v>
      </c>
      <c r="N71" s="156">
        <f>SV_SO_1213_2a!N71/SV_SO_1213_2a!$O71*100</f>
        <v>9.220559164077944</v>
      </c>
      <c r="O71" s="155">
        <f>SV_SO_1213_2a!O71/SV_SO_1213_2a!$O71*100</f>
        <v>100</v>
      </c>
      <c r="P71" s="155">
        <f>SV_SO_1213_2a!P71/SV_SO_1213_2a!$V71*100</f>
        <v>0.0406118857452281</v>
      </c>
      <c r="Q71" s="156">
        <f>SV_SO_1213_2a!Q71/SV_SO_1213_2a!$V71*100</f>
        <v>0.5076485718153513</v>
      </c>
      <c r="R71" s="155">
        <f>SV_SO_1213_2a!R71/SV_SO_1213_2a!$V71*100</f>
        <v>29.504534993908216</v>
      </c>
      <c r="S71" s="155">
        <f>SV_SO_1213_2a!S71/SV_SO_1213_2a!$V71*100</f>
        <v>37.95180722891566</v>
      </c>
      <c r="T71" s="156">
        <f>SV_SO_1213_2a!T71/SV_SO_1213_2a!$V71*100</f>
        <v>22.15378367402193</v>
      </c>
      <c r="U71" s="189">
        <f>SV_SO_1213_2a!U71/SV_SO_1213_2a!$V71*100</f>
        <v>9.841613645593611</v>
      </c>
      <c r="V71" s="155">
        <f>SV_SO_1213_2a!V71/SV_SO_1213_2a!$V71*100</f>
        <v>100</v>
      </c>
    </row>
    <row r="72" spans="1:22" s="112" customFormat="1" ht="15" customHeight="1">
      <c r="A72" s="29"/>
      <c r="B72" s="164"/>
      <c r="C72" s="164"/>
      <c r="D72" s="164"/>
      <c r="E72" s="164"/>
      <c r="F72" s="164"/>
      <c r="G72" s="164"/>
      <c r="H72" s="164"/>
      <c r="I72" s="164"/>
      <c r="J72" s="164"/>
      <c r="K72" s="164"/>
      <c r="L72" s="164"/>
      <c r="M72" s="164"/>
      <c r="N72" s="164"/>
      <c r="O72" s="164"/>
      <c r="P72" s="164"/>
      <c r="Q72" s="164"/>
      <c r="R72" s="164"/>
      <c r="S72" s="164"/>
      <c r="T72" s="164"/>
      <c r="U72" s="164"/>
      <c r="V72" s="164"/>
    </row>
    <row r="73" spans="1:22" s="112" customFormat="1" ht="15" customHeight="1">
      <c r="A73" s="29"/>
      <c r="B73" s="164"/>
      <c r="C73" s="164"/>
      <c r="D73" s="164"/>
      <c r="E73" s="164"/>
      <c r="F73" s="164"/>
      <c r="G73" s="164"/>
      <c r="H73" s="164"/>
      <c r="I73" s="164"/>
      <c r="J73" s="164"/>
      <c r="K73" s="164"/>
      <c r="L73" s="164"/>
      <c r="M73" s="164"/>
      <c r="N73" s="164"/>
      <c r="O73" s="164"/>
      <c r="P73" s="164"/>
      <c r="Q73" s="164"/>
      <c r="R73" s="164"/>
      <c r="S73" s="164"/>
      <c r="T73" s="164"/>
      <c r="U73" s="164"/>
      <c r="V73" s="164"/>
    </row>
    <row r="74" spans="1:22" s="112" customFormat="1" ht="15" customHeight="1">
      <c r="A74" s="29"/>
      <c r="B74" s="164"/>
      <c r="C74" s="164"/>
      <c r="D74" s="164"/>
      <c r="E74" s="164"/>
      <c r="F74" s="164"/>
      <c r="G74" s="164"/>
      <c r="H74" s="164"/>
      <c r="I74" s="164"/>
      <c r="J74" s="164"/>
      <c r="K74" s="164"/>
      <c r="L74" s="164"/>
      <c r="M74" s="164"/>
      <c r="N74" s="164"/>
      <c r="O74" s="164"/>
      <c r="P74" s="164"/>
      <c r="Q74" s="164"/>
      <c r="R74" s="164"/>
      <c r="S74" s="164"/>
      <c r="T74" s="164"/>
      <c r="U74" s="164"/>
      <c r="V74" s="164"/>
    </row>
    <row r="75" spans="1:22" s="112" customFormat="1" ht="15" customHeight="1">
      <c r="A75" s="29"/>
      <c r="B75" s="164"/>
      <c r="C75" s="164"/>
      <c r="D75" s="164"/>
      <c r="E75" s="164"/>
      <c r="F75" s="164"/>
      <c r="G75" s="164"/>
      <c r="H75" s="164"/>
      <c r="I75" s="164"/>
      <c r="J75" s="164"/>
      <c r="K75" s="164"/>
      <c r="L75" s="164"/>
      <c r="M75" s="164"/>
      <c r="N75" s="164"/>
      <c r="O75" s="164"/>
      <c r="P75" s="164"/>
      <c r="Q75" s="164"/>
      <c r="R75" s="164"/>
      <c r="S75" s="164"/>
      <c r="T75" s="164"/>
      <c r="U75" s="164"/>
      <c r="V75" s="164"/>
    </row>
    <row r="76" spans="1:22" s="112" customFormat="1" ht="15" customHeight="1">
      <c r="A76" s="29"/>
      <c r="B76" s="164"/>
      <c r="C76" s="164"/>
      <c r="D76" s="164"/>
      <c r="E76" s="164"/>
      <c r="F76" s="164"/>
      <c r="G76" s="164"/>
      <c r="H76" s="164"/>
      <c r="I76" s="164"/>
      <c r="J76" s="164"/>
      <c r="K76" s="164"/>
      <c r="L76" s="164"/>
      <c r="M76" s="164"/>
      <c r="N76" s="164"/>
      <c r="O76" s="164"/>
      <c r="P76" s="164"/>
      <c r="Q76" s="164"/>
      <c r="R76" s="164"/>
      <c r="S76" s="164"/>
      <c r="T76" s="164"/>
      <c r="U76" s="164"/>
      <c r="V76" s="164"/>
    </row>
    <row r="77" spans="1:22" s="112" customFormat="1" ht="15" customHeight="1">
      <c r="A77" s="29"/>
      <c r="B77" s="164"/>
      <c r="C77" s="164"/>
      <c r="D77" s="164"/>
      <c r="E77" s="164"/>
      <c r="F77" s="164"/>
      <c r="G77" s="164"/>
      <c r="H77" s="164"/>
      <c r="I77" s="164"/>
      <c r="J77" s="164"/>
      <c r="K77" s="164"/>
      <c r="L77" s="164"/>
      <c r="M77" s="164"/>
      <c r="N77" s="164"/>
      <c r="O77" s="164"/>
      <c r="P77" s="164"/>
      <c r="Q77" s="164"/>
      <c r="R77" s="164"/>
      <c r="S77" s="164"/>
      <c r="T77" s="164"/>
      <c r="U77" s="164"/>
      <c r="V77" s="164"/>
    </row>
    <row r="78" spans="1:22" s="112" customFormat="1" ht="15" customHeight="1">
      <c r="A78" s="29"/>
      <c r="B78" s="164"/>
      <c r="C78" s="164"/>
      <c r="D78" s="164"/>
      <c r="E78" s="164"/>
      <c r="F78" s="164"/>
      <c r="G78" s="164"/>
      <c r="H78" s="164"/>
      <c r="I78" s="164"/>
      <c r="J78" s="164"/>
      <c r="K78" s="164"/>
      <c r="L78" s="164"/>
      <c r="M78" s="164"/>
      <c r="N78" s="164"/>
      <c r="O78" s="164"/>
      <c r="P78" s="164"/>
      <c r="Q78" s="164"/>
      <c r="R78" s="164"/>
      <c r="S78" s="164"/>
      <c r="T78" s="164"/>
      <c r="U78" s="164"/>
      <c r="V78" s="164"/>
    </row>
    <row r="79" spans="1:22" s="112" customFormat="1" ht="12.75">
      <c r="A79" s="29"/>
      <c r="B79" s="164"/>
      <c r="C79" s="164"/>
      <c r="D79" s="164"/>
      <c r="E79" s="164"/>
      <c r="F79" s="164"/>
      <c r="G79" s="164"/>
      <c r="H79" s="164"/>
      <c r="I79" s="164"/>
      <c r="J79" s="164"/>
      <c r="K79" s="164"/>
      <c r="L79" s="164"/>
      <c r="M79" s="164"/>
      <c r="N79" s="164"/>
      <c r="O79" s="164"/>
      <c r="P79" s="164"/>
      <c r="Q79" s="164"/>
      <c r="R79" s="164"/>
      <c r="S79" s="164"/>
      <c r="T79" s="164"/>
      <c r="U79" s="164"/>
      <c r="V79" s="164"/>
    </row>
    <row r="80" spans="1:22" s="112" customFormat="1" ht="12.75">
      <c r="A80" s="29"/>
      <c r="B80" s="164"/>
      <c r="C80" s="164"/>
      <c r="D80" s="164"/>
      <c r="E80" s="164"/>
      <c r="F80" s="164"/>
      <c r="G80" s="164"/>
      <c r="H80" s="164"/>
      <c r="I80" s="164"/>
      <c r="J80" s="164"/>
      <c r="K80" s="164"/>
      <c r="L80" s="164"/>
      <c r="M80" s="164"/>
      <c r="N80" s="164"/>
      <c r="O80" s="164"/>
      <c r="P80" s="164"/>
      <c r="Q80" s="164"/>
      <c r="R80" s="164"/>
      <c r="S80" s="164"/>
      <c r="T80" s="164"/>
      <c r="U80" s="164"/>
      <c r="V80" s="164"/>
    </row>
    <row r="81" spans="1:22" s="112" customFormat="1" ht="12.75">
      <c r="A81" s="29"/>
      <c r="B81" s="164"/>
      <c r="C81" s="164"/>
      <c r="D81" s="164"/>
      <c r="E81" s="164"/>
      <c r="F81" s="164"/>
      <c r="G81" s="164"/>
      <c r="H81" s="164"/>
      <c r="I81" s="164"/>
      <c r="J81" s="164"/>
      <c r="K81" s="164"/>
      <c r="L81" s="164"/>
      <c r="M81" s="164"/>
      <c r="N81" s="164"/>
      <c r="O81" s="164"/>
      <c r="P81" s="164"/>
      <c r="Q81" s="164"/>
      <c r="R81" s="164"/>
      <c r="S81" s="164"/>
      <c r="T81" s="164"/>
      <c r="U81" s="164"/>
      <c r="V81" s="164"/>
    </row>
    <row r="82" spans="1:22" s="112" customFormat="1" ht="14.25" customHeight="1">
      <c r="A82" s="29"/>
      <c r="B82" s="164"/>
      <c r="C82" s="164"/>
      <c r="D82" s="164"/>
      <c r="E82" s="164"/>
      <c r="F82" s="164"/>
      <c r="G82" s="164"/>
      <c r="H82" s="164"/>
      <c r="I82" s="164"/>
      <c r="J82" s="164"/>
      <c r="K82" s="164"/>
      <c r="L82" s="164"/>
      <c r="M82" s="164"/>
      <c r="N82" s="164"/>
      <c r="O82" s="164"/>
      <c r="P82" s="164"/>
      <c r="Q82" s="164"/>
      <c r="R82" s="164"/>
      <c r="S82" s="164"/>
      <c r="T82" s="164"/>
      <c r="U82" s="164"/>
      <c r="V82" s="164"/>
    </row>
    <row r="83" spans="1:3" ht="12.75">
      <c r="A83" s="30" t="s">
        <v>72</v>
      </c>
      <c r="C83"/>
    </row>
    <row r="84" spans="1:22" ht="12.75">
      <c r="A84" s="227" t="s">
        <v>9</v>
      </c>
      <c r="B84" s="227"/>
      <c r="C84" s="227"/>
      <c r="D84" s="227"/>
      <c r="E84" s="227"/>
      <c r="F84" s="227"/>
      <c r="G84" s="227"/>
      <c r="H84" s="227"/>
      <c r="I84" s="227"/>
      <c r="J84" s="227"/>
      <c r="K84" s="227"/>
      <c r="L84" s="227"/>
      <c r="M84" s="227"/>
      <c r="N84" s="227"/>
      <c r="O84" s="227"/>
      <c r="P84" s="227"/>
      <c r="Q84" s="227"/>
      <c r="R84" s="227"/>
      <c r="S84" s="227"/>
      <c r="T84" s="227"/>
      <c r="U84" s="227"/>
      <c r="V84" s="227"/>
    </row>
    <row r="85" spans="1:22" ht="12.75">
      <c r="A85" s="219" t="s">
        <v>55</v>
      </c>
      <c r="B85" s="219"/>
      <c r="C85" s="219"/>
      <c r="D85" s="219"/>
      <c r="E85" s="219"/>
      <c r="F85" s="219"/>
      <c r="G85" s="219"/>
      <c r="H85" s="219"/>
      <c r="I85" s="219"/>
      <c r="J85" s="219"/>
      <c r="K85" s="219"/>
      <c r="L85" s="219"/>
      <c r="M85" s="219"/>
      <c r="N85" s="219"/>
      <c r="O85" s="219"/>
      <c r="P85" s="219"/>
      <c r="Q85" s="219"/>
      <c r="R85" s="219"/>
      <c r="S85" s="219"/>
      <c r="T85" s="219"/>
      <c r="U85" s="219"/>
      <c r="V85" s="219"/>
    </row>
    <row r="86" spans="1:22" s="115" customFormat="1" ht="12.75">
      <c r="A86" s="220" t="s">
        <v>30</v>
      </c>
      <c r="B86" s="220"/>
      <c r="C86" s="220"/>
      <c r="D86" s="220"/>
      <c r="E86" s="220"/>
      <c r="F86" s="220"/>
      <c r="G86" s="220"/>
      <c r="H86" s="220"/>
      <c r="I86" s="220"/>
      <c r="J86" s="220"/>
      <c r="K86" s="220"/>
      <c r="L86" s="220"/>
      <c r="M86" s="220"/>
      <c r="N86" s="220"/>
      <c r="O86" s="220"/>
      <c r="P86" s="220"/>
      <c r="Q86" s="220"/>
      <c r="R86" s="220"/>
      <c r="S86" s="220"/>
      <c r="T86" s="220"/>
      <c r="U86" s="220"/>
      <c r="V86" s="220"/>
    </row>
    <row r="87" spans="1:22" s="115" customFormat="1" ht="12.75">
      <c r="A87" s="114"/>
      <c r="B87" s="114"/>
      <c r="C87" s="114"/>
      <c r="D87" s="114"/>
      <c r="E87" s="114"/>
      <c r="F87" s="114"/>
      <c r="G87" s="114"/>
      <c r="H87" s="114"/>
      <c r="I87" s="114"/>
      <c r="J87" s="114"/>
      <c r="K87" s="114"/>
      <c r="L87" s="114"/>
      <c r="M87" s="114"/>
      <c r="N87" s="114"/>
      <c r="O87" s="114"/>
      <c r="P87" s="114"/>
      <c r="Q87" s="114"/>
      <c r="R87" s="114"/>
      <c r="S87" s="114"/>
      <c r="T87" s="114"/>
      <c r="U87" s="114"/>
      <c r="V87" s="114"/>
    </row>
    <row r="88" spans="1:22" ht="12.75">
      <c r="A88" s="227" t="s">
        <v>24</v>
      </c>
      <c r="B88" s="227"/>
      <c r="C88" s="227"/>
      <c r="D88" s="227"/>
      <c r="E88" s="227"/>
      <c r="F88" s="227"/>
      <c r="G88" s="227"/>
      <c r="H88" s="227"/>
      <c r="I88" s="227"/>
      <c r="J88" s="227"/>
      <c r="K88" s="227"/>
      <c r="L88" s="227"/>
      <c r="M88" s="227"/>
      <c r="N88" s="227"/>
      <c r="O88" s="227"/>
      <c r="P88" s="227"/>
      <c r="Q88" s="227"/>
      <c r="R88" s="227"/>
      <c r="S88" s="227"/>
      <c r="T88" s="227"/>
      <c r="U88" s="227"/>
      <c r="V88" s="227"/>
    </row>
    <row r="89" ht="7.5" customHeight="1" thickBot="1"/>
    <row r="90" spans="1:22" ht="12.75">
      <c r="A90" s="116"/>
      <c r="B90" s="221" t="s">
        <v>34</v>
      </c>
      <c r="C90" s="222"/>
      <c r="D90" s="222"/>
      <c r="E90" s="222"/>
      <c r="F90" s="222"/>
      <c r="G90" s="222"/>
      <c r="H90" s="223"/>
      <c r="I90" s="221" t="s">
        <v>35</v>
      </c>
      <c r="J90" s="222"/>
      <c r="K90" s="222"/>
      <c r="L90" s="222"/>
      <c r="M90" s="222"/>
      <c r="N90" s="222"/>
      <c r="O90" s="223"/>
      <c r="P90" s="221" t="s">
        <v>1</v>
      </c>
      <c r="Q90" s="222"/>
      <c r="R90" s="222"/>
      <c r="S90" s="222"/>
      <c r="T90" s="222"/>
      <c r="U90" s="222"/>
      <c r="V90" s="222"/>
    </row>
    <row r="91" spans="2:22" ht="12.75">
      <c r="B91" s="232" t="s">
        <v>36</v>
      </c>
      <c r="C91" s="233"/>
      <c r="D91" s="117" t="s">
        <v>37</v>
      </c>
      <c r="E91" s="233" t="s">
        <v>38</v>
      </c>
      <c r="F91" s="233"/>
      <c r="G91" s="233"/>
      <c r="H91" s="118" t="s">
        <v>1</v>
      </c>
      <c r="I91" s="232" t="s">
        <v>36</v>
      </c>
      <c r="J91" s="234"/>
      <c r="K91" s="113" t="s">
        <v>37</v>
      </c>
      <c r="L91" s="232" t="s">
        <v>38</v>
      </c>
      <c r="M91" s="233"/>
      <c r="N91" s="233"/>
      <c r="O91" s="118" t="s">
        <v>1</v>
      </c>
      <c r="P91" s="232" t="s">
        <v>36</v>
      </c>
      <c r="Q91" s="234"/>
      <c r="R91" s="113" t="s">
        <v>37</v>
      </c>
      <c r="S91" s="232" t="s">
        <v>38</v>
      </c>
      <c r="T91" s="233"/>
      <c r="U91" s="233"/>
      <c r="V91" s="118" t="s">
        <v>1</v>
      </c>
    </row>
    <row r="92" spans="1:22" ht="12.75">
      <c r="A92" s="183" t="s">
        <v>39</v>
      </c>
      <c r="B92" s="184" t="s">
        <v>40</v>
      </c>
      <c r="C92" s="183">
        <v>1</v>
      </c>
      <c r="D92" s="185" t="s">
        <v>41</v>
      </c>
      <c r="E92" s="183" t="s">
        <v>42</v>
      </c>
      <c r="F92" s="183" t="s">
        <v>43</v>
      </c>
      <c r="G92" s="183" t="s">
        <v>44</v>
      </c>
      <c r="H92" s="186"/>
      <c r="I92" s="184" t="s">
        <v>40</v>
      </c>
      <c r="J92" s="183">
        <v>1</v>
      </c>
      <c r="K92" s="185" t="s">
        <v>41</v>
      </c>
      <c r="L92" s="183" t="s">
        <v>42</v>
      </c>
      <c r="M92" s="183" t="s">
        <v>43</v>
      </c>
      <c r="N92" s="183" t="s">
        <v>44</v>
      </c>
      <c r="O92" s="186"/>
      <c r="P92" s="184" t="s">
        <v>40</v>
      </c>
      <c r="Q92" s="183">
        <v>1</v>
      </c>
      <c r="R92" s="185" t="s">
        <v>41</v>
      </c>
      <c r="S92" s="183" t="s">
        <v>42</v>
      </c>
      <c r="T92" s="183" t="s">
        <v>43</v>
      </c>
      <c r="U92" s="183" t="s">
        <v>44</v>
      </c>
      <c r="V92" s="186"/>
    </row>
    <row r="93" spans="1:22" s="75" customFormat="1"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s="75" customFormat="1" ht="12.75">
      <c r="A94" s="74" t="s">
        <v>48</v>
      </c>
      <c r="B94" s="151">
        <f>SV_SO_1213_2a!B94/SV_SO_1213_2a!$H94*100</f>
        <v>0.05941770647653001</v>
      </c>
      <c r="C94" s="152">
        <f>SV_SO_1213_2a!C94/SV_SO_1213_2a!$H94*100</f>
        <v>2.457096920764741</v>
      </c>
      <c r="D94" s="153">
        <f>SV_SO_1213_2a!D94/SV_SO_1213_2a!$H94*100</f>
        <v>85.06518471916395</v>
      </c>
      <c r="E94" s="152">
        <f>SV_SO_1213_2a!E94/SV_SO_1213_2a!$H94*100</f>
        <v>10.789556464296949</v>
      </c>
      <c r="F94" s="152">
        <f>SV_SO_1213_2a!F94/SV_SO_1213_2a!$H94*100</f>
        <v>1.4225297962322183</v>
      </c>
      <c r="G94" s="152">
        <f>SV_SO_1213_2a!G94/SV_SO_1213_2a!$H94*100</f>
        <v>0.20621439306560413</v>
      </c>
      <c r="H94" s="151">
        <f>SV_SO_1213_2a!H94/SV_SO_1213_2a!$H94*100</f>
        <v>100</v>
      </c>
      <c r="I94" s="151">
        <f>SV_SO_1213_2a!I94/SV_SO_1213_2a!$O94*100</f>
        <v>0.035350262181111175</v>
      </c>
      <c r="J94" s="152">
        <f>SV_SO_1213_2a!J94/SV_SO_1213_2a!$O94*100</f>
        <v>1.9589936958699112</v>
      </c>
      <c r="K94" s="153">
        <f>SV_SO_1213_2a!K94/SV_SO_1213_2a!$O94*100</f>
        <v>88.154716314146</v>
      </c>
      <c r="L94" s="152">
        <f>SV_SO_1213_2a!L94/SV_SO_1213_2a!$O94*100</f>
        <v>8.245448653744182</v>
      </c>
      <c r="M94" s="152">
        <f>SV_SO_1213_2a!M94/SV_SO_1213_2a!$O94*100</f>
        <v>1.4169563424262062</v>
      </c>
      <c r="N94" s="152">
        <f>SV_SO_1213_2a!N94/SV_SO_1213_2a!$O94*100</f>
        <v>0.18853473163259293</v>
      </c>
      <c r="O94" s="151">
        <f>SV_SO_1213_2a!O94/SV_SO_1213_2a!$O94*100</f>
        <v>100</v>
      </c>
      <c r="P94" s="151">
        <f>SV_SO_1213_2a!P94/SV_SO_1213_2a!$V94*100</f>
        <v>0.046357721757756924</v>
      </c>
      <c r="Q94" s="152">
        <f>SV_SO_1213_2a!Q94/SV_SO_1213_2a!$V94*100</f>
        <v>2.186805633262465</v>
      </c>
      <c r="R94" s="153">
        <f>SV_SO_1213_2a!R94/SV_SO_1213_2a!$V94*100</f>
        <v>86.74169157728151</v>
      </c>
      <c r="S94" s="152">
        <f>SV_SO_1213_2a!S94/SV_SO_1213_2a!$V94*100</f>
        <v>9.409018974695078</v>
      </c>
      <c r="T94" s="152">
        <f>SV_SO_1213_2a!T94/SV_SO_1213_2a!$V94*100</f>
        <v>1.4195054110651086</v>
      </c>
      <c r="U94" s="152">
        <f>SV_SO_1213_2a!U94/SV_SO_1213_2a!$V94*100</f>
        <v>0.19662068193807247</v>
      </c>
      <c r="V94" s="151">
        <f>SV_SO_1213_2a!V94/SV_SO_1213_2a!$V94*100</f>
        <v>100</v>
      </c>
    </row>
    <row r="95" spans="1:22" s="75" customFormat="1" ht="12.75">
      <c r="A95" s="74" t="s">
        <v>49</v>
      </c>
      <c r="B95" s="151">
        <f>SV_SO_1213_2a!B95/SV_SO_1213_2a!$H95*100</f>
        <v>0</v>
      </c>
      <c r="C95" s="154">
        <f>SV_SO_1213_2a!C95/SV_SO_1213_2a!$H95*100</f>
        <v>0.2566799915842626</v>
      </c>
      <c r="D95" s="153">
        <f>SV_SO_1213_2a!D95/SV_SO_1213_2a!$H95*100</f>
        <v>63.25268251630549</v>
      </c>
      <c r="E95" s="154">
        <f>SV_SO_1213_2a!E95/SV_SO_1213_2a!$H95*100</f>
        <v>28.24742268041237</v>
      </c>
      <c r="F95" s="154">
        <f>SV_SO_1213_2a!F95/SV_SO_1213_2a!$H95*100</f>
        <v>6.917736166631601</v>
      </c>
      <c r="G95" s="154">
        <f>SV_SO_1213_2a!G95/SV_SO_1213_2a!$H95*100</f>
        <v>1.3254786450662739</v>
      </c>
      <c r="H95" s="151">
        <f>SV_SO_1213_2a!H95/SV_SO_1213_2a!$H95*100</f>
        <v>100</v>
      </c>
      <c r="I95" s="151">
        <f>SV_SO_1213_2a!I95/SV_SO_1213_2a!$O95*100</f>
        <v>0</v>
      </c>
      <c r="J95" s="154">
        <f>SV_SO_1213_2a!J95/SV_SO_1213_2a!$O95*100</f>
        <v>0.3012888467332478</v>
      </c>
      <c r="K95" s="153">
        <f>SV_SO_1213_2a!K95/SV_SO_1213_2a!$O95*100</f>
        <v>66.78569435920326</v>
      </c>
      <c r="L95" s="154">
        <f>SV_SO_1213_2a!L95/SV_SO_1213_2a!$O95*100</f>
        <v>25.676505049377894</v>
      </c>
      <c r="M95" s="154">
        <f>SV_SO_1213_2a!M95/SV_SO_1213_2a!$O95*100</f>
        <v>5.93092674217486</v>
      </c>
      <c r="N95" s="154">
        <f>SV_SO_1213_2a!N95/SV_SO_1213_2a!$O95*100</f>
        <v>1.3055850025107403</v>
      </c>
      <c r="O95" s="151">
        <f>SV_SO_1213_2a!O95/SV_SO_1213_2a!$O95*100</f>
        <v>100</v>
      </c>
      <c r="P95" s="151">
        <f>SV_SO_1213_2a!P95/SV_SO_1213_2a!$V95*100</f>
        <v>0</v>
      </c>
      <c r="Q95" s="152">
        <f>SV_SO_1213_2a!Q95/SV_SO_1213_2a!$V95*100</f>
        <v>0.2758587603147189</v>
      </c>
      <c r="R95" s="151">
        <f>SV_SO_1213_2a!R95/SV_SO_1213_2a!$V95*100</f>
        <v>64.77163692189599</v>
      </c>
      <c r="S95" s="151">
        <f>SV_SO_1213_2a!S95/SV_SO_1213_2a!$V95*100</f>
        <v>27.142103243139516</v>
      </c>
      <c r="T95" s="152">
        <f>SV_SO_1213_2a!T95/SV_SO_1213_2a!$V95*100</f>
        <v>6.4934753406256</v>
      </c>
      <c r="U95" s="187">
        <f>SV_SO_1213_2a!U95/SV_SO_1213_2a!$V95*100</f>
        <v>1.3169257340241796</v>
      </c>
      <c r="V95" s="151">
        <f>SV_SO_1213_2a!V95/SV_SO_1213_2a!$V95*100</f>
        <v>100</v>
      </c>
    </row>
    <row r="96" spans="1:22" s="75" customFormat="1" ht="12.75">
      <c r="A96" s="74" t="s">
        <v>50</v>
      </c>
      <c r="B96" s="151">
        <f>SV_SO_1213_2a!B96/SV_SO_1213_2a!$H96*100</f>
        <v>0</v>
      </c>
      <c r="C96" s="154">
        <f>SV_SO_1213_2a!C96/SV_SO_1213_2a!$H96*100</f>
        <v>0.7597340930674265</v>
      </c>
      <c r="D96" s="153">
        <f>SV_SO_1213_2a!D96/SV_SO_1213_2a!$H96*100</f>
        <v>50.047483380816715</v>
      </c>
      <c r="E96" s="154">
        <f>SV_SO_1213_2a!E96/SV_SO_1213_2a!$H96*100</f>
        <v>35.04273504273504</v>
      </c>
      <c r="F96" s="154">
        <f>SV_SO_1213_2a!F96/SV_SO_1213_2a!$H96*100</f>
        <v>11.870845204178536</v>
      </c>
      <c r="G96" s="154">
        <f>SV_SO_1213_2a!G96/SV_SO_1213_2a!$H96*100</f>
        <v>2.2792022792022792</v>
      </c>
      <c r="H96" s="151">
        <f>SV_SO_1213_2a!H96/SV_SO_1213_2a!$H96*100</f>
        <v>100</v>
      </c>
      <c r="I96" s="151">
        <f>SV_SO_1213_2a!I96/SV_SO_1213_2a!$O96*100</f>
        <v>0</v>
      </c>
      <c r="J96" s="154">
        <f>SV_SO_1213_2a!J96/SV_SO_1213_2a!$O96*100</f>
        <v>0.46559751681324363</v>
      </c>
      <c r="K96" s="153">
        <f>SV_SO_1213_2a!K96/SV_SO_1213_2a!$O96*100</f>
        <v>63.166063114330065</v>
      </c>
      <c r="L96" s="154">
        <f>SV_SO_1213_2a!L96/SV_SO_1213_2a!$O96*100</f>
        <v>27.315054319710296</v>
      </c>
      <c r="M96" s="154">
        <f>SV_SO_1213_2a!M96/SV_SO_1213_2a!$O96*100</f>
        <v>7.811691670977755</v>
      </c>
      <c r="N96" s="154">
        <f>SV_SO_1213_2a!N96/SV_SO_1213_2a!$O96*100</f>
        <v>1.2415933781686497</v>
      </c>
      <c r="O96" s="151">
        <f>SV_SO_1213_2a!O96/SV_SO_1213_2a!$O96*100</f>
        <v>100</v>
      </c>
      <c r="P96" s="151">
        <f>SV_SO_1213_2a!P96/SV_SO_1213_2a!$V96*100</f>
        <v>0</v>
      </c>
      <c r="Q96" s="152">
        <f>SV_SO_1213_2a!Q96/SV_SO_1213_2a!$V96*100</f>
        <v>0.5693235097119892</v>
      </c>
      <c r="R96" s="151">
        <f>SV_SO_1213_2a!R96/SV_SO_1213_2a!$V96*100</f>
        <v>58.53985264567984</v>
      </c>
      <c r="S96" s="151">
        <f>SV_SO_1213_2a!S96/SV_SO_1213_2a!$V96*100</f>
        <v>30.040187541862025</v>
      </c>
      <c r="T96" s="152">
        <f>SV_SO_1213_2a!T96/SV_SO_1213_2a!$V96*100</f>
        <v>9.243134628265237</v>
      </c>
      <c r="U96" s="187">
        <f>SV_SO_1213_2a!U96/SV_SO_1213_2a!$V96*100</f>
        <v>1.6075016744809107</v>
      </c>
      <c r="V96" s="151">
        <f>SV_SO_1213_2a!V96/SV_SO_1213_2a!$V96*100</f>
        <v>100</v>
      </c>
    </row>
    <row r="97" spans="1:22" s="75" customFormat="1" ht="12.75">
      <c r="A97" s="74" t="s">
        <v>51</v>
      </c>
      <c r="B97" s="151">
        <f>SV_SO_1213_2a!B97/SV_SO_1213_2a!$H97*100</f>
        <v>0</v>
      </c>
      <c r="C97" s="154">
        <f>SV_SO_1213_2a!C97/SV_SO_1213_2a!$H97*100</f>
        <v>0.03592599245554159</v>
      </c>
      <c r="D97" s="153">
        <f>SV_SO_1213_2a!D97/SV_SO_1213_2a!$H97*100</f>
        <v>37.08161187952817</v>
      </c>
      <c r="E97" s="154">
        <f>SV_SO_1213_2a!E97/SV_SO_1213_2a!$H97*100</f>
        <v>46.29662894437459</v>
      </c>
      <c r="F97" s="154">
        <f>SV_SO_1213_2a!F97/SV_SO_1213_2a!$H97*100</f>
        <v>12.987246272678282</v>
      </c>
      <c r="G97" s="154">
        <f>SV_SO_1213_2a!G97/SV_SO_1213_2a!$H97*100</f>
        <v>3.5985869109634154</v>
      </c>
      <c r="H97" s="151">
        <f>SV_SO_1213_2a!H97/SV_SO_1213_2a!$H97*100</f>
        <v>100</v>
      </c>
      <c r="I97" s="151">
        <f>SV_SO_1213_2a!I97/SV_SO_1213_2a!$O97*100</f>
        <v>0.007081651441116069</v>
      </c>
      <c r="J97" s="154">
        <f>SV_SO_1213_2a!J97/SV_SO_1213_2a!$O97*100</f>
        <v>0.03540825720558034</v>
      </c>
      <c r="K97" s="153">
        <f>SV_SO_1213_2a!K97/SV_SO_1213_2a!$O97*100</f>
        <v>41.824233411231496</v>
      </c>
      <c r="L97" s="154">
        <f>SV_SO_1213_2a!L97/SV_SO_1213_2a!$O97*100</f>
        <v>44.309893067063236</v>
      </c>
      <c r="M97" s="154">
        <f>SV_SO_1213_2a!M97/SV_SO_1213_2a!$O97*100</f>
        <v>10.976559733729905</v>
      </c>
      <c r="N97" s="154">
        <f>SV_SO_1213_2a!N97/SV_SO_1213_2a!$O97*100</f>
        <v>2.8468238793286598</v>
      </c>
      <c r="O97" s="151">
        <f>SV_SO_1213_2a!O97/SV_SO_1213_2a!$O97*100</f>
        <v>100</v>
      </c>
      <c r="P97" s="151">
        <f>SV_SO_1213_2a!P97/SV_SO_1213_2a!$V97*100</f>
        <v>0.003244435792615664</v>
      </c>
      <c r="Q97" s="152">
        <f>SV_SO_1213_2a!Q97/SV_SO_1213_2a!$V97*100</f>
        <v>0.03568879371877231</v>
      </c>
      <c r="R97" s="151">
        <f>SV_SO_1213_2a!R97/SV_SO_1213_2a!$V97*100</f>
        <v>39.25442865485692</v>
      </c>
      <c r="S97" s="151">
        <f>SV_SO_1213_2a!S97/SV_SO_1213_2a!$V97*100</f>
        <v>45.386412302900524</v>
      </c>
      <c r="T97" s="152">
        <f>SV_SO_1213_2a!T97/SV_SO_1213_2a!$V97*100</f>
        <v>12.066056712737655</v>
      </c>
      <c r="U97" s="187">
        <f>SV_SO_1213_2a!U97/SV_SO_1213_2a!$V97*100</f>
        <v>3.2541690999935113</v>
      </c>
      <c r="V97" s="151">
        <f>SV_SO_1213_2a!V97/SV_SO_1213_2a!$V97*100</f>
        <v>100</v>
      </c>
    </row>
    <row r="98" spans="1:22" s="111" customFormat="1" ht="12.75">
      <c r="A98" s="29" t="s">
        <v>1</v>
      </c>
      <c r="B98" s="148">
        <f>SV_SO_1213_2a!B98/SV_SO_1213_2a!$H98*100</f>
        <v>0.024240695850563238</v>
      </c>
      <c r="C98" s="149">
        <f>SV_SO_1213_2a!C98/SV_SO_1213_2a!$H98*100</f>
        <v>1.1093683159846002</v>
      </c>
      <c r="D98" s="150">
        <f>SV_SO_1213_2a!D98/SV_SO_1213_2a!$H98*100</f>
        <v>65.72080422073292</v>
      </c>
      <c r="E98" s="149">
        <f>SV_SO_1213_2a!E98/SV_SO_1213_2a!$H98*100</f>
        <v>25.52545273064309</v>
      </c>
      <c r="F98" s="149">
        <f>SV_SO_1213_2a!F98/SV_SO_1213_2a!$H98*100</f>
        <v>6.195636674746899</v>
      </c>
      <c r="G98" s="149">
        <f>SV_SO_1213_2a!G98/SV_SO_1213_2a!$H98*100</f>
        <v>1.4244973620419221</v>
      </c>
      <c r="H98" s="148">
        <f>SV_SO_1213_2a!H98/SV_SO_1213_2a!$H98*100</f>
        <v>100</v>
      </c>
      <c r="I98" s="148">
        <f>SV_SO_1213_2a!I98/SV_SO_1213_2a!$O98*100</f>
        <v>0.01913931952357817</v>
      </c>
      <c r="J98" s="149">
        <f>SV_SO_1213_2a!J98/SV_SO_1213_2a!$O98*100</f>
        <v>1.0791631700602151</v>
      </c>
      <c r="K98" s="150">
        <f>SV_SO_1213_2a!K98/SV_SO_1213_2a!$O98*100</f>
        <v>72.17290166806532</v>
      </c>
      <c r="L98" s="149">
        <f>SV_SO_1213_2a!L98/SV_SO_1213_2a!$O98*100</f>
        <v>20.885414366267685</v>
      </c>
      <c r="M98" s="149">
        <f>SV_SO_1213_2a!M98/SV_SO_1213_2a!$O98*100</f>
        <v>4.777468604154705</v>
      </c>
      <c r="N98" s="149">
        <f>SV_SO_1213_2a!N98/SV_SO_1213_2a!$O98*100</f>
        <v>1.0659128719285074</v>
      </c>
      <c r="O98" s="148">
        <f>SV_SO_1213_2a!O98/SV_SO_1213_2a!$O98*100</f>
        <v>100</v>
      </c>
      <c r="P98" s="148">
        <f>SV_SO_1213_2a!P98/SV_SO_1213_2a!$V98*100</f>
        <v>0.021730784553758337</v>
      </c>
      <c r="Q98" s="149">
        <f>SV_SO_1213_2a!Q98/SV_SO_1213_2a!$V98*100</f>
        <v>1.094507182024295</v>
      </c>
      <c r="R98" s="148">
        <f>SV_SO_1213_2a!R98/SV_SO_1213_2a!$V98*100</f>
        <v>68.89527934923544</v>
      </c>
      <c r="S98" s="148">
        <f>SV_SO_1213_2a!S98/SV_SO_1213_2a!$V98*100</f>
        <v>23.242522799214793</v>
      </c>
      <c r="T98" s="149">
        <f>SV_SO_1213_2a!T98/SV_SO_1213_2a!$V98*100</f>
        <v>5.49788849210086</v>
      </c>
      <c r="U98" s="188">
        <f>SV_SO_1213_2a!U98/SV_SO_1213_2a!$V98*100</f>
        <v>1.248071392870854</v>
      </c>
      <c r="V98" s="148">
        <f>SV_SO_1213_2a!V98/SV_SO_1213_2a!$V98*100</f>
        <v>100</v>
      </c>
    </row>
    <row r="99" spans="1:22" s="75" customFormat="1" ht="7.5" customHeight="1">
      <c r="A99" s="74"/>
      <c r="B99" s="89"/>
      <c r="C99" s="90"/>
      <c r="D99" s="91"/>
      <c r="E99" s="90"/>
      <c r="F99" s="90"/>
      <c r="G99" s="90"/>
      <c r="H99" s="89"/>
      <c r="I99" s="89"/>
      <c r="J99" s="90"/>
      <c r="K99" s="91"/>
      <c r="L99" s="90"/>
      <c r="M99" s="90"/>
      <c r="N99" s="90"/>
      <c r="O99" s="89"/>
      <c r="P99" s="89"/>
      <c r="Q99" s="90"/>
      <c r="R99" s="89"/>
      <c r="S99" s="89"/>
      <c r="T99" s="90"/>
      <c r="U99" s="92"/>
      <c r="V99" s="89"/>
    </row>
    <row r="100" spans="1:22" s="75" customFormat="1"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s="75" customFormat="1" ht="12.75">
      <c r="A101" s="74" t="s">
        <v>48</v>
      </c>
      <c r="B101" s="151">
        <f>SV_SO_1213_2a!B101/SV_SO_1213_2a!$H101*100</f>
        <v>0.06079291328325155</v>
      </c>
      <c r="C101" s="152">
        <f>SV_SO_1213_2a!C101/SV_SO_1213_2a!$H101*100</f>
        <v>2.757392852490338</v>
      </c>
      <c r="D101" s="153">
        <f>SV_SO_1213_2a!D101/SV_SO_1213_2a!$H101*100</f>
        <v>79.76898692952365</v>
      </c>
      <c r="E101" s="152">
        <f>SV_SO_1213_2a!E101/SV_SO_1213_2a!$H101*100</f>
        <v>14.585956837031569</v>
      </c>
      <c r="F101" s="152">
        <f>SV_SO_1213_2a!F101/SV_SO_1213_2a!$H101*100</f>
        <v>2.3882930218420255</v>
      </c>
      <c r="G101" s="152">
        <f>SV_SO_1213_2a!G101/SV_SO_1213_2a!$H101*100</f>
        <v>0.4385774458291719</v>
      </c>
      <c r="H101" s="151">
        <f>SV_SO_1213_2a!H101/SV_SO_1213_2a!$H101*100</f>
        <v>100</v>
      </c>
      <c r="I101" s="151">
        <f>SV_SO_1213_2a!I101/SV_SO_1213_2a!$O101*100</f>
        <v>0.038037276531000384</v>
      </c>
      <c r="J101" s="152">
        <f>SV_SO_1213_2a!J101/SV_SO_1213_2a!$O101*100</f>
        <v>2.0989660776652026</v>
      </c>
      <c r="K101" s="153">
        <f>SV_SO_1213_2a!K101/SV_SO_1213_2a!$O101*100</f>
        <v>86.39994467305232</v>
      </c>
      <c r="L101" s="152">
        <f>SV_SO_1213_2a!L101/SV_SO_1213_2a!$O101*100</f>
        <v>9.63726269926346</v>
      </c>
      <c r="M101" s="152">
        <f>SV_SO_1213_2a!M101/SV_SO_1213_2a!$O101*100</f>
        <v>1.53878073239047</v>
      </c>
      <c r="N101" s="152">
        <f>SV_SO_1213_2a!N101/SV_SO_1213_2a!$O101*100</f>
        <v>0.2870085410975483</v>
      </c>
      <c r="O101" s="151">
        <f>SV_SO_1213_2a!O101/SV_SO_1213_2a!$O101*100</f>
        <v>100</v>
      </c>
      <c r="P101" s="151">
        <f>SV_SO_1213_2a!P101/SV_SO_1213_2a!$V101*100</f>
        <v>0.04812504812504813</v>
      </c>
      <c r="Q101" s="152">
        <f>SV_SO_1213_2a!Q101/SV_SO_1213_2a!$V101*100</f>
        <v>2.390852390852391</v>
      </c>
      <c r="R101" s="151">
        <f>SV_SO_1213_2a!R101/SV_SO_1213_2a!$V101*100</f>
        <v>83.46038346038345</v>
      </c>
      <c r="S101" s="151">
        <f>SV_SO_1213_2a!S101/SV_SO_1213_2a!$V101*100</f>
        <v>11.831061831061831</v>
      </c>
      <c r="T101" s="152">
        <f>SV_SO_1213_2a!T101/SV_SO_1213_2a!$V101*100</f>
        <v>1.9153769153769156</v>
      </c>
      <c r="U101" s="187">
        <f>SV_SO_1213_2a!U101/SV_SO_1213_2a!$V101*100</f>
        <v>0.35420035420035423</v>
      </c>
      <c r="V101" s="151">
        <f>SV_SO_1213_2a!V101/SV_SO_1213_2a!$V101*100</f>
        <v>100</v>
      </c>
    </row>
    <row r="102" spans="1:22" s="75" customFormat="1" ht="12.75">
      <c r="A102" s="74" t="s">
        <v>49</v>
      </c>
      <c r="B102" s="151">
        <f>SV_SO_1213_2a!B102/SV_SO_1213_2a!$H102*100</f>
        <v>0.0040390984732207764</v>
      </c>
      <c r="C102" s="154">
        <f>SV_SO_1213_2a!C102/SV_SO_1213_2a!$H102*100</f>
        <v>0.270619597705792</v>
      </c>
      <c r="D102" s="153">
        <f>SV_SO_1213_2a!D102/SV_SO_1213_2a!$H102*100</f>
        <v>55.77591081670571</v>
      </c>
      <c r="E102" s="154">
        <f>SV_SO_1213_2a!E102/SV_SO_1213_2a!$H102*100</f>
        <v>30.701187494951128</v>
      </c>
      <c r="F102" s="154">
        <f>SV_SO_1213_2a!F102/SV_SO_1213_2a!$H102*100</f>
        <v>10.323935697552306</v>
      </c>
      <c r="G102" s="154">
        <f>SV_SO_1213_2a!G102/SV_SO_1213_2a!$H102*100</f>
        <v>2.9243072946118427</v>
      </c>
      <c r="H102" s="151">
        <f>SV_SO_1213_2a!H102/SV_SO_1213_2a!$H102*100</f>
        <v>100</v>
      </c>
      <c r="I102" s="151">
        <f>SV_SO_1213_2a!I102/SV_SO_1213_2a!$O102*100</f>
        <v>0.005125839356194577</v>
      </c>
      <c r="J102" s="154">
        <f>SV_SO_1213_2a!J102/SV_SO_1213_2a!$O102*100</f>
        <v>0.29729868265928544</v>
      </c>
      <c r="K102" s="153">
        <f>SV_SO_1213_2a!K102/SV_SO_1213_2a!$O102*100</f>
        <v>63.63729560715568</v>
      </c>
      <c r="L102" s="154">
        <f>SV_SO_1213_2a!L102/SV_SO_1213_2a!$O102*100</f>
        <v>26.58772874058127</v>
      </c>
      <c r="M102" s="154">
        <f>SV_SO_1213_2a!M102/SV_SO_1213_2a!$O102*100</f>
        <v>7.232559331590547</v>
      </c>
      <c r="N102" s="154">
        <f>SV_SO_1213_2a!N102/SV_SO_1213_2a!$O102*100</f>
        <v>2.23999179865703</v>
      </c>
      <c r="O102" s="151">
        <f>SV_SO_1213_2a!O102/SV_SO_1213_2a!$O102*100</f>
        <v>100</v>
      </c>
      <c r="P102" s="151">
        <f>SV_SO_1213_2a!P102/SV_SO_1213_2a!$V102*100</f>
        <v>0.0045180382677841285</v>
      </c>
      <c r="Q102" s="152">
        <f>SV_SO_1213_2a!Q102/SV_SO_1213_2a!$V102*100</f>
        <v>0.282377391736508</v>
      </c>
      <c r="R102" s="151">
        <f>SV_SO_1213_2a!R102/SV_SO_1213_2a!$V102*100</f>
        <v>59.24051776718549</v>
      </c>
      <c r="S102" s="151">
        <f>SV_SO_1213_2a!S102/SV_SO_1213_2a!$V102*100</f>
        <v>28.888336684211712</v>
      </c>
      <c r="T102" s="152">
        <f>SV_SO_1213_2a!T102/SV_SO_1213_2a!$V102*100</f>
        <v>8.961528904149818</v>
      </c>
      <c r="U102" s="187">
        <f>SV_SO_1213_2a!U102/SV_SO_1213_2a!$V102*100</f>
        <v>2.6227212144486862</v>
      </c>
      <c r="V102" s="151">
        <f>SV_SO_1213_2a!V102/SV_SO_1213_2a!$V102*100</f>
        <v>100</v>
      </c>
    </row>
    <row r="103" spans="1:22" s="75" customFormat="1" ht="12.75">
      <c r="A103" s="74" t="s">
        <v>50</v>
      </c>
      <c r="B103" s="151">
        <f>SV_SO_1213_2a!B103/SV_SO_1213_2a!$H103*100</f>
        <v>0</v>
      </c>
      <c r="C103" s="154">
        <f>SV_SO_1213_2a!C103/SV_SO_1213_2a!$H103*100</f>
        <v>0.709849157054126</v>
      </c>
      <c r="D103" s="153">
        <f>SV_SO_1213_2a!D103/SV_SO_1213_2a!$H103*100</f>
        <v>42.14729370008873</v>
      </c>
      <c r="E103" s="154">
        <f>SV_SO_1213_2a!E103/SV_SO_1213_2a!$H103*100</f>
        <v>37.267080745341616</v>
      </c>
      <c r="F103" s="154">
        <f>SV_SO_1213_2a!F103/SV_SO_1213_2a!$H103*100</f>
        <v>14.463176574977817</v>
      </c>
      <c r="G103" s="154">
        <f>SV_SO_1213_2a!G103/SV_SO_1213_2a!$H103*100</f>
        <v>5.412599822537711</v>
      </c>
      <c r="H103" s="151">
        <f>SV_SO_1213_2a!H103/SV_SO_1213_2a!$H103*100</f>
        <v>100</v>
      </c>
      <c r="I103" s="151">
        <f>SV_SO_1213_2a!I103/SV_SO_1213_2a!$O103*100</f>
        <v>0</v>
      </c>
      <c r="J103" s="154">
        <f>SV_SO_1213_2a!J103/SV_SO_1213_2a!$O103*100</f>
        <v>1.0062290368950648</v>
      </c>
      <c r="K103" s="153">
        <f>SV_SO_1213_2a!K103/SV_SO_1213_2a!$O103*100</f>
        <v>56.68423574508864</v>
      </c>
      <c r="L103" s="154">
        <f>SV_SO_1213_2a!L103/SV_SO_1213_2a!$O103*100</f>
        <v>31.384762817441302</v>
      </c>
      <c r="M103" s="154">
        <f>SV_SO_1213_2a!M103/SV_SO_1213_2a!$O103*100</f>
        <v>8.481073310972688</v>
      </c>
      <c r="N103" s="154">
        <f>SV_SO_1213_2a!N103/SV_SO_1213_2a!$O103*100</f>
        <v>2.4436990896023003</v>
      </c>
      <c r="O103" s="151">
        <f>SV_SO_1213_2a!O103/SV_SO_1213_2a!$O103*100</f>
        <v>100</v>
      </c>
      <c r="P103" s="151">
        <f>SV_SO_1213_2a!P103/SV_SO_1213_2a!$V103*100</f>
        <v>0</v>
      </c>
      <c r="Q103" s="152">
        <f>SV_SO_1213_2a!Q103/SV_SO_1213_2a!$V103*100</f>
        <v>0.9023024268823895</v>
      </c>
      <c r="R103" s="151">
        <f>SV_SO_1213_2a!R103/SV_SO_1213_2a!$V103*100</f>
        <v>51.586807716241445</v>
      </c>
      <c r="S103" s="151">
        <f>SV_SO_1213_2a!S103/SV_SO_1213_2a!$V103*100</f>
        <v>33.44741754822651</v>
      </c>
      <c r="T103" s="152">
        <f>SV_SO_1213_2a!T103/SV_SO_1213_2a!$V103*100</f>
        <v>10.578718108276291</v>
      </c>
      <c r="U103" s="187">
        <f>SV_SO_1213_2a!U103/SV_SO_1213_2a!$V103*100</f>
        <v>3.484754200373367</v>
      </c>
      <c r="V103" s="151">
        <f>SV_SO_1213_2a!V103/SV_SO_1213_2a!$V103*100</f>
        <v>100</v>
      </c>
    </row>
    <row r="104" spans="1:22" s="75" customFormat="1" ht="12.75">
      <c r="A104" s="74" t="s">
        <v>51</v>
      </c>
      <c r="B104" s="151">
        <f>SV_SO_1213_2a!B104/SV_SO_1213_2a!$H104*100</f>
        <v>0</v>
      </c>
      <c r="C104" s="154">
        <f>SV_SO_1213_2a!C104/SV_SO_1213_2a!$H104*100</f>
        <v>0.024853982850751834</v>
      </c>
      <c r="D104" s="153">
        <f>SV_SO_1213_2a!D104/SV_SO_1213_2a!$H104*100</f>
        <v>36.5353547906052</v>
      </c>
      <c r="E104" s="154">
        <f>SV_SO_1213_2a!E104/SV_SO_1213_2a!$H104*100</f>
        <v>41.928669069218344</v>
      </c>
      <c r="F104" s="154">
        <f>SV_SO_1213_2a!F104/SV_SO_1213_2a!$H104*100</f>
        <v>15.95004349446999</v>
      </c>
      <c r="G104" s="154">
        <f>SV_SO_1213_2a!G104/SV_SO_1213_2a!$H104*100</f>
        <v>5.5610786628557225</v>
      </c>
      <c r="H104" s="151">
        <f>SV_SO_1213_2a!H104/SV_SO_1213_2a!$H104*100</f>
        <v>100</v>
      </c>
      <c r="I104" s="151">
        <f>SV_SO_1213_2a!I104/SV_SO_1213_2a!$O104*100</f>
        <v>0</v>
      </c>
      <c r="J104" s="154">
        <f>SV_SO_1213_2a!J104/SV_SO_1213_2a!$O104*100</f>
        <v>0.07318501170960189</v>
      </c>
      <c r="K104" s="153">
        <f>SV_SO_1213_2a!K104/SV_SO_1213_2a!$O104*100</f>
        <v>41.46662763466042</v>
      </c>
      <c r="L104" s="154">
        <f>SV_SO_1213_2a!L104/SV_SO_1213_2a!$O104*100</f>
        <v>41.48126463700234</v>
      </c>
      <c r="M104" s="154">
        <f>SV_SO_1213_2a!M104/SV_SO_1213_2a!$O104*100</f>
        <v>12.778103044496486</v>
      </c>
      <c r="N104" s="154">
        <f>SV_SO_1213_2a!N104/SV_SO_1213_2a!$O104*100</f>
        <v>4.200819672131147</v>
      </c>
      <c r="O104" s="151">
        <f>SV_SO_1213_2a!O104/SV_SO_1213_2a!$O104*100</f>
        <v>100</v>
      </c>
      <c r="P104" s="151">
        <f>SV_SO_1213_2a!P104/SV_SO_1213_2a!$V104*100</f>
        <v>0</v>
      </c>
      <c r="Q104" s="152">
        <f>SV_SO_1213_2a!Q104/SV_SO_1213_2a!$V104*100</f>
        <v>0.04704617245782647</v>
      </c>
      <c r="R104" s="151">
        <f>SV_SO_1213_2a!R104/SV_SO_1213_2a!$V104*100</f>
        <v>38.79965051414745</v>
      </c>
      <c r="S104" s="151">
        <f>SV_SO_1213_2a!S104/SV_SO_1213_2a!$V104*100</f>
        <v>41.72323408831239</v>
      </c>
      <c r="T104" s="152">
        <f>SV_SO_1213_2a!T104/SV_SO_1213_2a!$V104*100</f>
        <v>14.493581557900395</v>
      </c>
      <c r="U104" s="187">
        <f>SV_SO_1213_2a!U104/SV_SO_1213_2a!$V104*100</f>
        <v>4.936487667181934</v>
      </c>
      <c r="V104" s="151">
        <f>SV_SO_1213_2a!V104/SV_SO_1213_2a!$V104*100</f>
        <v>100</v>
      </c>
    </row>
    <row r="105" spans="1:22" s="75" customFormat="1" ht="12.75">
      <c r="A105" s="29" t="s">
        <v>1</v>
      </c>
      <c r="B105" s="155">
        <f>SV_SO_1213_2a!B105/SV_SO_1213_2a!$H105*100</f>
        <v>0.02307408318976126</v>
      </c>
      <c r="C105" s="156">
        <f>SV_SO_1213_2a!C105/SV_SO_1213_2a!$H105*100</f>
        <v>1.0983263598326358</v>
      </c>
      <c r="D105" s="157">
        <f>SV_SO_1213_2a!D105/SV_SO_1213_2a!$H105*100</f>
        <v>59.27578144228403</v>
      </c>
      <c r="E105" s="156">
        <f>SV_SO_1213_2a!E105/SV_SO_1213_2a!$H105*100</f>
        <v>27.88579867093281</v>
      </c>
      <c r="F105" s="156">
        <f>SV_SO_1213_2a!F105/SV_SO_1213_2a!$H105*100</f>
        <v>8.977356633029782</v>
      </c>
      <c r="G105" s="156">
        <f>SV_SO_1213_2a!G105/SV_SO_1213_2a!$H105*100</f>
        <v>2.739662810730987</v>
      </c>
      <c r="H105" s="155">
        <f>SV_SO_1213_2a!H105/SV_SO_1213_2a!$H105*100</f>
        <v>100</v>
      </c>
      <c r="I105" s="155">
        <f>SV_SO_1213_2a!I105/SV_SO_1213_2a!$O105*100</f>
        <v>0.018697704856728836</v>
      </c>
      <c r="J105" s="156">
        <f>SV_SO_1213_2a!J105/SV_SO_1213_2a!$O105*100</f>
        <v>1.0844668816902725</v>
      </c>
      <c r="K105" s="157">
        <f>SV_SO_1213_2a!K105/SV_SO_1213_2a!$O105*100</f>
        <v>68.94778665918759</v>
      </c>
      <c r="L105" s="156">
        <f>SV_SO_1213_2a!L105/SV_SO_1213_2a!$O105*100</f>
        <v>22.276757194721014</v>
      </c>
      <c r="M105" s="156">
        <f>SV_SO_1213_2a!M105/SV_SO_1213_2a!$O105*100</f>
        <v>5.88821888779819</v>
      </c>
      <c r="N105" s="156">
        <f>SV_SO_1213_2a!N105/SV_SO_1213_2a!$O105*100</f>
        <v>1.7840726717462099</v>
      </c>
      <c r="O105" s="155">
        <f>SV_SO_1213_2a!O105/SV_SO_1213_2a!$O105*100</f>
        <v>100</v>
      </c>
      <c r="P105" s="155">
        <f>SV_SO_1213_2a!P105/SV_SO_1213_2a!$V105*100</f>
        <v>0.020899935752049355</v>
      </c>
      <c r="Q105" s="156">
        <f>SV_SO_1213_2a!Q105/SV_SO_1213_2a!$V105*100</f>
        <v>1.0914410892736885</v>
      </c>
      <c r="R105" s="155">
        <f>SV_SO_1213_2a!R105/SV_SO_1213_2a!$V105*100</f>
        <v>64.08075115917237</v>
      </c>
      <c r="S105" s="155">
        <f>SV_SO_1213_2a!S105/SV_SO_1213_2a!$V105*100</f>
        <v>25.09927469482223</v>
      </c>
      <c r="T105" s="156">
        <f>SV_SO_1213_2a!T105/SV_SO_1213_2a!$V105*100</f>
        <v>7.442699342813132</v>
      </c>
      <c r="U105" s="189">
        <f>SV_SO_1213_2a!U105/SV_SO_1213_2a!$V105*100</f>
        <v>2.264933778166534</v>
      </c>
      <c r="V105" s="155">
        <f>SV_SO_1213_2a!V105/SV_SO_1213_2a!$V105*100</f>
        <v>100</v>
      </c>
    </row>
    <row r="106" spans="1:22" s="75" customFormat="1" ht="12.75">
      <c r="A106" s="178" t="s">
        <v>33</v>
      </c>
      <c r="B106" s="98"/>
      <c r="C106" s="99"/>
      <c r="D106" s="100"/>
      <c r="E106" s="99"/>
      <c r="F106" s="99"/>
      <c r="G106" s="99"/>
      <c r="H106" s="98"/>
      <c r="I106" s="98"/>
      <c r="J106" s="99"/>
      <c r="K106" s="100"/>
      <c r="L106" s="99"/>
      <c r="M106" s="99"/>
      <c r="N106" s="99"/>
      <c r="O106" s="98"/>
      <c r="P106" s="98"/>
      <c r="Q106" s="99"/>
      <c r="R106" s="98"/>
      <c r="S106" s="98"/>
      <c r="T106" s="99"/>
      <c r="U106" s="101"/>
      <c r="V106" s="98"/>
    </row>
    <row r="107" spans="1:22" s="75" customFormat="1" ht="12.75">
      <c r="A107" s="74" t="s">
        <v>48</v>
      </c>
      <c r="B107" s="190">
        <f>SV_SO_1213_2a!B107/SV_SO_1213_2a!$H107*100</f>
        <v>0.060030983733539885</v>
      </c>
      <c r="C107" s="191">
        <f>SV_SO_1213_2a!C107/SV_SO_1213_2a!$H107*100</f>
        <v>2.5910147172734312</v>
      </c>
      <c r="D107" s="192">
        <f>SV_SO_1213_2a!D107/SV_SO_1213_2a!$H107*100</f>
        <v>82.70333075135554</v>
      </c>
      <c r="E107" s="191">
        <f>SV_SO_1213_2a!E107/SV_SO_1213_2a!$H107*100</f>
        <v>12.48257164988381</v>
      </c>
      <c r="F107" s="191">
        <f>SV_SO_1213_2a!F107/SV_SO_1213_2a!$H107*100</f>
        <v>1.8532145623547638</v>
      </c>
      <c r="G107" s="191">
        <f>SV_SO_1213_2a!G107/SV_SO_1213_2a!$H107*100</f>
        <v>0.3098373353989156</v>
      </c>
      <c r="H107" s="190">
        <f>SV_SO_1213_2a!H107/SV_SO_1213_2a!$H107*100</f>
        <v>100</v>
      </c>
      <c r="I107" s="190">
        <f>SV_SO_1213_2a!I107/SV_SO_1213_2a!$O107*100</f>
        <v>0.03658633579893422</v>
      </c>
      <c r="J107" s="191">
        <f>SV_SO_1213_2a!J107/SV_SO_1213_2a!$O107*100</f>
        <v>2.0233834407062754</v>
      </c>
      <c r="K107" s="192">
        <f>SV_SO_1213_2a!K107/SV_SO_1213_2a!$O107*100</f>
        <v>87.34749065457727</v>
      </c>
      <c r="L107" s="191">
        <f>SV_SO_1213_2a!L107/SV_SO_1213_2a!$O107*100</f>
        <v>8.885707468384634</v>
      </c>
      <c r="M107" s="191">
        <f>SV_SO_1213_2a!M107/SV_SO_1213_2a!$O107*100</f>
        <v>1.4729976934701345</v>
      </c>
      <c r="N107" s="191">
        <f>SV_SO_1213_2a!N107/SV_SO_1213_2a!$O107*100</f>
        <v>0.23383440706275352</v>
      </c>
      <c r="O107" s="190">
        <f>SV_SO_1213_2a!O107/SV_SO_1213_2a!$O107*100</f>
        <v>100</v>
      </c>
      <c r="P107" s="190">
        <f>SV_SO_1213_2a!P107/SV_SO_1213_2a!$V107*100</f>
        <v>0.04715951268503559</v>
      </c>
      <c r="Q107" s="191">
        <f>SV_SO_1213_2a!Q107/SV_SO_1213_2a!$V107*100</f>
        <v>2.2793764464433868</v>
      </c>
      <c r="R107" s="190">
        <f>SV_SO_1213_2a!R107/SV_SO_1213_2a!$V107*100</f>
        <v>85.25304571852757</v>
      </c>
      <c r="S107" s="190">
        <f>SV_SO_1213_2a!S107/SV_SO_1213_2a!$V107*100</f>
        <v>10.507838085673114</v>
      </c>
      <c r="T107" s="191">
        <f>SV_SO_1213_2a!T107/SV_SO_1213_2a!$V107*100</f>
        <v>1.6444696738133706</v>
      </c>
      <c r="U107" s="193">
        <f>SV_SO_1213_2a!U107/SV_SO_1213_2a!$V107*100</f>
        <v>0.26811056285751717</v>
      </c>
      <c r="V107" s="190">
        <f>SV_SO_1213_2a!V107/SV_SO_1213_2a!$V107*100</f>
        <v>100</v>
      </c>
    </row>
    <row r="108" spans="1:22" s="75" customFormat="1" ht="12.75">
      <c r="A108" s="74" t="s">
        <v>49</v>
      </c>
      <c r="B108" s="190">
        <f>SV_SO_1213_2a!B108/SV_SO_1213_2a!$H108*100</f>
        <v>0.002060878346351215</v>
      </c>
      <c r="C108" s="191">
        <f>SV_SO_1213_2a!C108/SV_SO_1213_2a!$H108*100</f>
        <v>0.2637924283329555</v>
      </c>
      <c r="D108" s="192">
        <f>SV_SO_1213_2a!D108/SV_SO_1213_2a!$H108*100</f>
        <v>59.43779238711539</v>
      </c>
      <c r="E108" s="191">
        <f>SV_SO_1213_2a!E108/SV_SO_1213_2a!$H108*100</f>
        <v>29.499412649671292</v>
      </c>
      <c r="F108" s="191">
        <f>SV_SO_1213_2a!F108/SV_SO_1213_2a!$H108*100</f>
        <v>8.655689054675102</v>
      </c>
      <c r="G108" s="191">
        <f>SV_SO_1213_2a!G108/SV_SO_1213_2a!$H108*100</f>
        <v>2.141252601858912</v>
      </c>
      <c r="H108" s="190">
        <f>SV_SO_1213_2a!H108/SV_SO_1213_2a!$H108*100</f>
        <v>100</v>
      </c>
      <c r="I108" s="190">
        <f>SV_SO_1213_2a!I108/SV_SO_1213_2a!$O108*100</f>
        <v>0.002671511006625347</v>
      </c>
      <c r="J108" s="191">
        <f>SV_SO_1213_2a!J108/SV_SO_1213_2a!$O108*100</f>
        <v>0.2992092327420389</v>
      </c>
      <c r="K108" s="192">
        <f>SV_SO_1213_2a!K108/SV_SO_1213_2a!$O108*100</f>
        <v>65.14479589655909</v>
      </c>
      <c r="L108" s="191">
        <f>SV_SO_1213_2a!L108/SV_SO_1213_2a!$O108*100</f>
        <v>26.151421243855527</v>
      </c>
      <c r="M108" s="191">
        <f>SV_SO_1213_2a!M108/SV_SO_1213_2a!$O108*100</f>
        <v>6.609318230391109</v>
      </c>
      <c r="N108" s="191">
        <f>SV_SO_1213_2a!N108/SV_SO_1213_2a!$O108*100</f>
        <v>1.7925838854456082</v>
      </c>
      <c r="O108" s="190">
        <f>SV_SO_1213_2a!O108/SV_SO_1213_2a!$O108*100</f>
        <v>100</v>
      </c>
      <c r="P108" s="190">
        <f>SV_SO_1213_2a!P108/SV_SO_1213_2a!$V108*100</f>
        <v>0.0023267989064045137</v>
      </c>
      <c r="Q108" s="191">
        <f>SV_SO_1213_2a!Q108/SV_SO_1213_2a!$V108*100</f>
        <v>0.27921586876854165</v>
      </c>
      <c r="R108" s="190">
        <f>SV_SO_1213_2a!R108/SV_SO_1213_2a!$V108*100</f>
        <v>61.923099296143334</v>
      </c>
      <c r="S108" s="190">
        <f>SV_SO_1213_2a!S108/SV_SO_1213_2a!$V108*100</f>
        <v>28.041417020534</v>
      </c>
      <c r="T108" s="191">
        <f>SV_SO_1213_2a!T108/SV_SO_1213_2a!$V108*100</f>
        <v>7.764527950671864</v>
      </c>
      <c r="U108" s="193">
        <f>SV_SO_1213_2a!U108/SV_SO_1213_2a!$V108*100</f>
        <v>1.9894130649758595</v>
      </c>
      <c r="V108" s="190">
        <f>SV_SO_1213_2a!V108/SV_SO_1213_2a!$V108*100</f>
        <v>100</v>
      </c>
    </row>
    <row r="109" spans="1:22" s="75" customFormat="1" ht="12.75">
      <c r="A109" s="74" t="s">
        <v>50</v>
      </c>
      <c r="B109" s="190">
        <f>SV_SO_1213_2a!B109/SV_SO_1213_2a!$H109*100</f>
        <v>0</v>
      </c>
      <c r="C109" s="191">
        <f>SV_SO_1213_2a!C109/SV_SO_1213_2a!$H109*100</f>
        <v>0.7339449541284404</v>
      </c>
      <c r="D109" s="192">
        <f>SV_SO_1213_2a!D109/SV_SO_1213_2a!$H109*100</f>
        <v>45.96330275229358</v>
      </c>
      <c r="E109" s="191">
        <f>SV_SO_1213_2a!E109/SV_SO_1213_2a!$H109*100</f>
        <v>36.19266055045872</v>
      </c>
      <c r="F109" s="191">
        <f>SV_SO_1213_2a!F109/SV_SO_1213_2a!$H109*100</f>
        <v>13.211009174311927</v>
      </c>
      <c r="G109" s="191">
        <f>SV_SO_1213_2a!G109/SV_SO_1213_2a!$H109*100</f>
        <v>3.89908256880734</v>
      </c>
      <c r="H109" s="190">
        <f>SV_SO_1213_2a!H109/SV_SO_1213_2a!$H109*100</f>
        <v>100</v>
      </c>
      <c r="I109" s="190">
        <f>SV_SO_1213_2a!I109/SV_SO_1213_2a!$O109*100</f>
        <v>0</v>
      </c>
      <c r="J109" s="191">
        <f>SV_SO_1213_2a!J109/SV_SO_1213_2a!$O109*100</f>
        <v>0.7462686567164178</v>
      </c>
      <c r="K109" s="192">
        <f>SV_SO_1213_2a!K109/SV_SO_1213_2a!$O109*100</f>
        <v>59.800995024875625</v>
      </c>
      <c r="L109" s="191">
        <f>SV_SO_1213_2a!L109/SV_SO_1213_2a!$O109*100</f>
        <v>29.42786069651741</v>
      </c>
      <c r="M109" s="191">
        <f>SV_SO_1213_2a!M109/SV_SO_1213_2a!$O109*100</f>
        <v>8.159203980099502</v>
      </c>
      <c r="N109" s="191">
        <f>SV_SO_1213_2a!N109/SV_SO_1213_2a!$O109*100</f>
        <v>1.8656716417910446</v>
      </c>
      <c r="O109" s="190">
        <f>SV_SO_1213_2a!O109/SV_SO_1213_2a!$O109*100</f>
        <v>100</v>
      </c>
      <c r="P109" s="190">
        <f>SV_SO_1213_2a!P109/SV_SO_1213_2a!$V109*100</f>
        <v>0</v>
      </c>
      <c r="Q109" s="191">
        <f>SV_SO_1213_2a!Q109/SV_SO_1213_2a!$V109*100</f>
        <v>0.7419354838709677</v>
      </c>
      <c r="R109" s="190">
        <f>SV_SO_1213_2a!R109/SV_SO_1213_2a!$V109*100</f>
        <v>54.93548387096774</v>
      </c>
      <c r="S109" s="190">
        <f>SV_SO_1213_2a!S109/SV_SO_1213_2a!$V109*100</f>
        <v>31.806451612903224</v>
      </c>
      <c r="T109" s="191">
        <f>SV_SO_1213_2a!T109/SV_SO_1213_2a!$V109*100</f>
        <v>9.935483870967742</v>
      </c>
      <c r="U109" s="193">
        <f>SV_SO_1213_2a!U109/SV_SO_1213_2a!$V109*100</f>
        <v>2.5806451612903225</v>
      </c>
      <c r="V109" s="190">
        <f>SV_SO_1213_2a!V109/SV_SO_1213_2a!$V109*100</f>
        <v>100</v>
      </c>
    </row>
    <row r="110" spans="1:22" s="75" customFormat="1" ht="12.75">
      <c r="A110" s="74" t="s">
        <v>51</v>
      </c>
      <c r="B110" s="190">
        <f>SV_SO_1213_2a!B110/SV_SO_1213_2a!$H110*100</f>
        <v>0</v>
      </c>
      <c r="C110" s="191">
        <f>SV_SO_1213_2a!C110/SV_SO_1213_2a!$H110*100</f>
        <v>0.030492453117853334</v>
      </c>
      <c r="D110" s="192">
        <f>SV_SO_1213_2a!D110/SV_SO_1213_2a!$H110*100</f>
        <v>36.81353864918432</v>
      </c>
      <c r="E110" s="191">
        <f>SV_SO_1213_2a!E110/SV_SO_1213_2a!$H110*100</f>
        <v>44.15307211465163</v>
      </c>
      <c r="F110" s="191">
        <f>SV_SO_1213_2a!F110/SV_SO_1213_2a!$H110*100</f>
        <v>14.441225796615337</v>
      </c>
      <c r="G110" s="191">
        <f>SV_SO_1213_2a!G110/SV_SO_1213_2a!$H110*100</f>
        <v>4.561670986430858</v>
      </c>
      <c r="H110" s="190">
        <f>SV_SO_1213_2a!H110/SV_SO_1213_2a!$H110*100</f>
        <v>100</v>
      </c>
      <c r="I110" s="190">
        <f>SV_SO_1213_2a!I110/SV_SO_1213_2a!$O110*100</f>
        <v>0.0035990642432967425</v>
      </c>
      <c r="J110" s="191">
        <f>SV_SO_1213_2a!J110/SV_SO_1213_2a!$O110*100</f>
        <v>0.053985963649451144</v>
      </c>
      <c r="K110" s="192">
        <f>SV_SO_1213_2a!K110/SV_SO_1213_2a!$O110*100</f>
        <v>41.64837142342991</v>
      </c>
      <c r="L110" s="191">
        <f>SV_SO_1213_2a!L110/SV_SO_1213_2a!$O110*100</f>
        <v>42.91884110131366</v>
      </c>
      <c r="M110" s="191">
        <f>SV_SO_1213_2a!M110/SV_SO_1213_2a!$O110*100</f>
        <v>11.862515745906064</v>
      </c>
      <c r="N110" s="191">
        <f>SV_SO_1213_2a!N110/SV_SO_1213_2a!$O110*100</f>
        <v>3.512686701457621</v>
      </c>
      <c r="O110" s="190">
        <f>SV_SO_1213_2a!O110/SV_SO_1213_2a!$O110*100</f>
        <v>100</v>
      </c>
      <c r="P110" s="190">
        <f>SV_SO_1213_2a!P110/SV_SO_1213_2a!$V110*100</f>
        <v>0.001650709805216243</v>
      </c>
      <c r="Q110" s="191">
        <f>SV_SO_1213_2a!Q110/SV_SO_1213_2a!$V110*100</f>
        <v>0.041267745130406076</v>
      </c>
      <c r="R110" s="190">
        <f>SV_SO_1213_2a!R110/SV_SO_1213_2a!$V110*100</f>
        <v>39.03103334433807</v>
      </c>
      <c r="S110" s="190">
        <f>SV_SO_1213_2a!S110/SV_SO_1213_2a!$V110*100</f>
        <v>43.5869924067349</v>
      </c>
      <c r="T110" s="191">
        <f>SV_SO_1213_2a!T110/SV_SO_1213_2a!$V110*100</f>
        <v>13.258501155496862</v>
      </c>
      <c r="U110" s="193">
        <f>SV_SO_1213_2a!U110/SV_SO_1213_2a!$V110*100</f>
        <v>4.080554638494553</v>
      </c>
      <c r="V110" s="190">
        <f>SV_SO_1213_2a!V110/SV_SO_1213_2a!$V110*100</f>
        <v>100</v>
      </c>
    </row>
    <row r="111" spans="1:22" s="75" customFormat="1" ht="12.75">
      <c r="A111" s="29" t="s">
        <v>1</v>
      </c>
      <c r="B111" s="155">
        <f>SV_SO_1213_2a!B111/SV_SO_1213_2a!$H111*100</f>
        <v>0.023679497994642515</v>
      </c>
      <c r="C111" s="156">
        <f>SV_SO_1213_2a!C111/SV_SO_1213_2a!$H111*100</f>
        <v>1.1040565940002072</v>
      </c>
      <c r="D111" s="157">
        <f>SV_SO_1213_2a!D111/SV_SO_1213_2a!$H111*100</f>
        <v>62.62043244683213</v>
      </c>
      <c r="E111" s="156">
        <f>SV_SO_1213_2a!E111/SV_SO_1213_2a!$H111*100</f>
        <v>26.660894789030472</v>
      </c>
      <c r="F111" s="156">
        <f>SV_SO_1213_2a!F111/SV_SO_1213_2a!$H111*100</f>
        <v>7.533780283857983</v>
      </c>
      <c r="G111" s="156">
        <f>SV_SO_1213_2a!G111/SV_SO_1213_2a!$H111*100</f>
        <v>2.0571563882845685</v>
      </c>
      <c r="H111" s="155">
        <f>SV_SO_1213_2a!H111/SV_SO_1213_2a!$H111*100</f>
        <v>100</v>
      </c>
      <c r="I111" s="155">
        <f>SV_SO_1213_2a!I111/SV_SO_1213_2a!$O111*100</f>
        <v>0.018924770253289126</v>
      </c>
      <c r="J111" s="156">
        <f>SV_SO_1213_2a!J111/SV_SO_1213_2a!$O111*100</f>
        <v>1.0817398676780063</v>
      </c>
      <c r="K111" s="157">
        <f>SV_SO_1213_2a!K111/SV_SO_1213_2a!$O111*100</f>
        <v>70.60604684259133</v>
      </c>
      <c r="L111" s="156">
        <f>SV_SO_1213_2a!L111/SV_SO_1213_2a!$O111*100</f>
        <v>21.561369244977367</v>
      </c>
      <c r="M111" s="156">
        <f>SV_SO_1213_2a!M111/SV_SO_1213_2a!$O111*100</f>
        <v>5.317103450364113</v>
      </c>
      <c r="N111" s="156">
        <f>SV_SO_1213_2a!N111/SV_SO_1213_2a!$O111*100</f>
        <v>1.414815824135895</v>
      </c>
      <c r="O111" s="155">
        <f>SV_SO_1213_2a!O111/SV_SO_1213_2a!$O111*100</f>
        <v>100</v>
      </c>
      <c r="P111" s="155">
        <f>SV_SO_1213_2a!P111/SV_SO_1213_2a!$V111*100</f>
        <v>0.021329142343960487</v>
      </c>
      <c r="Q111" s="156">
        <f>SV_SO_1213_2a!Q111/SV_SO_1213_2a!$V111*100</f>
        <v>1.0930249962580452</v>
      </c>
      <c r="R111" s="155">
        <f>SV_SO_1213_2a!R111/SV_SO_1213_2a!$V111*100</f>
        <v>66.56787906002096</v>
      </c>
      <c r="S111" s="155">
        <f>SV_SO_1213_2a!S111/SV_SO_1213_2a!$V111*100</f>
        <v>24.140098787606647</v>
      </c>
      <c r="T111" s="156">
        <f>SV_SO_1213_2a!T111/SV_SO_1213_2a!$V111*100</f>
        <v>6.438033228558599</v>
      </c>
      <c r="U111" s="189">
        <f>SV_SO_1213_2a!U111/SV_SO_1213_2a!$V111*100</f>
        <v>1.7396347852117946</v>
      </c>
      <c r="V111" s="155">
        <f>SV_SO_1213_2a!V111/SV_SO_1213_2a!$V111*100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8"/>
  <sheetViews>
    <sheetView zoomScalePageLayoutView="0" workbookViewId="0" topLeftCell="A1">
      <selection activeCell="L19" sqref="L19"/>
    </sheetView>
  </sheetViews>
  <sheetFormatPr defaultColWidth="9.140625" defaultRowHeight="12.75"/>
  <cols>
    <col min="1" max="1" width="27.57421875" style="2" customWidth="1"/>
    <col min="2" max="12" width="10.8515625" style="2" customWidth="1"/>
    <col min="13" max="13" width="10.8515625" style="3" customWidth="1"/>
    <col min="14" max="14" width="1.421875" style="2" customWidth="1"/>
    <col min="15" max="16384" width="9.140625" style="2" customWidth="1"/>
  </cols>
  <sheetData>
    <row r="1" ht="12.75">
      <c r="A1" s="30" t="s">
        <v>72</v>
      </c>
    </row>
    <row r="2" spans="1:17" ht="12.75">
      <c r="A2" s="219" t="s">
        <v>9</v>
      </c>
      <c r="B2" s="219"/>
      <c r="C2" s="219"/>
      <c r="D2" s="219"/>
      <c r="E2" s="219"/>
      <c r="F2" s="219"/>
      <c r="G2" s="219"/>
      <c r="H2" s="219"/>
      <c r="I2" s="219"/>
      <c r="J2" s="219"/>
      <c r="K2" s="219"/>
      <c r="L2" s="219"/>
      <c r="M2" s="219"/>
      <c r="N2" s="219"/>
      <c r="O2" s="219"/>
      <c r="P2" s="219"/>
      <c r="Q2" s="219"/>
    </row>
    <row r="3" spans="1:17" ht="12.75">
      <c r="A3" s="219" t="s">
        <v>29</v>
      </c>
      <c r="B3" s="219"/>
      <c r="C3" s="219"/>
      <c r="D3" s="219"/>
      <c r="E3" s="219"/>
      <c r="F3" s="219"/>
      <c r="G3" s="219"/>
      <c r="H3" s="219"/>
      <c r="I3" s="219"/>
      <c r="J3" s="219"/>
      <c r="K3" s="219"/>
      <c r="L3" s="219"/>
      <c r="M3" s="219"/>
      <c r="N3" s="219"/>
      <c r="O3" s="219"/>
      <c r="P3" s="219"/>
      <c r="Q3" s="219"/>
    </row>
    <row r="4" spans="1:17" ht="12.75">
      <c r="A4" s="235" t="s">
        <v>31</v>
      </c>
      <c r="B4" s="235"/>
      <c r="C4" s="235"/>
      <c r="D4" s="235"/>
      <c r="E4" s="235"/>
      <c r="F4" s="235"/>
      <c r="G4" s="235"/>
      <c r="H4" s="235"/>
      <c r="I4" s="235"/>
      <c r="J4" s="235"/>
      <c r="K4" s="235"/>
      <c r="L4" s="235"/>
      <c r="M4" s="235"/>
      <c r="N4" s="235"/>
      <c r="O4" s="235"/>
      <c r="P4" s="235"/>
      <c r="Q4" s="235"/>
    </row>
    <row r="5" ht="12.75">
      <c r="A5" s="1"/>
    </row>
    <row r="6" spans="1:17" ht="12.75">
      <c r="A6" s="219" t="s">
        <v>10</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3" customFormat="1" ht="12.75">
      <c r="A10" s="17" t="s">
        <v>14</v>
      </c>
      <c r="B10" s="194"/>
      <c r="C10" s="195"/>
      <c r="D10" s="196"/>
      <c r="E10" s="195"/>
      <c r="F10" s="195"/>
      <c r="G10" s="195"/>
      <c r="H10" s="194"/>
      <c r="I10" s="195"/>
      <c r="J10" s="196"/>
      <c r="K10" s="195"/>
      <c r="L10" s="195"/>
      <c r="M10" s="195"/>
      <c r="N10" s="55"/>
      <c r="O10" s="195"/>
      <c r="P10" s="195"/>
      <c r="Q10" s="195"/>
    </row>
    <row r="11" spans="1:17" s="1" customFormat="1" ht="12.75">
      <c r="A11" s="17" t="s">
        <v>17</v>
      </c>
      <c r="B11" s="197"/>
      <c r="C11" s="198"/>
      <c r="D11" s="199"/>
      <c r="E11" s="198"/>
      <c r="F11" s="198"/>
      <c r="G11" s="198"/>
      <c r="H11" s="197"/>
      <c r="I11" s="198"/>
      <c r="J11" s="199"/>
      <c r="K11" s="198"/>
      <c r="L11" s="198"/>
      <c r="M11" s="198"/>
      <c r="N11" s="56"/>
      <c r="O11" s="198"/>
      <c r="P11" s="198"/>
      <c r="Q11" s="198"/>
    </row>
    <row r="12" spans="1:17" ht="12.75">
      <c r="A12" s="71" t="s">
        <v>15</v>
      </c>
      <c r="B12" s="11">
        <v>873</v>
      </c>
      <c r="C12" s="12">
        <v>517</v>
      </c>
      <c r="D12" s="13">
        <v>1390</v>
      </c>
      <c r="E12" s="12">
        <v>26102</v>
      </c>
      <c r="F12" s="12">
        <v>26531</v>
      </c>
      <c r="G12" s="12">
        <v>52633</v>
      </c>
      <c r="H12" s="11">
        <v>109</v>
      </c>
      <c r="I12" s="12">
        <v>113</v>
      </c>
      <c r="J12" s="13">
        <v>222</v>
      </c>
      <c r="K12" s="12">
        <f aca="true" t="shared" si="0" ref="K12:M13">SUM(H12,E12,B12)</f>
        <v>27084</v>
      </c>
      <c r="L12" s="12">
        <f t="shared" si="0"/>
        <v>27161</v>
      </c>
      <c r="M12" s="12">
        <f t="shared" si="0"/>
        <v>54245</v>
      </c>
      <c r="N12" s="55"/>
      <c r="O12" s="51">
        <f aca="true" t="shared" si="1" ref="O12:Q14">B12/(B12+E12)*100</f>
        <v>3.236329935125116</v>
      </c>
      <c r="P12" s="51">
        <f t="shared" si="1"/>
        <v>1.9114167406092872</v>
      </c>
      <c r="Q12" s="51">
        <f t="shared" si="1"/>
        <v>2.57297817596209</v>
      </c>
    </row>
    <row r="13" spans="1:17" ht="12.75">
      <c r="A13" s="71" t="s">
        <v>16</v>
      </c>
      <c r="B13" s="14">
        <v>52</v>
      </c>
      <c r="C13" s="15">
        <v>28</v>
      </c>
      <c r="D13" s="16">
        <v>80</v>
      </c>
      <c r="E13" s="15">
        <v>4053</v>
      </c>
      <c r="F13" s="15">
        <v>3304</v>
      </c>
      <c r="G13" s="15">
        <v>7357</v>
      </c>
      <c r="H13" s="14">
        <v>35</v>
      </c>
      <c r="I13" s="15">
        <v>21</v>
      </c>
      <c r="J13" s="16">
        <v>56</v>
      </c>
      <c r="K13" s="15">
        <f t="shared" si="0"/>
        <v>4140</v>
      </c>
      <c r="L13" s="15">
        <f t="shared" si="0"/>
        <v>3353</v>
      </c>
      <c r="M13" s="15">
        <f t="shared" si="0"/>
        <v>7493</v>
      </c>
      <c r="N13" s="55"/>
      <c r="O13" s="52">
        <f t="shared" si="1"/>
        <v>1.266747868453106</v>
      </c>
      <c r="P13" s="52">
        <f t="shared" si="1"/>
        <v>0.8403361344537815</v>
      </c>
      <c r="Q13" s="52">
        <f t="shared" si="1"/>
        <v>1.0757025682398815</v>
      </c>
    </row>
    <row r="14" spans="1:17" s="1" customFormat="1" ht="12.75">
      <c r="A14" s="24" t="s">
        <v>27</v>
      </c>
      <c r="B14" s="18">
        <v>925</v>
      </c>
      <c r="C14" s="19">
        <v>545</v>
      </c>
      <c r="D14" s="20">
        <v>1470</v>
      </c>
      <c r="E14" s="19">
        <v>30155</v>
      </c>
      <c r="F14" s="19">
        <v>29835</v>
      </c>
      <c r="G14" s="19">
        <v>59990</v>
      </c>
      <c r="H14" s="18">
        <f aca="true" t="shared" si="2" ref="H14:M14">SUM(H12:H13)</f>
        <v>144</v>
      </c>
      <c r="I14" s="19">
        <f t="shared" si="2"/>
        <v>134</v>
      </c>
      <c r="J14" s="20">
        <f t="shared" si="2"/>
        <v>278</v>
      </c>
      <c r="K14" s="19">
        <f t="shared" si="2"/>
        <v>31224</v>
      </c>
      <c r="L14" s="19">
        <f t="shared" si="2"/>
        <v>30514</v>
      </c>
      <c r="M14" s="19">
        <f t="shared" si="2"/>
        <v>61738</v>
      </c>
      <c r="N14" s="56"/>
      <c r="O14" s="57">
        <f t="shared" si="1"/>
        <v>2.976190476190476</v>
      </c>
      <c r="P14" s="57">
        <f t="shared" si="1"/>
        <v>1.7939433838051349</v>
      </c>
      <c r="Q14" s="57">
        <f t="shared" si="1"/>
        <v>2.3917995444191344</v>
      </c>
    </row>
    <row r="15" spans="1:17" s="1" customFormat="1" ht="12.75">
      <c r="A15" s="28" t="s">
        <v>18</v>
      </c>
      <c r="B15" s="25"/>
      <c r="C15" s="26"/>
      <c r="D15" s="27"/>
      <c r="E15" s="26"/>
      <c r="F15" s="26"/>
      <c r="G15" s="26"/>
      <c r="H15" s="25"/>
      <c r="I15" s="26"/>
      <c r="J15" s="27"/>
      <c r="K15" s="26"/>
      <c r="L15" s="26"/>
      <c r="M15" s="26"/>
      <c r="N15" s="56"/>
      <c r="O15" s="53"/>
      <c r="P15" s="53"/>
      <c r="Q15" s="53"/>
    </row>
    <row r="16" spans="1:17" ht="12.75">
      <c r="A16" s="71" t="s">
        <v>18</v>
      </c>
      <c r="B16" s="11">
        <v>764</v>
      </c>
      <c r="C16" s="12">
        <v>491</v>
      </c>
      <c r="D16" s="13">
        <v>1255</v>
      </c>
      <c r="E16" s="12">
        <v>24891</v>
      </c>
      <c r="F16" s="12">
        <v>25754</v>
      </c>
      <c r="G16" s="12">
        <v>50645</v>
      </c>
      <c r="H16" s="11">
        <v>44</v>
      </c>
      <c r="I16" s="12">
        <v>37</v>
      </c>
      <c r="J16" s="13">
        <v>81</v>
      </c>
      <c r="K16" s="12">
        <f aca="true" t="shared" si="3" ref="K16:M19">SUM(H16,E16,B16)</f>
        <v>25699</v>
      </c>
      <c r="L16" s="12">
        <f t="shared" si="3"/>
        <v>26282</v>
      </c>
      <c r="M16" s="12">
        <f t="shared" si="3"/>
        <v>51981</v>
      </c>
      <c r="N16" s="55"/>
      <c r="O16" s="51">
        <f aca="true" t="shared" si="4" ref="O16:Q19">B16/(B16+E16)*100</f>
        <v>2.977977002533619</v>
      </c>
      <c r="P16" s="51">
        <f t="shared" si="4"/>
        <v>1.8708325395313394</v>
      </c>
      <c r="Q16" s="51">
        <f t="shared" si="4"/>
        <v>2.418111753371869</v>
      </c>
    </row>
    <row r="17" spans="1:17" ht="12.75">
      <c r="A17" s="74" t="s">
        <v>47</v>
      </c>
      <c r="B17" s="14">
        <v>256</v>
      </c>
      <c r="C17" s="15">
        <v>154</v>
      </c>
      <c r="D17" s="16">
        <v>410</v>
      </c>
      <c r="E17" s="15">
        <v>5118</v>
      </c>
      <c r="F17" s="15">
        <v>4247</v>
      </c>
      <c r="G17" s="15">
        <v>9365</v>
      </c>
      <c r="H17" s="14">
        <v>50</v>
      </c>
      <c r="I17" s="15">
        <v>42</v>
      </c>
      <c r="J17" s="16">
        <v>92</v>
      </c>
      <c r="K17" s="15">
        <f t="shared" si="3"/>
        <v>5424</v>
      </c>
      <c r="L17" s="15">
        <f t="shared" si="3"/>
        <v>4443</v>
      </c>
      <c r="M17" s="15">
        <f t="shared" si="3"/>
        <v>9867</v>
      </c>
      <c r="N17" s="55"/>
      <c r="O17" s="52">
        <f t="shared" si="4"/>
        <v>4.763676963155937</v>
      </c>
      <c r="P17" s="52">
        <f t="shared" si="4"/>
        <v>3.4992047261985912</v>
      </c>
      <c r="Q17" s="52">
        <f t="shared" si="4"/>
        <v>4.194373401534527</v>
      </c>
    </row>
    <row r="18" spans="1:17" s="1" customFormat="1" ht="12.75">
      <c r="A18" s="24" t="s">
        <v>28</v>
      </c>
      <c r="B18" s="21">
        <v>1020</v>
      </c>
      <c r="C18" s="22">
        <v>645</v>
      </c>
      <c r="D18" s="23">
        <v>1665</v>
      </c>
      <c r="E18" s="22">
        <v>30009</v>
      </c>
      <c r="F18" s="22">
        <v>30001</v>
      </c>
      <c r="G18" s="22">
        <v>60010</v>
      </c>
      <c r="H18" s="21">
        <f aca="true" t="shared" si="5" ref="H18:M18">SUM(H16:H17)</f>
        <v>94</v>
      </c>
      <c r="I18" s="22">
        <f t="shared" si="5"/>
        <v>79</v>
      </c>
      <c r="J18" s="23">
        <f t="shared" si="5"/>
        <v>173</v>
      </c>
      <c r="K18" s="22">
        <f t="shared" si="5"/>
        <v>31123</v>
      </c>
      <c r="L18" s="22">
        <f t="shared" si="5"/>
        <v>30725</v>
      </c>
      <c r="M18" s="22">
        <f t="shared" si="5"/>
        <v>61848</v>
      </c>
      <c r="N18" s="56"/>
      <c r="O18" s="58">
        <f t="shared" si="4"/>
        <v>3.2872474137097556</v>
      </c>
      <c r="P18" s="58">
        <f t="shared" si="4"/>
        <v>2.1046792403576324</v>
      </c>
      <c r="Q18" s="58">
        <f t="shared" si="4"/>
        <v>2.699635184434536</v>
      </c>
    </row>
    <row r="19" spans="1:17" s="1" customFormat="1" ht="12.75">
      <c r="A19" s="24" t="s">
        <v>19</v>
      </c>
      <c r="B19" s="18">
        <v>1945</v>
      </c>
      <c r="C19" s="19">
        <v>1190</v>
      </c>
      <c r="D19" s="20">
        <v>3135</v>
      </c>
      <c r="E19" s="19">
        <v>60164</v>
      </c>
      <c r="F19" s="19">
        <v>59836</v>
      </c>
      <c r="G19" s="19">
        <v>120000</v>
      </c>
      <c r="H19" s="18">
        <v>238</v>
      </c>
      <c r="I19" s="19">
        <v>213</v>
      </c>
      <c r="J19" s="20">
        <v>451</v>
      </c>
      <c r="K19" s="19">
        <f t="shared" si="3"/>
        <v>62347</v>
      </c>
      <c r="L19" s="19">
        <f t="shared" si="3"/>
        <v>61239</v>
      </c>
      <c r="M19" s="19">
        <f t="shared" si="3"/>
        <v>123586</v>
      </c>
      <c r="N19" s="56"/>
      <c r="O19" s="57">
        <f t="shared" si="4"/>
        <v>3.131591234764688</v>
      </c>
      <c r="P19" s="57">
        <f t="shared" si="4"/>
        <v>1.9499885294792383</v>
      </c>
      <c r="Q19" s="57">
        <f t="shared" si="4"/>
        <v>2.5459861128030212</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20</v>
      </c>
      <c r="B21" s="25"/>
      <c r="C21" s="26"/>
      <c r="D21" s="27"/>
      <c r="E21" s="26"/>
      <c r="F21" s="26"/>
      <c r="G21" s="26"/>
      <c r="H21" s="25"/>
      <c r="I21" s="26"/>
      <c r="J21" s="27"/>
      <c r="K21" s="26"/>
      <c r="L21" s="26"/>
      <c r="M21" s="26"/>
      <c r="N21" s="56"/>
      <c r="O21" s="26"/>
      <c r="P21" s="26"/>
      <c r="Q21" s="26"/>
    </row>
    <row r="22" spans="1:17" s="1" customFormat="1" ht="12.75">
      <c r="A22" s="17" t="s">
        <v>17</v>
      </c>
      <c r="B22" s="25"/>
      <c r="C22" s="26"/>
      <c r="D22" s="27"/>
      <c r="E22" s="26"/>
      <c r="F22" s="26"/>
      <c r="G22" s="26"/>
      <c r="H22" s="25"/>
      <c r="I22" s="26"/>
      <c r="J22" s="27"/>
      <c r="K22" s="26"/>
      <c r="L22" s="26"/>
      <c r="M22" s="26"/>
      <c r="N22" s="56"/>
      <c r="O22" s="26"/>
      <c r="P22" s="26"/>
      <c r="Q22" s="26"/>
    </row>
    <row r="23" spans="1:17" ht="12.75">
      <c r="A23" s="71" t="s">
        <v>5</v>
      </c>
      <c r="B23" s="11">
        <v>516</v>
      </c>
      <c r="C23" s="12">
        <v>344</v>
      </c>
      <c r="D23" s="13">
        <v>860</v>
      </c>
      <c r="E23" s="12">
        <v>14042</v>
      </c>
      <c r="F23" s="12">
        <v>16531</v>
      </c>
      <c r="G23" s="12">
        <v>30573</v>
      </c>
      <c r="H23" s="11">
        <v>33</v>
      </c>
      <c r="I23" s="12">
        <v>33</v>
      </c>
      <c r="J23" s="13">
        <v>66</v>
      </c>
      <c r="K23" s="12">
        <f aca="true" t="shared" si="6" ref="K23:M27">SUM(H23,E23,B23)</f>
        <v>14591</v>
      </c>
      <c r="L23" s="12">
        <f t="shared" si="6"/>
        <v>16908</v>
      </c>
      <c r="M23" s="12">
        <f t="shared" si="6"/>
        <v>31499</v>
      </c>
      <c r="N23" s="55"/>
      <c r="O23" s="51">
        <f aca="true" t="shared" si="7" ref="O23:Q27">B23/(B23+E23)*100</f>
        <v>3.5444429179832393</v>
      </c>
      <c r="P23" s="51">
        <f t="shared" si="7"/>
        <v>2.0385185185185186</v>
      </c>
      <c r="Q23" s="51">
        <f t="shared" si="7"/>
        <v>2.7359781121751023</v>
      </c>
    </row>
    <row r="24" spans="1:17" ht="12.75">
      <c r="A24" s="71" t="s">
        <v>7</v>
      </c>
      <c r="B24" s="11">
        <v>1320</v>
      </c>
      <c r="C24" s="12">
        <v>650</v>
      </c>
      <c r="D24" s="13">
        <v>1970</v>
      </c>
      <c r="E24" s="12">
        <v>9902</v>
      </c>
      <c r="F24" s="12">
        <v>7507</v>
      </c>
      <c r="G24" s="12">
        <v>17409</v>
      </c>
      <c r="H24" s="11">
        <v>43</v>
      </c>
      <c r="I24" s="12">
        <v>24</v>
      </c>
      <c r="J24" s="13">
        <v>67</v>
      </c>
      <c r="K24" s="12">
        <f t="shared" si="6"/>
        <v>11265</v>
      </c>
      <c r="L24" s="12">
        <f t="shared" si="6"/>
        <v>8181</v>
      </c>
      <c r="M24" s="12">
        <f t="shared" si="6"/>
        <v>19446</v>
      </c>
      <c r="N24" s="55"/>
      <c r="O24" s="51">
        <f t="shared" si="7"/>
        <v>11.762609160577437</v>
      </c>
      <c r="P24" s="51">
        <f t="shared" si="7"/>
        <v>7.968615912713008</v>
      </c>
      <c r="Q24" s="51">
        <f t="shared" si="7"/>
        <v>10.16564322204448</v>
      </c>
    </row>
    <row r="25" spans="1:17" ht="12.75">
      <c r="A25" s="71" t="s">
        <v>6</v>
      </c>
      <c r="B25" s="11">
        <v>102</v>
      </c>
      <c r="C25" s="12">
        <v>117</v>
      </c>
      <c r="D25" s="13">
        <v>219</v>
      </c>
      <c r="E25" s="12">
        <v>387</v>
      </c>
      <c r="F25" s="12">
        <v>715</v>
      </c>
      <c r="G25" s="12">
        <v>1102</v>
      </c>
      <c r="H25" s="11">
        <v>4</v>
      </c>
      <c r="I25" s="12">
        <v>2</v>
      </c>
      <c r="J25" s="13">
        <v>6</v>
      </c>
      <c r="K25" s="12">
        <f t="shared" si="6"/>
        <v>493</v>
      </c>
      <c r="L25" s="12">
        <f t="shared" si="6"/>
        <v>834</v>
      </c>
      <c r="M25" s="12">
        <f t="shared" si="6"/>
        <v>1327</v>
      </c>
      <c r="N25" s="55"/>
      <c r="O25" s="51">
        <f t="shared" si="7"/>
        <v>20.858895705521473</v>
      </c>
      <c r="P25" s="51">
        <f t="shared" si="7"/>
        <v>14.0625</v>
      </c>
      <c r="Q25" s="51">
        <f t="shared" si="7"/>
        <v>16.578349735049205</v>
      </c>
    </row>
    <row r="26" spans="1:17" ht="12.75">
      <c r="A26" s="71" t="s">
        <v>8</v>
      </c>
      <c r="B26" s="11">
        <v>790</v>
      </c>
      <c r="C26" s="12">
        <v>474</v>
      </c>
      <c r="D26" s="13">
        <v>1264</v>
      </c>
      <c r="E26" s="12">
        <v>6271</v>
      </c>
      <c r="F26" s="12">
        <v>5422</v>
      </c>
      <c r="G26" s="12">
        <v>11693</v>
      </c>
      <c r="H26" s="11">
        <v>148</v>
      </c>
      <c r="I26" s="12">
        <v>95</v>
      </c>
      <c r="J26" s="13">
        <v>243</v>
      </c>
      <c r="K26" s="12">
        <f t="shared" si="6"/>
        <v>7209</v>
      </c>
      <c r="L26" s="12">
        <f t="shared" si="6"/>
        <v>5991</v>
      </c>
      <c r="M26" s="12">
        <f t="shared" si="6"/>
        <v>13200</v>
      </c>
      <c r="N26" s="55"/>
      <c r="O26" s="51">
        <f t="shared" si="7"/>
        <v>11.188216966435348</v>
      </c>
      <c r="P26" s="51">
        <f t="shared" si="7"/>
        <v>8.039348710990502</v>
      </c>
      <c r="Q26" s="51">
        <f t="shared" si="7"/>
        <v>9.755344601373775</v>
      </c>
    </row>
    <row r="27" spans="1:17" s="60" customFormat="1" ht="12.75">
      <c r="A27" s="24" t="s">
        <v>1</v>
      </c>
      <c r="B27" s="18">
        <v>2728</v>
      </c>
      <c r="C27" s="19">
        <v>1585</v>
      </c>
      <c r="D27" s="20">
        <v>4313</v>
      </c>
      <c r="E27" s="19">
        <v>30602</v>
      </c>
      <c r="F27" s="19">
        <v>30175</v>
      </c>
      <c r="G27" s="19">
        <v>60777</v>
      </c>
      <c r="H27" s="18">
        <v>228</v>
      </c>
      <c r="I27" s="19">
        <v>154</v>
      </c>
      <c r="J27" s="20">
        <v>382</v>
      </c>
      <c r="K27" s="19">
        <f t="shared" si="6"/>
        <v>33558</v>
      </c>
      <c r="L27" s="19">
        <f t="shared" si="6"/>
        <v>31914</v>
      </c>
      <c r="M27" s="20">
        <f t="shared" si="6"/>
        <v>65472</v>
      </c>
      <c r="N27" s="59"/>
      <c r="O27" s="63">
        <f t="shared" si="7"/>
        <v>8.184818481848184</v>
      </c>
      <c r="P27" s="57">
        <f t="shared" si="7"/>
        <v>4.990554156171285</v>
      </c>
      <c r="Q27" s="57">
        <f t="shared" si="7"/>
        <v>6.626209863266247</v>
      </c>
    </row>
    <row r="28" spans="1:17" ht="12.75">
      <c r="A28" s="17" t="s">
        <v>18</v>
      </c>
      <c r="B28" s="11"/>
      <c r="C28" s="12"/>
      <c r="D28" s="13"/>
      <c r="E28" s="12"/>
      <c r="F28" s="12"/>
      <c r="G28" s="12"/>
      <c r="H28" s="11"/>
      <c r="I28" s="12"/>
      <c r="J28" s="13"/>
      <c r="K28" s="12"/>
      <c r="L28" s="12"/>
      <c r="M28" s="12"/>
      <c r="N28" s="55"/>
      <c r="O28" s="51"/>
      <c r="P28" s="51"/>
      <c r="Q28" s="51"/>
    </row>
    <row r="29" spans="1:17" ht="12.75">
      <c r="A29" s="71" t="s">
        <v>5</v>
      </c>
      <c r="B29" s="11">
        <v>461</v>
      </c>
      <c r="C29" s="12">
        <v>264</v>
      </c>
      <c r="D29" s="13">
        <v>725</v>
      </c>
      <c r="E29" s="12">
        <v>12502</v>
      </c>
      <c r="F29" s="12">
        <v>15348</v>
      </c>
      <c r="G29" s="12">
        <v>27850</v>
      </c>
      <c r="H29" s="11">
        <v>18</v>
      </c>
      <c r="I29" s="12">
        <v>27</v>
      </c>
      <c r="J29" s="13">
        <v>45</v>
      </c>
      <c r="K29" s="12">
        <f aca="true" t="shared" si="8" ref="K29:M33">SUM(H29,E29,B29)</f>
        <v>12981</v>
      </c>
      <c r="L29" s="12">
        <f t="shared" si="8"/>
        <v>15639</v>
      </c>
      <c r="M29" s="12">
        <f t="shared" si="8"/>
        <v>28620</v>
      </c>
      <c r="N29" s="55"/>
      <c r="O29" s="51">
        <f aca="true" t="shared" si="9" ref="O29:O34">B29/(B29+E29)*100</f>
        <v>3.5562755534984185</v>
      </c>
      <c r="P29" s="51">
        <f aca="true" t="shared" si="10" ref="P29:P34">C29/(C29+F29)*100</f>
        <v>1.6910069177555727</v>
      </c>
      <c r="Q29" s="51">
        <f aca="true" t="shared" si="11" ref="Q29:Q34">D29/(D29+G29)*100</f>
        <v>2.537182852143482</v>
      </c>
    </row>
    <row r="30" spans="1:17" s="3" customFormat="1" ht="12.75">
      <c r="A30" s="71" t="s">
        <v>7</v>
      </c>
      <c r="B30" s="11">
        <v>1058</v>
      </c>
      <c r="C30" s="12">
        <v>487</v>
      </c>
      <c r="D30" s="13">
        <v>1545</v>
      </c>
      <c r="E30" s="12">
        <v>10168</v>
      </c>
      <c r="F30" s="12">
        <v>8235</v>
      </c>
      <c r="G30" s="12">
        <v>18403</v>
      </c>
      <c r="H30" s="11">
        <v>20</v>
      </c>
      <c r="I30" s="12">
        <v>14</v>
      </c>
      <c r="J30" s="13">
        <v>34</v>
      </c>
      <c r="K30" s="12">
        <f t="shared" si="8"/>
        <v>11246</v>
      </c>
      <c r="L30" s="12">
        <f t="shared" si="8"/>
        <v>8736</v>
      </c>
      <c r="M30" s="12">
        <f t="shared" si="8"/>
        <v>19982</v>
      </c>
      <c r="N30" s="55"/>
      <c r="O30" s="51">
        <f t="shared" si="9"/>
        <v>9.42455015143417</v>
      </c>
      <c r="P30" s="51">
        <f t="shared" si="10"/>
        <v>5.583581747305664</v>
      </c>
      <c r="Q30" s="51">
        <f t="shared" si="11"/>
        <v>7.7451373571285345</v>
      </c>
    </row>
    <row r="31" spans="1:17" s="3" customFormat="1" ht="12.75">
      <c r="A31" s="71" t="s">
        <v>6</v>
      </c>
      <c r="B31" s="11">
        <v>70</v>
      </c>
      <c r="C31" s="12">
        <v>80</v>
      </c>
      <c r="D31" s="13">
        <v>150</v>
      </c>
      <c r="E31" s="12">
        <v>419</v>
      </c>
      <c r="F31" s="12">
        <v>864</v>
      </c>
      <c r="G31" s="12">
        <v>1283</v>
      </c>
      <c r="H31" s="11">
        <v>8</v>
      </c>
      <c r="I31" s="12">
        <v>4</v>
      </c>
      <c r="J31" s="13">
        <v>12</v>
      </c>
      <c r="K31" s="12">
        <f t="shared" si="8"/>
        <v>497</v>
      </c>
      <c r="L31" s="12">
        <f t="shared" si="8"/>
        <v>948</v>
      </c>
      <c r="M31" s="12">
        <f t="shared" si="8"/>
        <v>1445</v>
      </c>
      <c r="N31" s="55"/>
      <c r="O31" s="51">
        <f t="shared" si="9"/>
        <v>14.314928425357873</v>
      </c>
      <c r="P31" s="51">
        <f t="shared" si="10"/>
        <v>8.47457627118644</v>
      </c>
      <c r="Q31" s="51">
        <f t="shared" si="11"/>
        <v>10.4675505931612</v>
      </c>
    </row>
    <row r="32" spans="1:17" ht="12.75">
      <c r="A32" s="71" t="s">
        <v>8</v>
      </c>
      <c r="B32" s="14">
        <v>551</v>
      </c>
      <c r="C32" s="15">
        <v>308</v>
      </c>
      <c r="D32" s="16">
        <v>859</v>
      </c>
      <c r="E32" s="15">
        <v>6698</v>
      </c>
      <c r="F32" s="15">
        <v>6124</v>
      </c>
      <c r="G32" s="15">
        <v>12822</v>
      </c>
      <c r="H32" s="14">
        <v>75</v>
      </c>
      <c r="I32" s="15">
        <v>60</v>
      </c>
      <c r="J32" s="16">
        <v>135</v>
      </c>
      <c r="K32" s="15">
        <f t="shared" si="8"/>
        <v>7324</v>
      </c>
      <c r="L32" s="15">
        <f t="shared" si="8"/>
        <v>6492</v>
      </c>
      <c r="M32" s="15">
        <f t="shared" si="8"/>
        <v>13816</v>
      </c>
      <c r="N32" s="55"/>
      <c r="O32" s="52">
        <f t="shared" si="9"/>
        <v>7.601048420471789</v>
      </c>
      <c r="P32" s="52">
        <f t="shared" si="10"/>
        <v>4.788557213930348</v>
      </c>
      <c r="Q32" s="52">
        <f t="shared" si="11"/>
        <v>6.2787807908778595</v>
      </c>
    </row>
    <row r="33" spans="1:17" s="60" customFormat="1" ht="12.75">
      <c r="A33" s="24" t="s">
        <v>1</v>
      </c>
      <c r="B33" s="25">
        <v>2140</v>
      </c>
      <c r="C33" s="26">
        <v>1139</v>
      </c>
      <c r="D33" s="27">
        <v>3279</v>
      </c>
      <c r="E33" s="26">
        <v>29787</v>
      </c>
      <c r="F33" s="26">
        <v>30571</v>
      </c>
      <c r="G33" s="26">
        <v>60358</v>
      </c>
      <c r="H33" s="25">
        <v>121</v>
      </c>
      <c r="I33" s="26">
        <v>105</v>
      </c>
      <c r="J33" s="27">
        <v>226</v>
      </c>
      <c r="K33" s="26">
        <f t="shared" si="8"/>
        <v>32048</v>
      </c>
      <c r="L33" s="26">
        <f t="shared" si="8"/>
        <v>31815</v>
      </c>
      <c r="M33" s="26">
        <f t="shared" si="8"/>
        <v>63863</v>
      </c>
      <c r="N33" s="59"/>
      <c r="O33" s="53">
        <f t="shared" si="9"/>
        <v>6.702790741378771</v>
      </c>
      <c r="P33" s="53">
        <f t="shared" si="10"/>
        <v>3.5919268369599493</v>
      </c>
      <c r="Q33" s="53">
        <f t="shared" si="11"/>
        <v>5.152662759086695</v>
      </c>
    </row>
    <row r="34" spans="1:17" s="1" customFormat="1" ht="12.75">
      <c r="A34" s="24" t="s">
        <v>21</v>
      </c>
      <c r="B34" s="18">
        <f>SUM(B33,B27)</f>
        <v>4868</v>
      </c>
      <c r="C34" s="19">
        <f aca="true" t="shared" si="12" ref="C34:J34">SUM(C33,C27)</f>
        <v>2724</v>
      </c>
      <c r="D34" s="20">
        <f t="shared" si="12"/>
        <v>7592</v>
      </c>
      <c r="E34" s="19">
        <f t="shared" si="12"/>
        <v>60389</v>
      </c>
      <c r="F34" s="19">
        <f t="shared" si="12"/>
        <v>60746</v>
      </c>
      <c r="G34" s="19">
        <f t="shared" si="12"/>
        <v>121135</v>
      </c>
      <c r="H34" s="18">
        <f t="shared" si="12"/>
        <v>349</v>
      </c>
      <c r="I34" s="19">
        <f t="shared" si="12"/>
        <v>259</v>
      </c>
      <c r="J34" s="20">
        <f t="shared" si="12"/>
        <v>608</v>
      </c>
      <c r="K34" s="19">
        <f>SUM(K27,K33)</f>
        <v>65606</v>
      </c>
      <c r="L34" s="19">
        <f>SUM(L27,L33)</f>
        <v>63729</v>
      </c>
      <c r="M34" s="19">
        <f>SUM(M27,M33)</f>
        <v>129335</v>
      </c>
      <c r="N34" s="56"/>
      <c r="O34" s="57">
        <f t="shared" si="9"/>
        <v>7.459736120262961</v>
      </c>
      <c r="P34" s="57">
        <f t="shared" si="10"/>
        <v>4.291791397510635</v>
      </c>
      <c r="Q34" s="57">
        <f t="shared" si="11"/>
        <v>5.897752608232927</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22</v>
      </c>
      <c r="B36" s="25"/>
      <c r="C36" s="26"/>
      <c r="D36" s="27"/>
      <c r="E36" s="26"/>
      <c r="F36" s="26"/>
      <c r="G36" s="26"/>
      <c r="H36" s="25"/>
      <c r="I36" s="26"/>
      <c r="J36" s="27"/>
      <c r="K36" s="26"/>
      <c r="L36" s="26"/>
      <c r="M36" s="26"/>
      <c r="N36" s="56"/>
      <c r="O36" s="26"/>
      <c r="P36" s="26"/>
      <c r="Q36" s="26"/>
    </row>
    <row r="37" spans="1:17" s="1" customFormat="1" ht="12.75">
      <c r="A37" s="17" t="s">
        <v>17</v>
      </c>
      <c r="B37" s="25"/>
      <c r="C37" s="26"/>
      <c r="D37" s="27"/>
      <c r="E37" s="26"/>
      <c r="F37" s="26"/>
      <c r="G37" s="26"/>
      <c r="H37" s="25"/>
      <c r="I37" s="26"/>
      <c r="J37" s="27"/>
      <c r="K37" s="26"/>
      <c r="L37" s="26"/>
      <c r="M37" s="26"/>
      <c r="N37" s="56"/>
      <c r="O37" s="26"/>
      <c r="P37" s="26"/>
      <c r="Q37" s="26"/>
    </row>
    <row r="38" spans="1:17" ht="12.75">
      <c r="A38" s="72" t="s">
        <v>5</v>
      </c>
      <c r="B38" s="11">
        <v>716</v>
      </c>
      <c r="C38" s="12">
        <v>428</v>
      </c>
      <c r="D38" s="13">
        <v>1144</v>
      </c>
      <c r="E38" s="12">
        <v>10847</v>
      </c>
      <c r="F38" s="12">
        <v>13867</v>
      </c>
      <c r="G38" s="12">
        <v>24714</v>
      </c>
      <c r="H38" s="11">
        <v>30</v>
      </c>
      <c r="I38" s="12">
        <v>42</v>
      </c>
      <c r="J38" s="13">
        <v>72</v>
      </c>
      <c r="K38" s="12">
        <f aca="true" t="shared" si="13" ref="K38:M42">SUM(H38,E38,B38)</f>
        <v>11593</v>
      </c>
      <c r="L38" s="12">
        <f t="shared" si="13"/>
        <v>14337</v>
      </c>
      <c r="M38" s="12">
        <f t="shared" si="13"/>
        <v>25930</v>
      </c>
      <c r="N38" s="55"/>
      <c r="O38" s="51">
        <f aca="true" t="shared" si="14" ref="O38:Q42">B38/(B38+E38)*100</f>
        <v>6.192164663149702</v>
      </c>
      <c r="P38" s="51">
        <f t="shared" si="14"/>
        <v>2.994053864987758</v>
      </c>
      <c r="Q38" s="51">
        <f t="shared" si="14"/>
        <v>4.424162734936964</v>
      </c>
    </row>
    <row r="39" spans="1:17" ht="12.75">
      <c r="A39" s="71" t="s">
        <v>7</v>
      </c>
      <c r="B39" s="11">
        <v>1801</v>
      </c>
      <c r="C39" s="12">
        <v>890</v>
      </c>
      <c r="D39" s="13">
        <v>2691</v>
      </c>
      <c r="E39" s="12">
        <v>10726</v>
      </c>
      <c r="F39" s="12">
        <v>8889</v>
      </c>
      <c r="G39" s="12">
        <v>19615</v>
      </c>
      <c r="H39" s="11">
        <v>53</v>
      </c>
      <c r="I39" s="12">
        <v>52</v>
      </c>
      <c r="J39" s="13">
        <v>105</v>
      </c>
      <c r="K39" s="12">
        <f t="shared" si="13"/>
        <v>12580</v>
      </c>
      <c r="L39" s="12">
        <f t="shared" si="13"/>
        <v>9831</v>
      </c>
      <c r="M39" s="12">
        <f t="shared" si="13"/>
        <v>22411</v>
      </c>
      <c r="N39" s="55"/>
      <c r="O39" s="51">
        <f t="shared" si="14"/>
        <v>14.37694579707831</v>
      </c>
      <c r="P39" s="51">
        <f t="shared" si="14"/>
        <v>9.101135085387053</v>
      </c>
      <c r="Q39" s="51">
        <f t="shared" si="14"/>
        <v>12.064018649690667</v>
      </c>
    </row>
    <row r="40" spans="1:17" ht="12.75">
      <c r="A40" s="71" t="s">
        <v>6</v>
      </c>
      <c r="B40" s="11">
        <v>114</v>
      </c>
      <c r="C40" s="12">
        <v>97</v>
      </c>
      <c r="D40" s="13">
        <v>211</v>
      </c>
      <c r="E40" s="12">
        <v>447</v>
      </c>
      <c r="F40" s="12">
        <v>906</v>
      </c>
      <c r="G40" s="12">
        <v>1353</v>
      </c>
      <c r="H40" s="11">
        <v>11</v>
      </c>
      <c r="I40" s="12">
        <v>7</v>
      </c>
      <c r="J40" s="13">
        <v>18</v>
      </c>
      <c r="K40" s="12">
        <f t="shared" si="13"/>
        <v>572</v>
      </c>
      <c r="L40" s="12">
        <f t="shared" si="13"/>
        <v>1010</v>
      </c>
      <c r="M40" s="12">
        <f t="shared" si="13"/>
        <v>1582</v>
      </c>
      <c r="N40" s="55"/>
      <c r="O40" s="51">
        <f t="shared" si="14"/>
        <v>20.32085561497326</v>
      </c>
      <c r="P40" s="51">
        <f t="shared" si="14"/>
        <v>9.67098703888335</v>
      </c>
      <c r="Q40" s="51">
        <f t="shared" si="14"/>
        <v>13.491048593350383</v>
      </c>
    </row>
    <row r="41" spans="1:17" ht="12.75">
      <c r="A41" s="71" t="s">
        <v>8</v>
      </c>
      <c r="B41" s="11">
        <v>702</v>
      </c>
      <c r="C41" s="12">
        <v>521</v>
      </c>
      <c r="D41" s="13">
        <v>1223</v>
      </c>
      <c r="E41" s="12">
        <v>6864</v>
      </c>
      <c r="F41" s="12">
        <v>6057</v>
      </c>
      <c r="G41" s="12">
        <v>12921</v>
      </c>
      <c r="H41" s="11">
        <v>129</v>
      </c>
      <c r="I41" s="12">
        <v>92</v>
      </c>
      <c r="J41" s="13">
        <v>221</v>
      </c>
      <c r="K41" s="12">
        <f t="shared" si="13"/>
        <v>7695</v>
      </c>
      <c r="L41" s="12">
        <f t="shared" si="13"/>
        <v>6670</v>
      </c>
      <c r="M41" s="12">
        <f t="shared" si="13"/>
        <v>14365</v>
      </c>
      <c r="N41" s="55"/>
      <c r="O41" s="51">
        <f t="shared" si="14"/>
        <v>9.278350515463918</v>
      </c>
      <c r="P41" s="51">
        <f t="shared" si="14"/>
        <v>7.920340529036181</v>
      </c>
      <c r="Q41" s="51">
        <f t="shared" si="14"/>
        <v>8.646776018099548</v>
      </c>
    </row>
    <row r="42" spans="1:17" s="60" customFormat="1" ht="12.75">
      <c r="A42" s="24" t="s">
        <v>1</v>
      </c>
      <c r="B42" s="18">
        <v>3333</v>
      </c>
      <c r="C42" s="19">
        <v>1936</v>
      </c>
      <c r="D42" s="20">
        <v>5269</v>
      </c>
      <c r="E42" s="19">
        <v>28884</v>
      </c>
      <c r="F42" s="19">
        <v>29719</v>
      </c>
      <c r="G42" s="19">
        <v>58603</v>
      </c>
      <c r="H42" s="18">
        <v>223</v>
      </c>
      <c r="I42" s="19">
        <v>193</v>
      </c>
      <c r="J42" s="20">
        <v>416</v>
      </c>
      <c r="K42" s="19">
        <f t="shared" si="13"/>
        <v>32440</v>
      </c>
      <c r="L42" s="19">
        <f t="shared" si="13"/>
        <v>31848</v>
      </c>
      <c r="M42" s="20">
        <f t="shared" si="13"/>
        <v>64288</v>
      </c>
      <c r="N42" s="59"/>
      <c r="O42" s="63">
        <f t="shared" si="14"/>
        <v>10.345469783033803</v>
      </c>
      <c r="P42" s="57">
        <f t="shared" si="14"/>
        <v>6.115937450639709</v>
      </c>
      <c r="Q42" s="57">
        <f t="shared" si="14"/>
        <v>8.249311122244489</v>
      </c>
    </row>
    <row r="43" spans="1:17" ht="12.75">
      <c r="A43" s="17" t="s">
        <v>18</v>
      </c>
      <c r="B43" s="11"/>
      <c r="C43" s="12"/>
      <c r="D43" s="13"/>
      <c r="E43" s="12"/>
      <c r="F43" s="12"/>
      <c r="G43" s="12"/>
      <c r="H43" s="11"/>
      <c r="I43" s="12"/>
      <c r="J43" s="13"/>
      <c r="K43" s="12"/>
      <c r="L43" s="12"/>
      <c r="M43" s="12"/>
      <c r="N43" s="55"/>
      <c r="O43" s="51"/>
      <c r="P43" s="51"/>
      <c r="Q43" s="51"/>
    </row>
    <row r="44" spans="1:17" ht="12.75">
      <c r="A44" s="72" t="s">
        <v>5</v>
      </c>
      <c r="B44" s="11">
        <v>279</v>
      </c>
      <c r="C44" s="12">
        <v>125</v>
      </c>
      <c r="D44" s="13">
        <v>404</v>
      </c>
      <c r="E44" s="12">
        <v>10486</v>
      </c>
      <c r="F44" s="12">
        <v>13552</v>
      </c>
      <c r="G44" s="12">
        <v>24038</v>
      </c>
      <c r="H44" s="11">
        <v>14</v>
      </c>
      <c r="I44" s="12">
        <v>29</v>
      </c>
      <c r="J44" s="13">
        <v>43</v>
      </c>
      <c r="K44" s="12">
        <f aca="true" t="shared" si="15" ref="K44:M48">SUM(H44,E44,B44)</f>
        <v>10779</v>
      </c>
      <c r="L44" s="12">
        <f t="shared" si="15"/>
        <v>13706</v>
      </c>
      <c r="M44" s="12">
        <f t="shared" si="15"/>
        <v>24485</v>
      </c>
      <c r="N44" s="55"/>
      <c r="O44" s="51">
        <f aca="true" t="shared" si="16" ref="O44:O50">B44/(B44+E44)*100</f>
        <v>2.591732466326057</v>
      </c>
      <c r="P44" s="51">
        <f aca="true" t="shared" si="17" ref="P44:P50">C44/(C44+F44)*100</f>
        <v>0.913943116180449</v>
      </c>
      <c r="Q44" s="51">
        <f aca="true" t="shared" si="18" ref="Q44:Q50">D44/(D44+G44)*100</f>
        <v>1.6528925619834711</v>
      </c>
    </row>
    <row r="45" spans="1:17" s="3" customFormat="1" ht="12.75">
      <c r="A45" s="71" t="s">
        <v>7</v>
      </c>
      <c r="B45" s="11">
        <v>622</v>
      </c>
      <c r="C45" s="12">
        <v>221</v>
      </c>
      <c r="D45" s="13">
        <v>843</v>
      </c>
      <c r="E45" s="12">
        <v>10540</v>
      </c>
      <c r="F45" s="12">
        <v>8600</v>
      </c>
      <c r="G45" s="12">
        <v>19140</v>
      </c>
      <c r="H45" s="11">
        <v>21</v>
      </c>
      <c r="I45" s="12">
        <v>14</v>
      </c>
      <c r="J45" s="13">
        <v>35</v>
      </c>
      <c r="K45" s="12">
        <f t="shared" si="15"/>
        <v>11183</v>
      </c>
      <c r="L45" s="12">
        <f t="shared" si="15"/>
        <v>8835</v>
      </c>
      <c r="M45" s="12">
        <f t="shared" si="15"/>
        <v>20018</v>
      </c>
      <c r="N45" s="55"/>
      <c r="O45" s="51">
        <f t="shared" si="16"/>
        <v>5.57247805052858</v>
      </c>
      <c r="P45" s="51">
        <f t="shared" si="17"/>
        <v>2.5053848769980727</v>
      </c>
      <c r="Q45" s="51">
        <f t="shared" si="18"/>
        <v>4.218585797928239</v>
      </c>
    </row>
    <row r="46" spans="1:17" s="3" customFormat="1" ht="12.75">
      <c r="A46" s="71" t="s">
        <v>6</v>
      </c>
      <c r="B46" s="11">
        <v>20</v>
      </c>
      <c r="C46" s="12">
        <v>29</v>
      </c>
      <c r="D46" s="13">
        <v>49</v>
      </c>
      <c r="E46" s="12">
        <v>477</v>
      </c>
      <c r="F46" s="12">
        <v>929</v>
      </c>
      <c r="G46" s="12">
        <v>1406</v>
      </c>
      <c r="H46" s="11">
        <v>1</v>
      </c>
      <c r="I46" s="12">
        <v>2</v>
      </c>
      <c r="J46" s="13">
        <v>3</v>
      </c>
      <c r="K46" s="12">
        <f t="shared" si="15"/>
        <v>498</v>
      </c>
      <c r="L46" s="12">
        <f t="shared" si="15"/>
        <v>960</v>
      </c>
      <c r="M46" s="12">
        <f t="shared" si="15"/>
        <v>1458</v>
      </c>
      <c r="N46" s="55"/>
      <c r="O46" s="51">
        <f t="shared" si="16"/>
        <v>4.0241448692152915</v>
      </c>
      <c r="P46" s="51">
        <f t="shared" si="17"/>
        <v>3.02713987473904</v>
      </c>
      <c r="Q46" s="51">
        <f t="shared" si="18"/>
        <v>3.3676975945017182</v>
      </c>
    </row>
    <row r="47" spans="1:17" ht="12.75">
      <c r="A47" s="71" t="s">
        <v>8</v>
      </c>
      <c r="B47" s="14">
        <v>379</v>
      </c>
      <c r="C47" s="15">
        <v>224</v>
      </c>
      <c r="D47" s="16">
        <v>603</v>
      </c>
      <c r="E47" s="15">
        <v>6535</v>
      </c>
      <c r="F47" s="15">
        <v>5687</v>
      </c>
      <c r="G47" s="15">
        <v>12222</v>
      </c>
      <c r="H47" s="14">
        <v>26</v>
      </c>
      <c r="I47" s="15">
        <v>31</v>
      </c>
      <c r="J47" s="16">
        <v>57</v>
      </c>
      <c r="K47" s="15">
        <f t="shared" si="15"/>
        <v>6940</v>
      </c>
      <c r="L47" s="15">
        <f t="shared" si="15"/>
        <v>5942</v>
      </c>
      <c r="M47" s="15">
        <f t="shared" si="15"/>
        <v>12882</v>
      </c>
      <c r="N47" s="55"/>
      <c r="O47" s="52">
        <f t="shared" si="16"/>
        <v>5.481631472374891</v>
      </c>
      <c r="P47" s="52">
        <f t="shared" si="17"/>
        <v>3.7895449162578245</v>
      </c>
      <c r="Q47" s="52">
        <f t="shared" si="18"/>
        <v>4.701754385964913</v>
      </c>
    </row>
    <row r="48" spans="1:17" s="1" customFormat="1" ht="12.75">
      <c r="A48" s="24" t="s">
        <v>1</v>
      </c>
      <c r="B48" s="18">
        <v>1300</v>
      </c>
      <c r="C48" s="19">
        <v>599</v>
      </c>
      <c r="D48" s="20">
        <v>1899</v>
      </c>
      <c r="E48" s="19">
        <v>28038</v>
      </c>
      <c r="F48" s="19">
        <v>28768</v>
      </c>
      <c r="G48" s="19">
        <v>56806</v>
      </c>
      <c r="H48" s="18">
        <v>62</v>
      </c>
      <c r="I48" s="19">
        <v>76</v>
      </c>
      <c r="J48" s="20">
        <v>138</v>
      </c>
      <c r="K48" s="19">
        <f t="shared" si="15"/>
        <v>29400</v>
      </c>
      <c r="L48" s="19">
        <f t="shared" si="15"/>
        <v>29443</v>
      </c>
      <c r="M48" s="19">
        <f t="shared" si="15"/>
        <v>58843</v>
      </c>
      <c r="N48" s="56"/>
      <c r="O48" s="57">
        <f t="shared" si="16"/>
        <v>4.431113231985821</v>
      </c>
      <c r="P48" s="57">
        <f t="shared" si="17"/>
        <v>2.039704430142677</v>
      </c>
      <c r="Q48" s="57">
        <f t="shared" si="18"/>
        <v>3.2348181585895577</v>
      </c>
    </row>
    <row r="49" spans="1:17" s="1" customFormat="1" ht="12.75">
      <c r="A49" s="29" t="s">
        <v>23</v>
      </c>
      <c r="B49" s="18">
        <f>SUM(B48,B42)</f>
        <v>4633</v>
      </c>
      <c r="C49" s="19">
        <f aca="true" t="shared" si="19" ref="C49:M49">SUM(C48,C42)</f>
        <v>2535</v>
      </c>
      <c r="D49" s="20">
        <f t="shared" si="19"/>
        <v>7168</v>
      </c>
      <c r="E49" s="19">
        <f t="shared" si="19"/>
        <v>56922</v>
      </c>
      <c r="F49" s="19">
        <f t="shared" si="19"/>
        <v>58487</v>
      </c>
      <c r="G49" s="19">
        <f t="shared" si="19"/>
        <v>115409</v>
      </c>
      <c r="H49" s="18">
        <f t="shared" si="19"/>
        <v>285</v>
      </c>
      <c r="I49" s="19">
        <f t="shared" si="19"/>
        <v>269</v>
      </c>
      <c r="J49" s="20">
        <f t="shared" si="19"/>
        <v>554</v>
      </c>
      <c r="K49" s="19">
        <f t="shared" si="19"/>
        <v>61840</v>
      </c>
      <c r="L49" s="19">
        <f t="shared" si="19"/>
        <v>61291</v>
      </c>
      <c r="M49" s="19">
        <f t="shared" si="19"/>
        <v>123131</v>
      </c>
      <c r="N49" s="56"/>
      <c r="O49" s="57">
        <f t="shared" si="16"/>
        <v>7.526602225651856</v>
      </c>
      <c r="P49" s="57">
        <f t="shared" si="17"/>
        <v>4.154239454622923</v>
      </c>
      <c r="Q49" s="57">
        <f t="shared" si="18"/>
        <v>5.847752841071326</v>
      </c>
    </row>
    <row r="50" spans="1:17" s="212" customFormat="1" ht="18" customHeight="1">
      <c r="A50" s="206" t="s">
        <v>24</v>
      </c>
      <c r="B50" s="207">
        <f>SUM(B49,B34,B19)</f>
        <v>11446</v>
      </c>
      <c r="C50" s="208">
        <f aca="true" t="shared" si="20" ref="C50:M50">SUM(C49,C34,C19)</f>
        <v>6449</v>
      </c>
      <c r="D50" s="209">
        <f t="shared" si="20"/>
        <v>17895</v>
      </c>
      <c r="E50" s="208">
        <f t="shared" si="20"/>
        <v>177475</v>
      </c>
      <c r="F50" s="208">
        <f t="shared" si="20"/>
        <v>179069</v>
      </c>
      <c r="G50" s="208">
        <f t="shared" si="20"/>
        <v>356544</v>
      </c>
      <c r="H50" s="207">
        <f t="shared" si="20"/>
        <v>872</v>
      </c>
      <c r="I50" s="208">
        <f t="shared" si="20"/>
        <v>741</v>
      </c>
      <c r="J50" s="209">
        <f t="shared" si="20"/>
        <v>1613</v>
      </c>
      <c r="K50" s="208">
        <f t="shared" si="20"/>
        <v>189793</v>
      </c>
      <c r="L50" s="208">
        <f t="shared" si="20"/>
        <v>186259</v>
      </c>
      <c r="M50" s="208">
        <f t="shared" si="20"/>
        <v>376052</v>
      </c>
      <c r="N50" s="210"/>
      <c r="O50" s="211">
        <f t="shared" si="16"/>
        <v>6.058617093917563</v>
      </c>
      <c r="P50" s="211">
        <f t="shared" si="17"/>
        <v>3.476212550803696</v>
      </c>
      <c r="Q50" s="211">
        <f t="shared" si="18"/>
        <v>4.779149607813289</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ht="12.75">
      <c r="A66" s="30" t="s">
        <v>72</v>
      </c>
    </row>
    <row r="67" spans="1:17" ht="12.75">
      <c r="A67" s="219" t="s">
        <v>9</v>
      </c>
      <c r="B67" s="219"/>
      <c r="C67" s="219"/>
      <c r="D67" s="219"/>
      <c r="E67" s="219"/>
      <c r="F67" s="219"/>
      <c r="G67" s="219"/>
      <c r="H67" s="219"/>
      <c r="I67" s="219"/>
      <c r="J67" s="219"/>
      <c r="K67" s="219"/>
      <c r="L67" s="219"/>
      <c r="M67" s="219"/>
      <c r="N67" s="219"/>
      <c r="O67" s="219"/>
      <c r="P67" s="219"/>
      <c r="Q67" s="219"/>
    </row>
    <row r="68" spans="1:17" ht="12.75">
      <c r="A68" s="219" t="s">
        <v>29</v>
      </c>
      <c r="B68" s="219"/>
      <c r="C68" s="219"/>
      <c r="D68" s="219"/>
      <c r="E68" s="219"/>
      <c r="F68" s="219"/>
      <c r="G68" s="219"/>
      <c r="H68" s="219"/>
      <c r="I68" s="219"/>
      <c r="J68" s="219"/>
      <c r="K68" s="219"/>
      <c r="L68" s="219"/>
      <c r="M68" s="219"/>
      <c r="N68" s="219"/>
      <c r="O68" s="219"/>
      <c r="P68" s="219"/>
      <c r="Q68" s="219"/>
    </row>
    <row r="69" spans="1:17" ht="12.75">
      <c r="A69" s="235" t="s">
        <v>31</v>
      </c>
      <c r="B69" s="235"/>
      <c r="C69" s="235"/>
      <c r="D69" s="235"/>
      <c r="E69" s="235"/>
      <c r="F69" s="235"/>
      <c r="G69" s="235"/>
      <c r="H69" s="235"/>
      <c r="I69" s="235"/>
      <c r="J69" s="235"/>
      <c r="K69" s="235"/>
      <c r="L69" s="235"/>
      <c r="M69" s="235"/>
      <c r="N69" s="235"/>
      <c r="O69" s="235"/>
      <c r="P69" s="235"/>
      <c r="Q69" s="235"/>
    </row>
    <row r="70" ht="12.75">
      <c r="A70" s="1"/>
    </row>
    <row r="71" spans="1:17" ht="12.75">
      <c r="A71" s="219" t="s">
        <v>25</v>
      </c>
      <c r="B71" s="219"/>
      <c r="C71" s="219"/>
      <c r="D71" s="219"/>
      <c r="E71" s="219"/>
      <c r="F71" s="219"/>
      <c r="G71" s="219"/>
      <c r="H71" s="219"/>
      <c r="I71" s="219"/>
      <c r="J71" s="219"/>
      <c r="K71" s="219"/>
      <c r="L71" s="219"/>
      <c r="M71" s="219"/>
      <c r="N71" s="219"/>
      <c r="O71" s="219"/>
      <c r="P71" s="219"/>
      <c r="Q71" s="219"/>
    </row>
    <row r="72" ht="7.5" customHeight="1" thickBot="1"/>
    <row r="73" spans="1:109" ht="13.5" customHeight="1">
      <c r="A73" s="4"/>
      <c r="B73" s="237" t="s">
        <v>2</v>
      </c>
      <c r="C73" s="236"/>
      <c r="D73" s="238"/>
      <c r="E73" s="236" t="s">
        <v>3</v>
      </c>
      <c r="F73" s="236"/>
      <c r="G73" s="236"/>
      <c r="H73" s="239" t="s">
        <v>11</v>
      </c>
      <c r="I73" s="240"/>
      <c r="J73" s="241"/>
      <c r="K73" s="236" t="s">
        <v>1</v>
      </c>
      <c r="L73" s="236"/>
      <c r="M73" s="236"/>
      <c r="N73" s="54"/>
      <c r="O73" s="236" t="s">
        <v>57</v>
      </c>
      <c r="P73" s="236"/>
      <c r="Q73" s="236"/>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row>
    <row r="74" spans="1:109" ht="12.75">
      <c r="A74" s="5"/>
      <c r="B74" s="6" t="s">
        <v>12</v>
      </c>
      <c r="C74" s="7" t="s">
        <v>0</v>
      </c>
      <c r="D74" s="8" t="s">
        <v>13</v>
      </c>
      <c r="E74" s="7" t="s">
        <v>12</v>
      </c>
      <c r="F74" s="7" t="s">
        <v>0</v>
      </c>
      <c r="G74" s="7" t="s">
        <v>13</v>
      </c>
      <c r="H74" s="6" t="s">
        <v>12</v>
      </c>
      <c r="I74" s="7" t="s">
        <v>0</v>
      </c>
      <c r="J74" s="8" t="s">
        <v>13</v>
      </c>
      <c r="K74" s="7" t="s">
        <v>12</v>
      </c>
      <c r="L74" s="7" t="s">
        <v>0</v>
      </c>
      <c r="M74" s="7" t="s">
        <v>13</v>
      </c>
      <c r="N74" s="55"/>
      <c r="O74" s="7" t="s">
        <v>12</v>
      </c>
      <c r="P74" s="7" t="s">
        <v>0</v>
      </c>
      <c r="Q74" s="7" t="s">
        <v>13</v>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row>
    <row r="75" spans="1:93" s="3" customFormat="1" ht="12.75">
      <c r="A75" s="9" t="s">
        <v>14</v>
      </c>
      <c r="B75" s="32"/>
      <c r="C75" s="33"/>
      <c r="D75" s="34"/>
      <c r="E75" s="33"/>
      <c r="F75" s="33"/>
      <c r="G75" s="33"/>
      <c r="H75" s="32"/>
      <c r="I75" s="33"/>
      <c r="J75" s="34"/>
      <c r="K75" s="33"/>
      <c r="L75" s="33"/>
      <c r="M75" s="33"/>
      <c r="N75" s="56"/>
      <c r="O75" s="10"/>
      <c r="P75" s="10"/>
      <c r="Q75" s="10"/>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s="3" customFormat="1" ht="12.75">
      <c r="A76" s="28" t="s">
        <v>17</v>
      </c>
      <c r="B76" s="48"/>
      <c r="C76" s="35"/>
      <c r="D76" s="49"/>
      <c r="E76" s="35"/>
      <c r="F76" s="35"/>
      <c r="G76" s="35"/>
      <c r="H76" s="48"/>
      <c r="I76" s="35"/>
      <c r="J76" s="49"/>
      <c r="K76" s="35"/>
      <c r="L76" s="35"/>
      <c r="M76" s="35"/>
      <c r="N76" s="56"/>
      <c r="O76" s="198"/>
      <c r="P76" s="198"/>
      <c r="Q76" s="198"/>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65" s="37" customFormat="1" ht="12.75">
      <c r="A77" s="71" t="s">
        <v>15</v>
      </c>
      <c r="B77" s="11">
        <v>152</v>
      </c>
      <c r="C77" s="12">
        <v>102</v>
      </c>
      <c r="D77" s="13">
        <v>254</v>
      </c>
      <c r="E77" s="12">
        <v>1283</v>
      </c>
      <c r="F77" s="12">
        <v>1340</v>
      </c>
      <c r="G77" s="12">
        <v>2623</v>
      </c>
      <c r="H77" s="11">
        <v>254</v>
      </c>
      <c r="I77" s="12">
        <v>196</v>
      </c>
      <c r="J77" s="13">
        <v>450</v>
      </c>
      <c r="K77" s="12">
        <f aca="true" t="shared" si="21" ref="K77:M78">SUM(H77,E77,B77)</f>
        <v>1689</v>
      </c>
      <c r="L77" s="12">
        <f t="shared" si="21"/>
        <v>1638</v>
      </c>
      <c r="M77" s="12">
        <f t="shared" si="21"/>
        <v>3327</v>
      </c>
      <c r="N77" s="55"/>
      <c r="O77" s="51">
        <f aca="true" t="shared" si="22" ref="O77:Q79">B77/(B77+E77)*100</f>
        <v>10.59233449477352</v>
      </c>
      <c r="P77" s="51">
        <f t="shared" si="22"/>
        <v>7.073509015256588</v>
      </c>
      <c r="Q77" s="51">
        <f t="shared" si="22"/>
        <v>8.828640945429267</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1" t="s">
        <v>16</v>
      </c>
      <c r="B78" s="38">
        <v>17</v>
      </c>
      <c r="C78" s="39">
        <v>14</v>
      </c>
      <c r="D78" s="40">
        <v>31</v>
      </c>
      <c r="E78" s="39">
        <v>564</v>
      </c>
      <c r="F78" s="39">
        <v>449</v>
      </c>
      <c r="G78" s="39">
        <v>1013</v>
      </c>
      <c r="H78" s="38">
        <v>292</v>
      </c>
      <c r="I78" s="39">
        <v>143</v>
      </c>
      <c r="J78" s="40">
        <v>435</v>
      </c>
      <c r="K78" s="39">
        <f t="shared" si="21"/>
        <v>873</v>
      </c>
      <c r="L78" s="39">
        <f t="shared" si="21"/>
        <v>606</v>
      </c>
      <c r="M78" s="39">
        <f t="shared" si="21"/>
        <v>1479</v>
      </c>
      <c r="N78" s="55"/>
      <c r="O78" s="52">
        <f t="shared" si="22"/>
        <v>2.9259896729776247</v>
      </c>
      <c r="P78" s="52">
        <f t="shared" si="22"/>
        <v>3.023758099352052</v>
      </c>
      <c r="Q78" s="52">
        <f t="shared" si="22"/>
        <v>2.9693486590038316</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27</v>
      </c>
      <c r="B79" s="41">
        <v>169</v>
      </c>
      <c r="C79" s="42">
        <v>116</v>
      </c>
      <c r="D79" s="43">
        <v>285</v>
      </c>
      <c r="E79" s="42">
        <v>1847</v>
      </c>
      <c r="F79" s="42">
        <v>1789</v>
      </c>
      <c r="G79" s="42">
        <v>3636</v>
      </c>
      <c r="H79" s="41">
        <f aca="true" t="shared" si="23" ref="H79:M79">SUM(H77:H78)</f>
        <v>546</v>
      </c>
      <c r="I79" s="42">
        <f t="shared" si="23"/>
        <v>339</v>
      </c>
      <c r="J79" s="43">
        <f t="shared" si="23"/>
        <v>885</v>
      </c>
      <c r="K79" s="42">
        <f t="shared" si="23"/>
        <v>2562</v>
      </c>
      <c r="L79" s="42">
        <f t="shared" si="23"/>
        <v>2244</v>
      </c>
      <c r="M79" s="42">
        <f t="shared" si="23"/>
        <v>4806</v>
      </c>
      <c r="N79" s="56"/>
      <c r="O79" s="57">
        <f t="shared" si="22"/>
        <v>8.382936507936508</v>
      </c>
      <c r="P79" s="57">
        <f t="shared" si="22"/>
        <v>6.089238845144357</v>
      </c>
      <c r="Q79" s="57">
        <f t="shared" si="22"/>
        <v>7.268553940321347</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28" t="s">
        <v>18</v>
      </c>
      <c r="B80" s="25"/>
      <c r="C80" s="26"/>
      <c r="D80" s="27"/>
      <c r="E80" s="26"/>
      <c r="F80" s="26"/>
      <c r="G80" s="26"/>
      <c r="H80" s="25"/>
      <c r="I80" s="26"/>
      <c r="J80" s="27"/>
      <c r="K80" s="26"/>
      <c r="L80" s="26"/>
      <c r="M80" s="26"/>
      <c r="N80" s="56"/>
      <c r="O80" s="53"/>
      <c r="P80" s="53"/>
      <c r="Q80" s="5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71" t="s">
        <v>18</v>
      </c>
      <c r="B81" s="11">
        <v>90</v>
      </c>
      <c r="C81" s="12">
        <v>59</v>
      </c>
      <c r="D81" s="13">
        <v>149</v>
      </c>
      <c r="E81" s="12">
        <v>1132</v>
      </c>
      <c r="F81" s="12">
        <v>1162</v>
      </c>
      <c r="G81" s="12">
        <v>2294</v>
      </c>
      <c r="H81" s="11">
        <v>107</v>
      </c>
      <c r="I81" s="12">
        <v>96</v>
      </c>
      <c r="J81" s="13">
        <v>203</v>
      </c>
      <c r="K81" s="12">
        <f aca="true" t="shared" si="24" ref="K81:M84">SUM(H81,E81,B81)</f>
        <v>1329</v>
      </c>
      <c r="L81" s="12">
        <f t="shared" si="24"/>
        <v>1317</v>
      </c>
      <c r="M81" s="12">
        <f t="shared" si="24"/>
        <v>2646</v>
      </c>
      <c r="N81" s="55"/>
      <c r="O81" s="51">
        <f aca="true" t="shared" si="25" ref="O81:Q84">B81/(B81+E81)*100</f>
        <v>7.3649754500818325</v>
      </c>
      <c r="P81" s="51">
        <f t="shared" si="25"/>
        <v>4.832104832104831</v>
      </c>
      <c r="Q81" s="51">
        <f t="shared" si="25"/>
        <v>6.099058534588621</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74" t="s">
        <v>47</v>
      </c>
      <c r="B82" s="38">
        <v>49</v>
      </c>
      <c r="C82" s="39">
        <v>34</v>
      </c>
      <c r="D82" s="40">
        <v>83</v>
      </c>
      <c r="E82" s="39">
        <v>715</v>
      </c>
      <c r="F82" s="39">
        <v>527</v>
      </c>
      <c r="G82" s="39">
        <v>1242</v>
      </c>
      <c r="H82" s="38">
        <v>173</v>
      </c>
      <c r="I82" s="39">
        <v>133</v>
      </c>
      <c r="J82" s="40">
        <v>306</v>
      </c>
      <c r="K82" s="39">
        <f t="shared" si="24"/>
        <v>937</v>
      </c>
      <c r="L82" s="39">
        <f t="shared" si="24"/>
        <v>694</v>
      </c>
      <c r="M82" s="39">
        <f t="shared" si="24"/>
        <v>1631</v>
      </c>
      <c r="N82" s="55"/>
      <c r="O82" s="52">
        <f t="shared" si="25"/>
        <v>6.4136125654450264</v>
      </c>
      <c r="P82" s="52">
        <f t="shared" si="25"/>
        <v>6.0606060606060606</v>
      </c>
      <c r="Q82" s="52">
        <f t="shared" si="25"/>
        <v>6.264150943396227</v>
      </c>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24" t="s">
        <v>28</v>
      </c>
      <c r="B83" s="44">
        <v>139</v>
      </c>
      <c r="C83" s="45">
        <v>93</v>
      </c>
      <c r="D83" s="46">
        <v>232</v>
      </c>
      <c r="E83" s="45">
        <v>1847</v>
      </c>
      <c r="F83" s="45">
        <v>1689</v>
      </c>
      <c r="G83" s="45">
        <v>3536</v>
      </c>
      <c r="H83" s="44">
        <f aca="true" t="shared" si="26" ref="H83:M83">SUM(H81:H82)</f>
        <v>280</v>
      </c>
      <c r="I83" s="45">
        <f t="shared" si="26"/>
        <v>229</v>
      </c>
      <c r="J83" s="46">
        <f t="shared" si="26"/>
        <v>509</v>
      </c>
      <c r="K83" s="45">
        <f t="shared" si="26"/>
        <v>2266</v>
      </c>
      <c r="L83" s="45">
        <f t="shared" si="26"/>
        <v>2011</v>
      </c>
      <c r="M83" s="45">
        <f t="shared" si="26"/>
        <v>4277</v>
      </c>
      <c r="N83" s="56"/>
      <c r="O83" s="58">
        <f t="shared" si="25"/>
        <v>6.998992950654583</v>
      </c>
      <c r="P83" s="58">
        <f t="shared" si="25"/>
        <v>5.218855218855219</v>
      </c>
      <c r="Q83" s="58">
        <f t="shared" si="25"/>
        <v>6.1571125265392785</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3.5" customHeight="1">
      <c r="A84" s="24" t="s">
        <v>19</v>
      </c>
      <c r="B84" s="41">
        <v>308</v>
      </c>
      <c r="C84" s="42">
        <v>209</v>
      </c>
      <c r="D84" s="43">
        <v>517</v>
      </c>
      <c r="E84" s="42">
        <v>3694</v>
      </c>
      <c r="F84" s="42">
        <v>3478</v>
      </c>
      <c r="G84" s="42">
        <v>7172</v>
      </c>
      <c r="H84" s="41">
        <v>826</v>
      </c>
      <c r="I84" s="42">
        <v>568</v>
      </c>
      <c r="J84" s="43">
        <v>1394</v>
      </c>
      <c r="K84" s="42">
        <f t="shared" si="24"/>
        <v>4828</v>
      </c>
      <c r="L84" s="42">
        <f t="shared" si="24"/>
        <v>4255</v>
      </c>
      <c r="M84" s="42">
        <f t="shared" si="24"/>
        <v>9083</v>
      </c>
      <c r="N84" s="56"/>
      <c r="O84" s="57">
        <f t="shared" si="25"/>
        <v>7.696151924037981</v>
      </c>
      <c r="P84" s="57">
        <f t="shared" si="25"/>
        <v>5.668565229183618</v>
      </c>
      <c r="Q84" s="57">
        <f t="shared" si="25"/>
        <v>6.723891273247497</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3.5" customHeight="1">
      <c r="A85" s="24"/>
      <c r="B85" s="25"/>
      <c r="C85" s="26"/>
      <c r="D85" s="27"/>
      <c r="E85" s="26"/>
      <c r="F85" s="26"/>
      <c r="G85" s="26"/>
      <c r="H85" s="25"/>
      <c r="I85" s="26"/>
      <c r="J85" s="27"/>
      <c r="K85" s="26"/>
      <c r="L85" s="26"/>
      <c r="M85" s="26"/>
      <c r="N85" s="56"/>
      <c r="O85" s="53"/>
      <c r="P85" s="53"/>
      <c r="Q85" s="5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8" t="s">
        <v>4</v>
      </c>
      <c r="B86" s="25"/>
      <c r="C86" s="26"/>
      <c r="D86" s="27"/>
      <c r="E86" s="26"/>
      <c r="F86" s="26"/>
      <c r="G86" s="26"/>
      <c r="H86" s="25"/>
      <c r="I86" s="26"/>
      <c r="J86" s="27"/>
      <c r="K86" s="26"/>
      <c r="L86" s="26"/>
      <c r="M86" s="26"/>
      <c r="N86" s="56"/>
      <c r="O86" s="26"/>
      <c r="P86" s="26"/>
      <c r="Q86" s="2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17" t="s">
        <v>17</v>
      </c>
      <c r="B87" s="25"/>
      <c r="C87" s="26"/>
      <c r="D87" s="27"/>
      <c r="E87" s="26"/>
      <c r="F87" s="26"/>
      <c r="G87" s="26"/>
      <c r="H87" s="25"/>
      <c r="I87" s="26"/>
      <c r="J87" s="27"/>
      <c r="K87" s="26"/>
      <c r="L87" s="26"/>
      <c r="M87" s="26"/>
      <c r="N87" s="56"/>
      <c r="O87" s="26"/>
      <c r="P87" s="26"/>
      <c r="Q87" s="2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2.75">
      <c r="A88" s="71" t="s">
        <v>5</v>
      </c>
      <c r="B88" s="11">
        <v>33</v>
      </c>
      <c r="C88" s="12">
        <v>37</v>
      </c>
      <c r="D88" s="13">
        <v>70</v>
      </c>
      <c r="E88" s="12">
        <v>548</v>
      </c>
      <c r="F88" s="12">
        <v>694</v>
      </c>
      <c r="G88" s="12">
        <v>1242</v>
      </c>
      <c r="H88" s="11">
        <v>24</v>
      </c>
      <c r="I88" s="12">
        <v>52</v>
      </c>
      <c r="J88" s="13">
        <v>76</v>
      </c>
      <c r="K88" s="12">
        <f aca="true" t="shared" si="27" ref="K88:M92">SUM(H88,E88,B88)</f>
        <v>605</v>
      </c>
      <c r="L88" s="12">
        <f t="shared" si="27"/>
        <v>783</v>
      </c>
      <c r="M88" s="12">
        <f t="shared" si="27"/>
        <v>1388</v>
      </c>
      <c r="N88" s="55"/>
      <c r="O88" s="51">
        <f aca="true" t="shared" si="28" ref="O88:Q92">B88/(B88+E88)*100</f>
        <v>5.679862306368331</v>
      </c>
      <c r="P88" s="51">
        <f t="shared" si="28"/>
        <v>5.06155950752394</v>
      </c>
      <c r="Q88" s="51">
        <f t="shared" si="28"/>
        <v>5.335365853658536</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71" t="s">
        <v>7</v>
      </c>
      <c r="B89" s="11">
        <v>100</v>
      </c>
      <c r="C89" s="12">
        <v>62</v>
      </c>
      <c r="D89" s="13">
        <v>162</v>
      </c>
      <c r="E89" s="12">
        <v>453</v>
      </c>
      <c r="F89" s="12">
        <v>363</v>
      </c>
      <c r="G89" s="12">
        <v>816</v>
      </c>
      <c r="H89" s="11">
        <v>100</v>
      </c>
      <c r="I89" s="12">
        <v>93</v>
      </c>
      <c r="J89" s="13">
        <v>193</v>
      </c>
      <c r="K89" s="12">
        <f t="shared" si="27"/>
        <v>653</v>
      </c>
      <c r="L89" s="12">
        <f t="shared" si="27"/>
        <v>518</v>
      </c>
      <c r="M89" s="12">
        <f t="shared" si="27"/>
        <v>1171</v>
      </c>
      <c r="N89" s="55"/>
      <c r="O89" s="51">
        <f t="shared" si="28"/>
        <v>18.083182640144667</v>
      </c>
      <c r="P89" s="51">
        <f t="shared" si="28"/>
        <v>14.588235294117647</v>
      </c>
      <c r="Q89" s="51">
        <f t="shared" si="28"/>
        <v>16.56441717791411</v>
      </c>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71" t="s">
        <v>6</v>
      </c>
      <c r="B90" s="11">
        <v>6</v>
      </c>
      <c r="C90" s="12">
        <v>11</v>
      </c>
      <c r="D90" s="13">
        <v>17</v>
      </c>
      <c r="E90" s="12">
        <v>29</v>
      </c>
      <c r="F90" s="12">
        <v>55</v>
      </c>
      <c r="G90" s="12">
        <v>84</v>
      </c>
      <c r="H90" s="11">
        <v>2</v>
      </c>
      <c r="I90" s="12">
        <v>5</v>
      </c>
      <c r="J90" s="13">
        <v>7</v>
      </c>
      <c r="K90" s="12">
        <f t="shared" si="27"/>
        <v>37</v>
      </c>
      <c r="L90" s="12">
        <f t="shared" si="27"/>
        <v>71</v>
      </c>
      <c r="M90" s="12">
        <f t="shared" si="27"/>
        <v>108</v>
      </c>
      <c r="N90" s="55"/>
      <c r="O90" s="51">
        <f t="shared" si="28"/>
        <v>17.142857142857142</v>
      </c>
      <c r="P90" s="51">
        <f t="shared" si="28"/>
        <v>16.666666666666664</v>
      </c>
      <c r="Q90" s="51">
        <f t="shared" si="28"/>
        <v>16.831683168316832</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71" t="s">
        <v>8</v>
      </c>
      <c r="B91" s="11">
        <v>163</v>
      </c>
      <c r="C91" s="12">
        <v>122</v>
      </c>
      <c r="D91" s="13">
        <v>285</v>
      </c>
      <c r="E91" s="12">
        <v>762</v>
      </c>
      <c r="F91" s="12">
        <v>568</v>
      </c>
      <c r="G91" s="12">
        <v>1330</v>
      </c>
      <c r="H91" s="11">
        <v>280</v>
      </c>
      <c r="I91" s="12">
        <v>202</v>
      </c>
      <c r="J91" s="13">
        <v>482</v>
      </c>
      <c r="K91" s="12">
        <f t="shared" si="27"/>
        <v>1205</v>
      </c>
      <c r="L91" s="12">
        <f t="shared" si="27"/>
        <v>892</v>
      </c>
      <c r="M91" s="12">
        <f t="shared" si="27"/>
        <v>2097</v>
      </c>
      <c r="N91" s="55"/>
      <c r="O91" s="51">
        <f t="shared" si="28"/>
        <v>17.62162162162162</v>
      </c>
      <c r="P91" s="51">
        <f t="shared" si="28"/>
        <v>17.681159420289855</v>
      </c>
      <c r="Q91" s="51">
        <f t="shared" si="28"/>
        <v>17.647058823529413</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64" customFormat="1" ht="12.75">
      <c r="A92" s="24" t="s">
        <v>1</v>
      </c>
      <c r="B92" s="18">
        <v>302</v>
      </c>
      <c r="C92" s="19">
        <v>232</v>
      </c>
      <c r="D92" s="20">
        <v>534</v>
      </c>
      <c r="E92" s="19">
        <v>1792</v>
      </c>
      <c r="F92" s="19">
        <v>1680</v>
      </c>
      <c r="G92" s="19">
        <v>3472</v>
      </c>
      <c r="H92" s="18">
        <v>406</v>
      </c>
      <c r="I92" s="19">
        <v>352</v>
      </c>
      <c r="J92" s="20">
        <v>758</v>
      </c>
      <c r="K92" s="19">
        <f t="shared" si="27"/>
        <v>2500</v>
      </c>
      <c r="L92" s="19">
        <f t="shared" si="27"/>
        <v>2264</v>
      </c>
      <c r="M92" s="20">
        <f t="shared" si="27"/>
        <v>4764</v>
      </c>
      <c r="N92" s="59"/>
      <c r="O92" s="63">
        <f t="shared" si="28"/>
        <v>14.422158548233046</v>
      </c>
      <c r="P92" s="57">
        <f t="shared" si="28"/>
        <v>12.133891213389122</v>
      </c>
      <c r="Q92" s="57">
        <f t="shared" si="28"/>
        <v>13.330004992511233</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17" t="s">
        <v>18</v>
      </c>
      <c r="B93" s="11"/>
      <c r="C93" s="12"/>
      <c r="D93" s="13"/>
      <c r="E93" s="12"/>
      <c r="F93" s="12"/>
      <c r="G93" s="12"/>
      <c r="H93" s="11"/>
      <c r="I93" s="12"/>
      <c r="J93" s="13"/>
      <c r="K93" s="12"/>
      <c r="L93" s="12"/>
      <c r="M93" s="12"/>
      <c r="N93" s="55"/>
      <c r="O93" s="51"/>
      <c r="P93" s="51"/>
      <c r="Q93" s="51"/>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37" customFormat="1" ht="12.75">
      <c r="A94" s="71" t="s">
        <v>5</v>
      </c>
      <c r="B94" s="11">
        <v>29</v>
      </c>
      <c r="C94" s="12">
        <v>21</v>
      </c>
      <c r="D94" s="13">
        <v>50</v>
      </c>
      <c r="E94" s="12">
        <v>390</v>
      </c>
      <c r="F94" s="12">
        <v>566</v>
      </c>
      <c r="G94" s="12">
        <v>956</v>
      </c>
      <c r="H94" s="11">
        <v>15</v>
      </c>
      <c r="I94" s="12">
        <v>29</v>
      </c>
      <c r="J94" s="13">
        <v>44</v>
      </c>
      <c r="K94" s="12">
        <f aca="true" t="shared" si="29" ref="K94:M98">SUM(H94,E94,B94)</f>
        <v>434</v>
      </c>
      <c r="L94" s="12">
        <f t="shared" si="29"/>
        <v>616</v>
      </c>
      <c r="M94" s="12">
        <f t="shared" si="29"/>
        <v>1050</v>
      </c>
      <c r="N94" s="55"/>
      <c r="O94" s="51">
        <f aca="true" t="shared" si="30" ref="O94:O99">B94/(B94+E94)*100</f>
        <v>6.921241050119331</v>
      </c>
      <c r="P94" s="51">
        <f aca="true" t="shared" si="31" ref="P94:P99">C94/(C94+F94)*100</f>
        <v>3.577512776831346</v>
      </c>
      <c r="Q94" s="51">
        <f aca="true" t="shared" si="32" ref="Q94:Q99">D94/(D94+G94)*100</f>
        <v>4.970178926441352</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71" t="s">
        <v>7</v>
      </c>
      <c r="B95" s="11">
        <v>62</v>
      </c>
      <c r="C95" s="12">
        <v>35</v>
      </c>
      <c r="D95" s="13">
        <v>97</v>
      </c>
      <c r="E95" s="12">
        <v>496</v>
      </c>
      <c r="F95" s="12">
        <v>417</v>
      </c>
      <c r="G95" s="12">
        <v>913</v>
      </c>
      <c r="H95" s="11">
        <v>43</v>
      </c>
      <c r="I95" s="12">
        <v>36</v>
      </c>
      <c r="J95" s="13">
        <v>79</v>
      </c>
      <c r="K95" s="12">
        <f t="shared" si="29"/>
        <v>601</v>
      </c>
      <c r="L95" s="12">
        <f t="shared" si="29"/>
        <v>488</v>
      </c>
      <c r="M95" s="12">
        <f t="shared" si="29"/>
        <v>1089</v>
      </c>
      <c r="N95" s="55"/>
      <c r="O95" s="51">
        <f t="shared" si="30"/>
        <v>11.11111111111111</v>
      </c>
      <c r="P95" s="51">
        <f t="shared" si="31"/>
        <v>7.7433628318584065</v>
      </c>
      <c r="Q95" s="51">
        <f t="shared" si="32"/>
        <v>9.603960396039604</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71" t="s">
        <v>6</v>
      </c>
      <c r="B96" s="11">
        <v>3</v>
      </c>
      <c r="C96" s="12">
        <v>4</v>
      </c>
      <c r="D96" s="13">
        <v>7</v>
      </c>
      <c r="E96" s="12">
        <v>21</v>
      </c>
      <c r="F96" s="12">
        <v>70</v>
      </c>
      <c r="G96" s="12">
        <v>91</v>
      </c>
      <c r="H96" s="11">
        <v>2</v>
      </c>
      <c r="I96" s="12">
        <v>6</v>
      </c>
      <c r="J96" s="13">
        <v>8</v>
      </c>
      <c r="K96" s="12">
        <f t="shared" si="29"/>
        <v>26</v>
      </c>
      <c r="L96" s="12">
        <f t="shared" si="29"/>
        <v>80</v>
      </c>
      <c r="M96" s="12">
        <f t="shared" si="29"/>
        <v>106</v>
      </c>
      <c r="N96" s="55"/>
      <c r="O96" s="51">
        <f t="shared" si="30"/>
        <v>12.5</v>
      </c>
      <c r="P96" s="51">
        <f t="shared" si="31"/>
        <v>5.405405405405405</v>
      </c>
      <c r="Q96" s="51">
        <f t="shared" si="32"/>
        <v>7.142857142857142</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71" t="s">
        <v>8</v>
      </c>
      <c r="B97" s="38">
        <v>67</v>
      </c>
      <c r="C97" s="39">
        <v>54</v>
      </c>
      <c r="D97" s="40">
        <v>121</v>
      </c>
      <c r="E97" s="39">
        <v>810</v>
      </c>
      <c r="F97" s="39">
        <v>609</v>
      </c>
      <c r="G97" s="39">
        <v>1419</v>
      </c>
      <c r="H97" s="38">
        <v>86</v>
      </c>
      <c r="I97" s="39">
        <v>83</v>
      </c>
      <c r="J97" s="40">
        <v>169</v>
      </c>
      <c r="K97" s="39">
        <f t="shared" si="29"/>
        <v>963</v>
      </c>
      <c r="L97" s="39">
        <f t="shared" si="29"/>
        <v>746</v>
      </c>
      <c r="M97" s="39">
        <f t="shared" si="29"/>
        <v>1709</v>
      </c>
      <c r="N97" s="55"/>
      <c r="O97" s="52">
        <f t="shared" si="30"/>
        <v>7.639680729760548</v>
      </c>
      <c r="P97" s="52">
        <f t="shared" si="31"/>
        <v>8.144796380090497</v>
      </c>
      <c r="Q97" s="52">
        <f t="shared" si="32"/>
        <v>7.857142857142857</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24" t="s">
        <v>1</v>
      </c>
      <c r="B98" s="44">
        <v>161</v>
      </c>
      <c r="C98" s="45">
        <v>114</v>
      </c>
      <c r="D98" s="46">
        <v>275</v>
      </c>
      <c r="E98" s="45">
        <v>1717</v>
      </c>
      <c r="F98" s="45">
        <v>1662</v>
      </c>
      <c r="G98" s="45">
        <v>3379</v>
      </c>
      <c r="H98" s="44">
        <v>146</v>
      </c>
      <c r="I98" s="45">
        <v>154</v>
      </c>
      <c r="J98" s="46">
        <v>300</v>
      </c>
      <c r="K98" s="45">
        <f t="shared" si="29"/>
        <v>2024</v>
      </c>
      <c r="L98" s="45">
        <f t="shared" si="29"/>
        <v>1930</v>
      </c>
      <c r="M98" s="45">
        <f t="shared" si="29"/>
        <v>3954</v>
      </c>
      <c r="N98" s="56"/>
      <c r="O98" s="53">
        <f t="shared" si="30"/>
        <v>8.572949946751864</v>
      </c>
      <c r="P98" s="53">
        <f t="shared" si="31"/>
        <v>6.418918918918918</v>
      </c>
      <c r="Q98" s="53">
        <f t="shared" si="32"/>
        <v>7.52599890530925</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4" t="s">
        <v>21</v>
      </c>
      <c r="B99" s="41">
        <f>SUM(B98,B92)</f>
        <v>463</v>
      </c>
      <c r="C99" s="42">
        <f aca="true" t="shared" si="33" ref="C99:M99">SUM(C98,C92)</f>
        <v>346</v>
      </c>
      <c r="D99" s="43">
        <f t="shared" si="33"/>
        <v>809</v>
      </c>
      <c r="E99" s="42">
        <f t="shared" si="33"/>
        <v>3509</v>
      </c>
      <c r="F99" s="42">
        <f t="shared" si="33"/>
        <v>3342</v>
      </c>
      <c r="G99" s="42">
        <f t="shared" si="33"/>
        <v>6851</v>
      </c>
      <c r="H99" s="41">
        <f t="shared" si="33"/>
        <v>552</v>
      </c>
      <c r="I99" s="42">
        <f t="shared" si="33"/>
        <v>506</v>
      </c>
      <c r="J99" s="43">
        <f t="shared" si="33"/>
        <v>1058</v>
      </c>
      <c r="K99" s="42">
        <f t="shared" si="33"/>
        <v>4524</v>
      </c>
      <c r="L99" s="42">
        <f t="shared" si="33"/>
        <v>4194</v>
      </c>
      <c r="M99" s="42">
        <f t="shared" si="33"/>
        <v>8718</v>
      </c>
      <c r="N99" s="56"/>
      <c r="O99" s="57">
        <f t="shared" si="30"/>
        <v>11.656596173212487</v>
      </c>
      <c r="P99" s="57">
        <f t="shared" si="31"/>
        <v>9.38177874186551</v>
      </c>
      <c r="Q99" s="57">
        <f t="shared" si="32"/>
        <v>10.561357702349868</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c r="B100" s="25"/>
      <c r="C100" s="26"/>
      <c r="D100" s="27"/>
      <c r="E100" s="26"/>
      <c r="F100" s="26"/>
      <c r="G100" s="26"/>
      <c r="H100" s="25"/>
      <c r="I100" s="26"/>
      <c r="J100" s="27"/>
      <c r="K100" s="26"/>
      <c r="L100" s="26"/>
      <c r="M100" s="26"/>
      <c r="N100" s="56"/>
      <c r="O100" s="53"/>
      <c r="P100" s="53"/>
      <c r="Q100" s="53"/>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8" t="s">
        <v>22</v>
      </c>
      <c r="B101" s="25"/>
      <c r="C101" s="26"/>
      <c r="D101" s="27"/>
      <c r="E101" s="26"/>
      <c r="F101" s="26"/>
      <c r="G101" s="26"/>
      <c r="H101" s="25"/>
      <c r="I101" s="26"/>
      <c r="J101" s="27"/>
      <c r="K101" s="26"/>
      <c r="L101" s="26"/>
      <c r="M101" s="26"/>
      <c r="N101" s="56"/>
      <c r="O101" s="26"/>
      <c r="P101" s="26"/>
      <c r="Q101" s="2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17" t="s">
        <v>17</v>
      </c>
      <c r="B102" s="25"/>
      <c r="C102" s="26"/>
      <c r="D102" s="27"/>
      <c r="E102" s="26"/>
      <c r="F102" s="26"/>
      <c r="G102" s="26"/>
      <c r="H102" s="25"/>
      <c r="I102" s="26"/>
      <c r="J102" s="27"/>
      <c r="K102" s="26"/>
      <c r="L102" s="26"/>
      <c r="M102" s="26"/>
      <c r="N102" s="56"/>
      <c r="O102" s="26"/>
      <c r="P102" s="26"/>
      <c r="Q102" s="2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ht="12.75">
      <c r="A103" s="71" t="s">
        <v>5</v>
      </c>
      <c r="B103" s="11">
        <v>43</v>
      </c>
      <c r="C103" s="12">
        <v>24</v>
      </c>
      <c r="D103" s="13">
        <v>67</v>
      </c>
      <c r="E103" s="12">
        <v>292</v>
      </c>
      <c r="F103" s="12">
        <v>396</v>
      </c>
      <c r="G103" s="12">
        <v>688</v>
      </c>
      <c r="H103" s="11">
        <v>27</v>
      </c>
      <c r="I103" s="12">
        <v>34</v>
      </c>
      <c r="J103" s="13">
        <v>61</v>
      </c>
      <c r="K103" s="12">
        <f aca="true" t="shared" si="34" ref="K103:M107">SUM(H103,E103,B103)</f>
        <v>362</v>
      </c>
      <c r="L103" s="12">
        <f t="shared" si="34"/>
        <v>454</v>
      </c>
      <c r="M103" s="12">
        <f t="shared" si="34"/>
        <v>816</v>
      </c>
      <c r="N103" s="55"/>
      <c r="O103" s="51">
        <f aca="true" t="shared" si="35" ref="O103:Q107">B103/(B103+E103)*100</f>
        <v>12.835820895522387</v>
      </c>
      <c r="P103" s="51">
        <f t="shared" si="35"/>
        <v>5.714285714285714</v>
      </c>
      <c r="Q103" s="51">
        <f t="shared" si="35"/>
        <v>8.874172185430464</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71" t="s">
        <v>7</v>
      </c>
      <c r="B104" s="11">
        <v>94</v>
      </c>
      <c r="C104" s="12">
        <v>61</v>
      </c>
      <c r="D104" s="13">
        <v>155</v>
      </c>
      <c r="E104" s="12">
        <v>461</v>
      </c>
      <c r="F104" s="12">
        <v>398</v>
      </c>
      <c r="G104" s="12">
        <v>859</v>
      </c>
      <c r="H104" s="11">
        <v>20</v>
      </c>
      <c r="I104" s="12">
        <v>52</v>
      </c>
      <c r="J104" s="13">
        <v>72</v>
      </c>
      <c r="K104" s="12">
        <f t="shared" si="34"/>
        <v>575</v>
      </c>
      <c r="L104" s="12">
        <f t="shared" si="34"/>
        <v>511</v>
      </c>
      <c r="M104" s="12">
        <f t="shared" si="34"/>
        <v>1086</v>
      </c>
      <c r="N104" s="55"/>
      <c r="O104" s="51">
        <f t="shared" si="35"/>
        <v>16.936936936936934</v>
      </c>
      <c r="P104" s="51">
        <f t="shared" si="35"/>
        <v>13.28976034858388</v>
      </c>
      <c r="Q104" s="51">
        <f t="shared" si="35"/>
        <v>15.285996055226825</v>
      </c>
    </row>
    <row r="105" spans="1:17" ht="12.75">
      <c r="A105" s="71" t="s">
        <v>6</v>
      </c>
      <c r="B105" s="11">
        <v>11</v>
      </c>
      <c r="C105" s="12">
        <v>8</v>
      </c>
      <c r="D105" s="13">
        <v>19</v>
      </c>
      <c r="E105" s="12">
        <v>17</v>
      </c>
      <c r="F105" s="12">
        <v>38</v>
      </c>
      <c r="G105" s="12">
        <v>55</v>
      </c>
      <c r="H105" s="11">
        <v>3</v>
      </c>
      <c r="I105" s="12">
        <v>18</v>
      </c>
      <c r="J105" s="13">
        <v>21</v>
      </c>
      <c r="K105" s="12">
        <f t="shared" si="34"/>
        <v>31</v>
      </c>
      <c r="L105" s="12">
        <f t="shared" si="34"/>
        <v>64</v>
      </c>
      <c r="M105" s="12">
        <f t="shared" si="34"/>
        <v>95</v>
      </c>
      <c r="N105" s="55"/>
      <c r="O105" s="51">
        <f t="shared" si="35"/>
        <v>39.285714285714285</v>
      </c>
      <c r="P105" s="51">
        <f t="shared" si="35"/>
        <v>17.391304347826086</v>
      </c>
      <c r="Q105" s="51">
        <f t="shared" si="35"/>
        <v>25.675675675675674</v>
      </c>
    </row>
    <row r="106" spans="1:17" ht="12.75">
      <c r="A106" s="71" t="s">
        <v>8</v>
      </c>
      <c r="B106" s="11">
        <v>78</v>
      </c>
      <c r="C106" s="12">
        <v>33</v>
      </c>
      <c r="D106" s="13">
        <v>111</v>
      </c>
      <c r="E106" s="12">
        <v>701</v>
      </c>
      <c r="F106" s="12">
        <v>541</v>
      </c>
      <c r="G106" s="12">
        <v>1242</v>
      </c>
      <c r="H106" s="11">
        <v>71</v>
      </c>
      <c r="I106" s="12">
        <v>42</v>
      </c>
      <c r="J106" s="13">
        <v>113</v>
      </c>
      <c r="K106" s="12">
        <f t="shared" si="34"/>
        <v>850</v>
      </c>
      <c r="L106" s="12">
        <f t="shared" si="34"/>
        <v>616</v>
      </c>
      <c r="M106" s="12">
        <f t="shared" si="34"/>
        <v>1466</v>
      </c>
      <c r="N106" s="55"/>
      <c r="O106" s="51">
        <f t="shared" si="35"/>
        <v>10.012836970474968</v>
      </c>
      <c r="P106" s="51">
        <f t="shared" si="35"/>
        <v>5.7491289198606275</v>
      </c>
      <c r="Q106" s="51">
        <f t="shared" si="35"/>
        <v>8.2039911308204</v>
      </c>
    </row>
    <row r="107" spans="1:65" s="24" customFormat="1" ht="12.75">
      <c r="A107" s="24" t="s">
        <v>1</v>
      </c>
      <c r="B107" s="18">
        <v>226</v>
      </c>
      <c r="C107" s="19">
        <v>126</v>
      </c>
      <c r="D107" s="20">
        <v>352</v>
      </c>
      <c r="E107" s="19">
        <v>1471</v>
      </c>
      <c r="F107" s="19">
        <v>1373</v>
      </c>
      <c r="G107" s="19">
        <v>2844</v>
      </c>
      <c r="H107" s="18">
        <v>121</v>
      </c>
      <c r="I107" s="19">
        <v>146</v>
      </c>
      <c r="J107" s="20">
        <v>267</v>
      </c>
      <c r="K107" s="19">
        <f t="shared" si="34"/>
        <v>1818</v>
      </c>
      <c r="L107" s="19">
        <f t="shared" si="34"/>
        <v>1645</v>
      </c>
      <c r="M107" s="20">
        <f t="shared" si="34"/>
        <v>3463</v>
      </c>
      <c r="N107" s="59"/>
      <c r="O107" s="63">
        <f t="shared" si="35"/>
        <v>13.317619328226282</v>
      </c>
      <c r="P107" s="57">
        <f t="shared" si="35"/>
        <v>8.405603735823883</v>
      </c>
      <c r="Q107" s="57">
        <f t="shared" si="35"/>
        <v>11.013767209011265</v>
      </c>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row>
    <row r="108" spans="1:17" ht="12.75">
      <c r="A108" s="17" t="s">
        <v>18</v>
      </c>
      <c r="B108" s="65"/>
      <c r="C108" s="3"/>
      <c r="D108" s="66"/>
      <c r="H108" s="65"/>
      <c r="I108" s="3"/>
      <c r="J108" s="66"/>
      <c r="K108" s="65"/>
      <c r="L108" s="3"/>
      <c r="M108" s="66"/>
      <c r="N108" s="55"/>
      <c r="O108" s="51"/>
      <c r="P108" s="51"/>
      <c r="Q108" s="51"/>
    </row>
    <row r="109" spans="1:65" ht="12.75">
      <c r="A109" s="71" t="s">
        <v>5</v>
      </c>
      <c r="B109" s="11">
        <v>10</v>
      </c>
      <c r="C109" s="12">
        <v>7</v>
      </c>
      <c r="D109" s="13">
        <v>17</v>
      </c>
      <c r="E109" s="12">
        <v>263</v>
      </c>
      <c r="F109" s="12">
        <v>372</v>
      </c>
      <c r="G109" s="12">
        <v>635</v>
      </c>
      <c r="H109" s="11">
        <v>22</v>
      </c>
      <c r="I109" s="12">
        <v>43</v>
      </c>
      <c r="J109" s="13">
        <v>65</v>
      </c>
      <c r="K109" s="12">
        <f aca="true" t="shared" si="36" ref="K109:M113">SUM(H109,E109,B109)</f>
        <v>295</v>
      </c>
      <c r="L109" s="12">
        <f t="shared" si="36"/>
        <v>422</v>
      </c>
      <c r="M109" s="12">
        <f t="shared" si="36"/>
        <v>717</v>
      </c>
      <c r="N109" s="55"/>
      <c r="O109" s="51">
        <f aca="true" t="shared" si="37" ref="O109:O115">B109/(B109+E109)*100</f>
        <v>3.6630036630036633</v>
      </c>
      <c r="P109" s="51">
        <f aca="true" t="shared" si="38" ref="P109:P115">C109/(C109+F109)*100</f>
        <v>1.8469656992084433</v>
      </c>
      <c r="Q109" s="51">
        <f aca="true" t="shared" si="39" ref="Q109:Q115">D109/(D109+G109)*100</f>
        <v>2.607361963190184</v>
      </c>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row>
    <row r="110" spans="1:17" s="3" customFormat="1" ht="12.75">
      <c r="A110" s="71" t="s">
        <v>7</v>
      </c>
      <c r="B110" s="11">
        <v>28</v>
      </c>
      <c r="C110" s="12">
        <v>8</v>
      </c>
      <c r="D110" s="13">
        <v>36</v>
      </c>
      <c r="E110" s="12">
        <v>379</v>
      </c>
      <c r="F110" s="12">
        <v>305</v>
      </c>
      <c r="G110" s="12">
        <v>684</v>
      </c>
      <c r="H110" s="11">
        <v>13</v>
      </c>
      <c r="I110" s="12">
        <v>19</v>
      </c>
      <c r="J110" s="13">
        <v>32</v>
      </c>
      <c r="K110" s="12">
        <f t="shared" si="36"/>
        <v>420</v>
      </c>
      <c r="L110" s="12">
        <f t="shared" si="36"/>
        <v>332</v>
      </c>
      <c r="M110" s="12">
        <f t="shared" si="36"/>
        <v>752</v>
      </c>
      <c r="N110" s="55"/>
      <c r="O110" s="51">
        <f t="shared" si="37"/>
        <v>6.87960687960688</v>
      </c>
      <c r="P110" s="51">
        <f t="shared" si="38"/>
        <v>2.5559105431309903</v>
      </c>
      <c r="Q110" s="51">
        <f t="shared" si="39"/>
        <v>5</v>
      </c>
    </row>
    <row r="111" spans="1:17" s="3" customFormat="1" ht="12.75">
      <c r="A111" s="71" t="s">
        <v>6</v>
      </c>
      <c r="B111" s="11">
        <v>1</v>
      </c>
      <c r="C111" s="12">
        <v>2</v>
      </c>
      <c r="D111" s="13">
        <v>3</v>
      </c>
      <c r="E111" s="12">
        <v>24</v>
      </c>
      <c r="F111" s="12">
        <v>47</v>
      </c>
      <c r="G111" s="12">
        <v>71</v>
      </c>
      <c r="H111" s="11">
        <v>1</v>
      </c>
      <c r="I111" s="12">
        <v>4</v>
      </c>
      <c r="J111" s="13">
        <v>5</v>
      </c>
      <c r="K111" s="12">
        <f t="shared" si="36"/>
        <v>26</v>
      </c>
      <c r="L111" s="12">
        <f t="shared" si="36"/>
        <v>53</v>
      </c>
      <c r="M111" s="12">
        <f t="shared" si="36"/>
        <v>79</v>
      </c>
      <c r="N111" s="55"/>
      <c r="O111" s="51">
        <f t="shared" si="37"/>
        <v>4</v>
      </c>
      <c r="P111" s="51">
        <f t="shared" si="38"/>
        <v>4.081632653061225</v>
      </c>
      <c r="Q111" s="51">
        <f t="shared" si="39"/>
        <v>4.054054054054054</v>
      </c>
    </row>
    <row r="112" spans="1:17" ht="12.75">
      <c r="A112" s="71" t="s">
        <v>8</v>
      </c>
      <c r="B112" s="38">
        <v>33</v>
      </c>
      <c r="C112" s="39">
        <v>22</v>
      </c>
      <c r="D112" s="40">
        <v>55</v>
      </c>
      <c r="E112" s="39">
        <v>571</v>
      </c>
      <c r="F112" s="39">
        <v>412</v>
      </c>
      <c r="G112" s="39">
        <v>983</v>
      </c>
      <c r="H112" s="38">
        <v>5</v>
      </c>
      <c r="I112" s="39">
        <v>2</v>
      </c>
      <c r="J112" s="40">
        <v>7</v>
      </c>
      <c r="K112" s="39">
        <f t="shared" si="36"/>
        <v>609</v>
      </c>
      <c r="L112" s="39">
        <f t="shared" si="36"/>
        <v>436</v>
      </c>
      <c r="M112" s="39">
        <f t="shared" si="36"/>
        <v>1045</v>
      </c>
      <c r="N112" s="55"/>
      <c r="O112" s="52">
        <f t="shared" si="37"/>
        <v>5.4635761589403975</v>
      </c>
      <c r="P112" s="52">
        <f t="shared" si="38"/>
        <v>5.0691244239631335</v>
      </c>
      <c r="Q112" s="52">
        <f t="shared" si="39"/>
        <v>5.298651252408478</v>
      </c>
    </row>
    <row r="113" spans="1:17" s="1" customFormat="1" ht="12.75">
      <c r="A113" s="24" t="s">
        <v>1</v>
      </c>
      <c r="B113" s="41">
        <v>72</v>
      </c>
      <c r="C113" s="42">
        <v>39</v>
      </c>
      <c r="D113" s="43">
        <v>111</v>
      </c>
      <c r="E113" s="42">
        <v>1237</v>
      </c>
      <c r="F113" s="42">
        <v>1136</v>
      </c>
      <c r="G113" s="42">
        <v>2373</v>
      </c>
      <c r="H113" s="41">
        <v>41</v>
      </c>
      <c r="I113" s="42">
        <v>68</v>
      </c>
      <c r="J113" s="43">
        <v>109</v>
      </c>
      <c r="K113" s="42">
        <f t="shared" si="36"/>
        <v>1350</v>
      </c>
      <c r="L113" s="42">
        <f t="shared" si="36"/>
        <v>1243</v>
      </c>
      <c r="M113" s="42">
        <f t="shared" si="36"/>
        <v>2593</v>
      </c>
      <c r="N113" s="56"/>
      <c r="O113" s="57">
        <f t="shared" si="37"/>
        <v>5.500381970970206</v>
      </c>
      <c r="P113" s="57">
        <f t="shared" si="38"/>
        <v>3.3191489361702122</v>
      </c>
      <c r="Q113" s="57">
        <f t="shared" si="39"/>
        <v>4.4685990338164245</v>
      </c>
    </row>
    <row r="114" spans="1:17" s="1" customFormat="1" ht="12.75">
      <c r="A114" s="29" t="s">
        <v>23</v>
      </c>
      <c r="B114" s="18">
        <f>SUM(B113,B107)</f>
        <v>298</v>
      </c>
      <c r="C114" s="19">
        <f aca="true" t="shared" si="40" ref="C114:M114">SUM(C113,C107)</f>
        <v>165</v>
      </c>
      <c r="D114" s="20">
        <f t="shared" si="40"/>
        <v>463</v>
      </c>
      <c r="E114" s="19">
        <f t="shared" si="40"/>
        <v>2708</v>
      </c>
      <c r="F114" s="19">
        <f t="shared" si="40"/>
        <v>2509</v>
      </c>
      <c r="G114" s="19">
        <f t="shared" si="40"/>
        <v>5217</v>
      </c>
      <c r="H114" s="18">
        <f t="shared" si="40"/>
        <v>162</v>
      </c>
      <c r="I114" s="19">
        <f t="shared" si="40"/>
        <v>214</v>
      </c>
      <c r="J114" s="20">
        <f t="shared" si="40"/>
        <v>376</v>
      </c>
      <c r="K114" s="19">
        <f t="shared" si="40"/>
        <v>3168</v>
      </c>
      <c r="L114" s="19">
        <f t="shared" si="40"/>
        <v>2888</v>
      </c>
      <c r="M114" s="19">
        <f t="shared" si="40"/>
        <v>6056</v>
      </c>
      <c r="N114" s="56"/>
      <c r="O114" s="57">
        <f t="shared" si="37"/>
        <v>9.91350632069195</v>
      </c>
      <c r="P114" s="57">
        <f t="shared" si="38"/>
        <v>6.170531039640987</v>
      </c>
      <c r="Q114" s="57">
        <f t="shared" si="39"/>
        <v>8.151408450704226</v>
      </c>
    </row>
    <row r="115" spans="1:17" s="212" customFormat="1" ht="16.5" customHeight="1">
      <c r="A115" s="206" t="s">
        <v>24</v>
      </c>
      <c r="B115" s="207">
        <f>SUM(B114,B99,B84)</f>
        <v>1069</v>
      </c>
      <c r="C115" s="208">
        <f aca="true" t="shared" si="41" ref="C115:M115">SUM(C114,C99,C84)</f>
        <v>720</v>
      </c>
      <c r="D115" s="209">
        <f t="shared" si="41"/>
        <v>1789</v>
      </c>
      <c r="E115" s="208">
        <f t="shared" si="41"/>
        <v>9911</v>
      </c>
      <c r="F115" s="208">
        <f t="shared" si="41"/>
        <v>9329</v>
      </c>
      <c r="G115" s="208">
        <f t="shared" si="41"/>
        <v>19240</v>
      </c>
      <c r="H115" s="207">
        <f t="shared" si="41"/>
        <v>1540</v>
      </c>
      <c r="I115" s="208">
        <f t="shared" si="41"/>
        <v>1288</v>
      </c>
      <c r="J115" s="209">
        <f t="shared" si="41"/>
        <v>2828</v>
      </c>
      <c r="K115" s="208">
        <f t="shared" si="41"/>
        <v>12520</v>
      </c>
      <c r="L115" s="208">
        <f t="shared" si="41"/>
        <v>11337</v>
      </c>
      <c r="M115" s="208">
        <f t="shared" si="41"/>
        <v>23857</v>
      </c>
      <c r="N115" s="210"/>
      <c r="O115" s="211">
        <f t="shared" si="37"/>
        <v>9.735883424408016</v>
      </c>
      <c r="P115" s="211">
        <f t="shared" si="38"/>
        <v>7.164892029057618</v>
      </c>
      <c r="Q115" s="211">
        <f t="shared" si="39"/>
        <v>8.50729944362547</v>
      </c>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2.75">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ht="12.75">
      <c r="A131" s="30" t="s">
        <v>72</v>
      </c>
    </row>
    <row r="132" spans="1:17" ht="12.75">
      <c r="A132" s="219" t="s">
        <v>9</v>
      </c>
      <c r="B132" s="219"/>
      <c r="C132" s="219"/>
      <c r="D132" s="219"/>
      <c r="E132" s="219"/>
      <c r="F132" s="219"/>
      <c r="G132" s="219"/>
      <c r="H132" s="219"/>
      <c r="I132" s="219"/>
      <c r="J132" s="219"/>
      <c r="K132" s="219"/>
      <c r="L132" s="219"/>
      <c r="M132" s="219"/>
      <c r="N132" s="219"/>
      <c r="O132" s="219"/>
      <c r="P132" s="219"/>
      <c r="Q132" s="219"/>
    </row>
    <row r="133" spans="1:17" ht="12.75">
      <c r="A133" s="219" t="s">
        <v>29</v>
      </c>
      <c r="B133" s="219"/>
      <c r="C133" s="219"/>
      <c r="D133" s="219"/>
      <c r="E133" s="219"/>
      <c r="F133" s="219"/>
      <c r="G133" s="219"/>
      <c r="H133" s="219"/>
      <c r="I133" s="219"/>
      <c r="J133" s="219"/>
      <c r="K133" s="219"/>
      <c r="L133" s="219"/>
      <c r="M133" s="219"/>
      <c r="N133" s="219"/>
      <c r="O133" s="219"/>
      <c r="P133" s="219"/>
      <c r="Q133" s="219"/>
    </row>
    <row r="134" spans="1:17" ht="12.75">
      <c r="A134" s="235" t="s">
        <v>31</v>
      </c>
      <c r="B134" s="235"/>
      <c r="C134" s="235"/>
      <c r="D134" s="235"/>
      <c r="E134" s="235"/>
      <c r="F134" s="235"/>
      <c r="G134" s="235"/>
      <c r="H134" s="235"/>
      <c r="I134" s="235"/>
      <c r="J134" s="235"/>
      <c r="K134" s="235"/>
      <c r="L134" s="235"/>
      <c r="M134" s="235"/>
      <c r="N134" s="235"/>
      <c r="O134" s="235"/>
      <c r="P134" s="235"/>
      <c r="Q134" s="235"/>
    </row>
    <row r="135" ht="12.75">
      <c r="A135" s="1"/>
    </row>
    <row r="136" spans="1:17" ht="12.75">
      <c r="A136" s="219" t="s">
        <v>26</v>
      </c>
      <c r="B136" s="219"/>
      <c r="C136" s="219"/>
      <c r="D136" s="219"/>
      <c r="E136" s="219"/>
      <c r="F136" s="219"/>
      <c r="G136" s="219"/>
      <c r="H136" s="219"/>
      <c r="I136" s="219"/>
      <c r="J136" s="219"/>
      <c r="K136" s="219"/>
      <c r="L136" s="219"/>
      <c r="M136" s="219"/>
      <c r="N136" s="219"/>
      <c r="O136" s="219"/>
      <c r="P136" s="219"/>
      <c r="Q136" s="219"/>
    </row>
    <row r="137" ht="13.5" thickBot="1"/>
    <row r="138" spans="1:17" ht="13.5" customHeight="1">
      <c r="A138" s="4"/>
      <c r="B138" s="237" t="s">
        <v>2</v>
      </c>
      <c r="C138" s="236"/>
      <c r="D138" s="238"/>
      <c r="E138" s="236" t="s">
        <v>3</v>
      </c>
      <c r="F138" s="236"/>
      <c r="G138" s="236"/>
      <c r="H138" s="239" t="s">
        <v>11</v>
      </c>
      <c r="I138" s="240"/>
      <c r="J138" s="241"/>
      <c r="K138" s="236" t="s">
        <v>1</v>
      </c>
      <c r="L138" s="236"/>
      <c r="M138" s="236"/>
      <c r="N138" s="54"/>
      <c r="O138" s="236" t="s">
        <v>57</v>
      </c>
      <c r="P138" s="236"/>
      <c r="Q138" s="236"/>
    </row>
    <row r="139" spans="1:17" ht="12.75">
      <c r="A139" s="5"/>
      <c r="B139" s="6" t="s">
        <v>12</v>
      </c>
      <c r="C139" s="7" t="s">
        <v>0</v>
      </c>
      <c r="D139" s="8" t="s">
        <v>13</v>
      </c>
      <c r="E139" s="7" t="s">
        <v>12</v>
      </c>
      <c r="F139" s="7" t="s">
        <v>0</v>
      </c>
      <c r="G139" s="7" t="s">
        <v>13</v>
      </c>
      <c r="H139" s="6" t="s">
        <v>12</v>
      </c>
      <c r="I139" s="7" t="s">
        <v>0</v>
      </c>
      <c r="J139" s="8" t="s">
        <v>13</v>
      </c>
      <c r="K139" s="7" t="s">
        <v>12</v>
      </c>
      <c r="L139" s="7" t="s">
        <v>0</v>
      </c>
      <c r="M139" s="7" t="s">
        <v>13</v>
      </c>
      <c r="N139" s="55"/>
      <c r="O139" s="7" t="s">
        <v>12</v>
      </c>
      <c r="P139" s="7" t="s">
        <v>0</v>
      </c>
      <c r="Q139" s="7" t="s">
        <v>13</v>
      </c>
    </row>
    <row r="140" spans="1:17" s="30" customFormat="1" ht="12.75">
      <c r="A140" s="17" t="s">
        <v>14</v>
      </c>
      <c r="B140" s="48"/>
      <c r="C140" s="35"/>
      <c r="D140" s="49"/>
      <c r="E140" s="35"/>
      <c r="F140" s="35"/>
      <c r="G140" s="35"/>
      <c r="H140" s="48"/>
      <c r="I140" s="35"/>
      <c r="J140" s="49"/>
      <c r="K140" s="35"/>
      <c r="L140" s="35"/>
      <c r="M140" s="35"/>
      <c r="N140" s="56"/>
      <c r="O140" s="10"/>
      <c r="P140" s="10"/>
      <c r="Q140" s="10"/>
    </row>
    <row r="141" spans="1:17" s="30" customFormat="1" ht="12.75">
      <c r="A141" s="28" t="s">
        <v>17</v>
      </c>
      <c r="B141" s="48"/>
      <c r="C141" s="35"/>
      <c r="D141" s="49"/>
      <c r="E141" s="35"/>
      <c r="F141" s="35"/>
      <c r="G141" s="35"/>
      <c r="H141" s="48"/>
      <c r="I141" s="35"/>
      <c r="J141" s="49"/>
      <c r="K141" s="35"/>
      <c r="L141" s="35"/>
      <c r="M141" s="35"/>
      <c r="N141" s="56"/>
      <c r="O141" s="198"/>
      <c r="P141" s="198"/>
      <c r="Q141" s="198"/>
    </row>
    <row r="142" spans="1:17" ht="12.75">
      <c r="A142" s="71" t="s">
        <v>15</v>
      </c>
      <c r="B142" s="11">
        <f>SUM(B77,B12)</f>
        <v>1025</v>
      </c>
      <c r="C142" s="12">
        <f aca="true" t="shared" si="42" ref="C142:M142">SUM(C77,C12)</f>
        <v>619</v>
      </c>
      <c r="D142" s="13">
        <f t="shared" si="42"/>
        <v>1644</v>
      </c>
      <c r="E142" s="12">
        <f t="shared" si="42"/>
        <v>27385</v>
      </c>
      <c r="F142" s="12">
        <f t="shared" si="42"/>
        <v>27871</v>
      </c>
      <c r="G142" s="12">
        <f t="shared" si="42"/>
        <v>55256</v>
      </c>
      <c r="H142" s="11">
        <f t="shared" si="42"/>
        <v>363</v>
      </c>
      <c r="I142" s="12">
        <f t="shared" si="42"/>
        <v>309</v>
      </c>
      <c r="J142" s="13">
        <f t="shared" si="42"/>
        <v>672</v>
      </c>
      <c r="K142" s="12">
        <f t="shared" si="42"/>
        <v>28773</v>
      </c>
      <c r="L142" s="12">
        <f t="shared" si="42"/>
        <v>28799</v>
      </c>
      <c r="M142" s="12">
        <f t="shared" si="42"/>
        <v>57572</v>
      </c>
      <c r="N142" s="55"/>
      <c r="O142" s="51">
        <f aca="true" t="shared" si="43" ref="O142:Q144">B142/(B142+E142)*100</f>
        <v>3.607884547694474</v>
      </c>
      <c r="P142" s="51">
        <f t="shared" si="43"/>
        <v>2.1726921726921726</v>
      </c>
      <c r="Q142" s="51">
        <f t="shared" si="43"/>
        <v>2.889279437609842</v>
      </c>
    </row>
    <row r="143" spans="1:17" ht="12.75">
      <c r="A143" s="71" t="s">
        <v>16</v>
      </c>
      <c r="B143" s="38">
        <f aca="true" t="shared" si="44" ref="B143:M143">SUM(B78,B13)</f>
        <v>69</v>
      </c>
      <c r="C143" s="39">
        <f t="shared" si="44"/>
        <v>42</v>
      </c>
      <c r="D143" s="40">
        <f t="shared" si="44"/>
        <v>111</v>
      </c>
      <c r="E143" s="39">
        <f t="shared" si="44"/>
        <v>4617</v>
      </c>
      <c r="F143" s="39">
        <f t="shared" si="44"/>
        <v>3753</v>
      </c>
      <c r="G143" s="39">
        <f t="shared" si="44"/>
        <v>8370</v>
      </c>
      <c r="H143" s="38">
        <f t="shared" si="44"/>
        <v>327</v>
      </c>
      <c r="I143" s="39">
        <f t="shared" si="44"/>
        <v>164</v>
      </c>
      <c r="J143" s="40">
        <f t="shared" si="44"/>
        <v>491</v>
      </c>
      <c r="K143" s="39">
        <f t="shared" si="44"/>
        <v>5013</v>
      </c>
      <c r="L143" s="39">
        <f t="shared" si="44"/>
        <v>3959</v>
      </c>
      <c r="M143" s="39">
        <f t="shared" si="44"/>
        <v>8972</v>
      </c>
      <c r="N143" s="55"/>
      <c r="O143" s="52">
        <f t="shared" si="43"/>
        <v>1.47247119078105</v>
      </c>
      <c r="P143" s="52">
        <f t="shared" si="43"/>
        <v>1.1067193675889329</v>
      </c>
      <c r="Q143" s="52">
        <f t="shared" si="43"/>
        <v>1.3088079235939158</v>
      </c>
    </row>
    <row r="144" spans="1:17" s="1" customFormat="1" ht="12.75">
      <c r="A144" s="24" t="s">
        <v>27</v>
      </c>
      <c r="B144" s="41">
        <f aca="true" t="shared" si="45" ref="B144:M144">SUM(B79,B14)</f>
        <v>1094</v>
      </c>
      <c r="C144" s="42">
        <f t="shared" si="45"/>
        <v>661</v>
      </c>
      <c r="D144" s="43">
        <f t="shared" si="45"/>
        <v>1755</v>
      </c>
      <c r="E144" s="42">
        <f t="shared" si="45"/>
        <v>32002</v>
      </c>
      <c r="F144" s="42">
        <f t="shared" si="45"/>
        <v>31624</v>
      </c>
      <c r="G144" s="42">
        <f t="shared" si="45"/>
        <v>63626</v>
      </c>
      <c r="H144" s="41">
        <f t="shared" si="45"/>
        <v>690</v>
      </c>
      <c r="I144" s="42">
        <f t="shared" si="45"/>
        <v>473</v>
      </c>
      <c r="J144" s="43">
        <f t="shared" si="45"/>
        <v>1163</v>
      </c>
      <c r="K144" s="42">
        <f t="shared" si="45"/>
        <v>33786</v>
      </c>
      <c r="L144" s="42">
        <f>SUM(L79,L14)</f>
        <v>32758</v>
      </c>
      <c r="M144" s="42">
        <f t="shared" si="45"/>
        <v>66544</v>
      </c>
      <c r="N144" s="56"/>
      <c r="O144" s="57">
        <f t="shared" si="43"/>
        <v>3.305535412134397</v>
      </c>
      <c r="P144" s="57">
        <f t="shared" si="43"/>
        <v>2.047390428991792</v>
      </c>
      <c r="Q144" s="57">
        <f t="shared" si="43"/>
        <v>2.6842660711827593</v>
      </c>
    </row>
    <row r="145" spans="1:17" s="1" customFormat="1" ht="12.75">
      <c r="A145" s="28" t="s">
        <v>18</v>
      </c>
      <c r="B145" s="25"/>
      <c r="C145" s="26"/>
      <c r="D145" s="27"/>
      <c r="E145" s="26"/>
      <c r="F145" s="26"/>
      <c r="G145" s="26"/>
      <c r="H145" s="25"/>
      <c r="I145" s="26"/>
      <c r="J145" s="27"/>
      <c r="K145" s="26"/>
      <c r="L145" s="26"/>
      <c r="M145" s="26"/>
      <c r="N145" s="56"/>
      <c r="O145" s="53"/>
      <c r="P145" s="53"/>
      <c r="Q145" s="53"/>
    </row>
    <row r="146" spans="1:17" ht="12.75">
      <c r="A146" s="71" t="s">
        <v>18</v>
      </c>
      <c r="B146" s="11">
        <f aca="true" t="shared" si="46" ref="B146:M146">SUM(B81,B16)</f>
        <v>854</v>
      </c>
      <c r="C146" s="12">
        <f t="shared" si="46"/>
        <v>550</v>
      </c>
      <c r="D146" s="13">
        <f t="shared" si="46"/>
        <v>1404</v>
      </c>
      <c r="E146" s="12">
        <f t="shared" si="46"/>
        <v>26023</v>
      </c>
      <c r="F146" s="12">
        <f t="shared" si="46"/>
        <v>26916</v>
      </c>
      <c r="G146" s="12">
        <f t="shared" si="46"/>
        <v>52939</v>
      </c>
      <c r="H146" s="11">
        <f t="shared" si="46"/>
        <v>151</v>
      </c>
      <c r="I146" s="12">
        <f t="shared" si="46"/>
        <v>133</v>
      </c>
      <c r="J146" s="13">
        <f t="shared" si="46"/>
        <v>284</v>
      </c>
      <c r="K146" s="12">
        <f t="shared" si="46"/>
        <v>27028</v>
      </c>
      <c r="L146" s="12">
        <f t="shared" si="46"/>
        <v>27599</v>
      </c>
      <c r="M146" s="12">
        <f t="shared" si="46"/>
        <v>54627</v>
      </c>
      <c r="N146" s="55"/>
      <c r="O146" s="51">
        <f aca="true" t="shared" si="47" ref="O146:Q149">B146/(B146+E146)*100</f>
        <v>3.1774379581054433</v>
      </c>
      <c r="P146" s="51">
        <f t="shared" si="47"/>
        <v>2.0024757882472874</v>
      </c>
      <c r="Q146" s="51">
        <f t="shared" si="47"/>
        <v>2.583589422740739</v>
      </c>
    </row>
    <row r="147" spans="1:17" ht="12.75">
      <c r="A147" s="74" t="s">
        <v>47</v>
      </c>
      <c r="B147" s="38">
        <f aca="true" t="shared" si="48" ref="B147:M147">SUM(B82,B17)</f>
        <v>305</v>
      </c>
      <c r="C147" s="39">
        <f t="shared" si="48"/>
        <v>188</v>
      </c>
      <c r="D147" s="40">
        <f t="shared" si="48"/>
        <v>493</v>
      </c>
      <c r="E147" s="39">
        <f t="shared" si="48"/>
        <v>5833</v>
      </c>
      <c r="F147" s="39">
        <f t="shared" si="48"/>
        <v>4774</v>
      </c>
      <c r="G147" s="39">
        <f t="shared" si="48"/>
        <v>10607</v>
      </c>
      <c r="H147" s="38">
        <f t="shared" si="48"/>
        <v>223</v>
      </c>
      <c r="I147" s="39">
        <f t="shared" si="48"/>
        <v>175</v>
      </c>
      <c r="J147" s="40">
        <f t="shared" si="48"/>
        <v>398</v>
      </c>
      <c r="K147" s="39">
        <f t="shared" si="48"/>
        <v>6361</v>
      </c>
      <c r="L147" s="39">
        <f t="shared" si="48"/>
        <v>5137</v>
      </c>
      <c r="M147" s="39">
        <f t="shared" si="48"/>
        <v>11498</v>
      </c>
      <c r="N147" s="55"/>
      <c r="O147" s="52">
        <f t="shared" si="47"/>
        <v>4.969045291625937</v>
      </c>
      <c r="P147" s="52">
        <f t="shared" si="47"/>
        <v>3.7887948407900036</v>
      </c>
      <c r="Q147" s="52">
        <f t="shared" si="47"/>
        <v>4.441441441441441</v>
      </c>
    </row>
    <row r="148" spans="1:17" s="1" customFormat="1" ht="12.75">
      <c r="A148" s="24" t="s">
        <v>28</v>
      </c>
      <c r="B148" s="44">
        <f aca="true" t="shared" si="49" ref="B148:M148">SUM(B83,B18)</f>
        <v>1159</v>
      </c>
      <c r="C148" s="45">
        <f t="shared" si="49"/>
        <v>738</v>
      </c>
      <c r="D148" s="46">
        <f t="shared" si="49"/>
        <v>1897</v>
      </c>
      <c r="E148" s="45">
        <f t="shared" si="49"/>
        <v>31856</v>
      </c>
      <c r="F148" s="45">
        <f t="shared" si="49"/>
        <v>31690</v>
      </c>
      <c r="G148" s="45">
        <f t="shared" si="49"/>
        <v>63546</v>
      </c>
      <c r="H148" s="44">
        <f t="shared" si="49"/>
        <v>374</v>
      </c>
      <c r="I148" s="45">
        <f t="shared" si="49"/>
        <v>308</v>
      </c>
      <c r="J148" s="46">
        <f t="shared" si="49"/>
        <v>682</v>
      </c>
      <c r="K148" s="45">
        <f t="shared" si="49"/>
        <v>33389</v>
      </c>
      <c r="L148" s="45">
        <f t="shared" si="49"/>
        <v>32736</v>
      </c>
      <c r="M148" s="45">
        <f t="shared" si="49"/>
        <v>66125</v>
      </c>
      <c r="N148" s="56"/>
      <c r="O148" s="58">
        <f t="shared" si="47"/>
        <v>3.5105255187036195</v>
      </c>
      <c r="P148" s="58">
        <f t="shared" si="47"/>
        <v>2.2758110275070926</v>
      </c>
      <c r="Q148" s="58">
        <f t="shared" si="47"/>
        <v>2.898705743929832</v>
      </c>
    </row>
    <row r="149" spans="1:17" s="1" customFormat="1" ht="13.5" customHeight="1">
      <c r="A149" s="26" t="s">
        <v>19</v>
      </c>
      <c r="B149" s="41">
        <f aca="true" t="shared" si="50" ref="B149:M149">SUM(B84,B19)</f>
        <v>2253</v>
      </c>
      <c r="C149" s="42">
        <f t="shared" si="50"/>
        <v>1399</v>
      </c>
      <c r="D149" s="43">
        <f t="shared" si="50"/>
        <v>3652</v>
      </c>
      <c r="E149" s="42">
        <f t="shared" si="50"/>
        <v>63858</v>
      </c>
      <c r="F149" s="42">
        <f t="shared" si="50"/>
        <v>63314</v>
      </c>
      <c r="G149" s="42">
        <f t="shared" si="50"/>
        <v>127172</v>
      </c>
      <c r="H149" s="41">
        <f t="shared" si="50"/>
        <v>1064</v>
      </c>
      <c r="I149" s="42">
        <f t="shared" si="50"/>
        <v>781</v>
      </c>
      <c r="J149" s="43">
        <f t="shared" si="50"/>
        <v>1845</v>
      </c>
      <c r="K149" s="42">
        <f t="shared" si="50"/>
        <v>67175</v>
      </c>
      <c r="L149" s="42">
        <f>SUM(L84,L19)</f>
        <v>65494</v>
      </c>
      <c r="M149" s="42">
        <f t="shared" si="50"/>
        <v>132669</v>
      </c>
      <c r="N149" s="56"/>
      <c r="O149" s="57">
        <f t="shared" si="47"/>
        <v>3.4079048872351048</v>
      </c>
      <c r="P149" s="57">
        <f t="shared" si="47"/>
        <v>2.1618531052493317</v>
      </c>
      <c r="Q149" s="57">
        <f t="shared" si="47"/>
        <v>2.7915367210909316</v>
      </c>
    </row>
    <row r="150" spans="1:17" s="1" customFormat="1" ht="13.5" customHeight="1">
      <c r="A150" s="26"/>
      <c r="B150" s="25"/>
      <c r="C150" s="26"/>
      <c r="D150" s="27"/>
      <c r="E150" s="26"/>
      <c r="F150" s="26"/>
      <c r="G150" s="26"/>
      <c r="H150" s="25"/>
      <c r="I150" s="26"/>
      <c r="J150" s="27"/>
      <c r="K150" s="26"/>
      <c r="L150" s="26"/>
      <c r="M150" s="26"/>
      <c r="N150" s="56"/>
      <c r="O150" s="53"/>
      <c r="P150" s="53"/>
      <c r="Q150" s="53"/>
    </row>
    <row r="151" spans="1:17" s="1" customFormat="1" ht="13.5" customHeight="1">
      <c r="A151" s="28" t="s">
        <v>4</v>
      </c>
      <c r="B151" s="25"/>
      <c r="C151" s="26"/>
      <c r="D151" s="27"/>
      <c r="E151" s="26"/>
      <c r="F151" s="26"/>
      <c r="G151" s="26"/>
      <c r="H151" s="25"/>
      <c r="I151" s="26"/>
      <c r="J151" s="27"/>
      <c r="K151" s="26"/>
      <c r="L151" s="26"/>
      <c r="M151" s="26"/>
      <c r="N151" s="56"/>
      <c r="O151" s="26"/>
      <c r="P151" s="26"/>
      <c r="Q151" s="26"/>
    </row>
    <row r="152" spans="1:17" s="1" customFormat="1" ht="13.5" customHeight="1">
      <c r="A152" s="17" t="s">
        <v>17</v>
      </c>
      <c r="B152" s="25"/>
      <c r="C152" s="26"/>
      <c r="D152" s="27"/>
      <c r="E152" s="26"/>
      <c r="F152" s="26"/>
      <c r="G152" s="26"/>
      <c r="H152" s="25"/>
      <c r="I152" s="26"/>
      <c r="J152" s="27"/>
      <c r="K152" s="26"/>
      <c r="L152" s="26"/>
      <c r="M152" s="26"/>
      <c r="N152" s="56"/>
      <c r="O152" s="26"/>
      <c r="P152" s="26"/>
      <c r="Q152" s="26"/>
    </row>
    <row r="153" spans="1:17" ht="12.75">
      <c r="A153" s="71" t="s">
        <v>5</v>
      </c>
      <c r="B153" s="11">
        <f aca="true" t="shared" si="51" ref="B153:M153">SUM(B88,B23)</f>
        <v>549</v>
      </c>
      <c r="C153" s="12">
        <f t="shared" si="51"/>
        <v>381</v>
      </c>
      <c r="D153" s="13">
        <f t="shared" si="51"/>
        <v>930</v>
      </c>
      <c r="E153" s="12">
        <f t="shared" si="51"/>
        <v>14590</v>
      </c>
      <c r="F153" s="12">
        <f t="shared" si="51"/>
        <v>17225</v>
      </c>
      <c r="G153" s="12">
        <f t="shared" si="51"/>
        <v>31815</v>
      </c>
      <c r="H153" s="11">
        <f t="shared" si="51"/>
        <v>57</v>
      </c>
      <c r="I153" s="12">
        <f t="shared" si="51"/>
        <v>85</v>
      </c>
      <c r="J153" s="13">
        <f t="shared" si="51"/>
        <v>142</v>
      </c>
      <c r="K153" s="12">
        <f t="shared" si="51"/>
        <v>15196</v>
      </c>
      <c r="L153" s="12">
        <f t="shared" si="51"/>
        <v>17691</v>
      </c>
      <c r="M153" s="12">
        <f t="shared" si="51"/>
        <v>32887</v>
      </c>
      <c r="N153" s="55"/>
      <c r="O153" s="51">
        <f aca="true" t="shared" si="52" ref="O153:Q157">B153/(B153+E153)*100</f>
        <v>3.6263954026025496</v>
      </c>
      <c r="P153" s="51">
        <f t="shared" si="52"/>
        <v>2.164034988072248</v>
      </c>
      <c r="Q153" s="51">
        <f t="shared" si="52"/>
        <v>2.840128263857077</v>
      </c>
    </row>
    <row r="154" spans="1:17" ht="12.75">
      <c r="A154" s="71" t="s">
        <v>7</v>
      </c>
      <c r="B154" s="11">
        <f aca="true" t="shared" si="53" ref="B154:M154">SUM(B89,B24)</f>
        <v>1420</v>
      </c>
      <c r="C154" s="12">
        <f t="shared" si="53"/>
        <v>712</v>
      </c>
      <c r="D154" s="13">
        <f t="shared" si="53"/>
        <v>2132</v>
      </c>
      <c r="E154" s="12">
        <f t="shared" si="53"/>
        <v>10355</v>
      </c>
      <c r="F154" s="12">
        <f t="shared" si="53"/>
        <v>7870</v>
      </c>
      <c r="G154" s="12">
        <f t="shared" si="53"/>
        <v>18225</v>
      </c>
      <c r="H154" s="11">
        <f t="shared" si="53"/>
        <v>143</v>
      </c>
      <c r="I154" s="12">
        <f t="shared" si="53"/>
        <v>117</v>
      </c>
      <c r="J154" s="13">
        <f t="shared" si="53"/>
        <v>260</v>
      </c>
      <c r="K154" s="12">
        <f t="shared" si="53"/>
        <v>11918</v>
      </c>
      <c r="L154" s="12">
        <f t="shared" si="53"/>
        <v>8699</v>
      </c>
      <c r="M154" s="12">
        <f t="shared" si="53"/>
        <v>20617</v>
      </c>
      <c r="N154" s="55"/>
      <c r="O154" s="51">
        <f t="shared" si="52"/>
        <v>12.059447983014863</v>
      </c>
      <c r="P154" s="51">
        <f t="shared" si="52"/>
        <v>8.296434397576324</v>
      </c>
      <c r="Q154" s="51">
        <f t="shared" si="52"/>
        <v>10.473055951269833</v>
      </c>
    </row>
    <row r="155" spans="1:17" ht="12.75">
      <c r="A155" s="71" t="s">
        <v>6</v>
      </c>
      <c r="B155" s="11">
        <f aca="true" t="shared" si="54" ref="B155:M155">SUM(B90,B25)</f>
        <v>108</v>
      </c>
      <c r="C155" s="12">
        <f t="shared" si="54"/>
        <v>128</v>
      </c>
      <c r="D155" s="13">
        <f t="shared" si="54"/>
        <v>236</v>
      </c>
      <c r="E155" s="12">
        <f t="shared" si="54"/>
        <v>416</v>
      </c>
      <c r="F155" s="12">
        <f t="shared" si="54"/>
        <v>770</v>
      </c>
      <c r="G155" s="12">
        <f t="shared" si="54"/>
        <v>1186</v>
      </c>
      <c r="H155" s="11">
        <f t="shared" si="54"/>
        <v>6</v>
      </c>
      <c r="I155" s="12">
        <f t="shared" si="54"/>
        <v>7</v>
      </c>
      <c r="J155" s="13">
        <f t="shared" si="54"/>
        <v>13</v>
      </c>
      <c r="K155" s="12">
        <f t="shared" si="54"/>
        <v>530</v>
      </c>
      <c r="L155" s="12">
        <f t="shared" si="54"/>
        <v>905</v>
      </c>
      <c r="M155" s="12">
        <f t="shared" si="54"/>
        <v>1435</v>
      </c>
      <c r="N155" s="55"/>
      <c r="O155" s="51">
        <f t="shared" si="52"/>
        <v>20.610687022900763</v>
      </c>
      <c r="P155" s="51">
        <f t="shared" si="52"/>
        <v>14.253897550111358</v>
      </c>
      <c r="Q155" s="51">
        <f t="shared" si="52"/>
        <v>16.59634317862166</v>
      </c>
    </row>
    <row r="156" spans="1:17" ht="12.75">
      <c r="A156" s="71" t="s">
        <v>8</v>
      </c>
      <c r="B156" s="11">
        <f aca="true" t="shared" si="55" ref="B156:M156">SUM(B91,B26)</f>
        <v>953</v>
      </c>
      <c r="C156" s="12">
        <f t="shared" si="55"/>
        <v>596</v>
      </c>
      <c r="D156" s="13">
        <f t="shared" si="55"/>
        <v>1549</v>
      </c>
      <c r="E156" s="12">
        <f t="shared" si="55"/>
        <v>7033</v>
      </c>
      <c r="F156" s="12">
        <f t="shared" si="55"/>
        <v>5990</v>
      </c>
      <c r="G156" s="12">
        <f t="shared" si="55"/>
        <v>13023</v>
      </c>
      <c r="H156" s="11">
        <f t="shared" si="55"/>
        <v>428</v>
      </c>
      <c r="I156" s="12">
        <f t="shared" si="55"/>
        <v>297</v>
      </c>
      <c r="J156" s="13">
        <f t="shared" si="55"/>
        <v>725</v>
      </c>
      <c r="K156" s="12">
        <f t="shared" si="55"/>
        <v>8414</v>
      </c>
      <c r="L156" s="12">
        <f t="shared" si="55"/>
        <v>6883</v>
      </c>
      <c r="M156" s="12">
        <f t="shared" si="55"/>
        <v>15297</v>
      </c>
      <c r="N156" s="55"/>
      <c r="O156" s="51">
        <f t="shared" si="52"/>
        <v>11.933383420986726</v>
      </c>
      <c r="P156" s="51">
        <f t="shared" si="52"/>
        <v>9.049498937139386</v>
      </c>
      <c r="Q156" s="51">
        <f t="shared" si="52"/>
        <v>10.629975295086467</v>
      </c>
    </row>
    <row r="157" spans="1:17" s="62" customFormat="1" ht="12.75">
      <c r="A157" s="24" t="s">
        <v>1</v>
      </c>
      <c r="B157" s="18">
        <f aca="true" t="shared" si="56" ref="B157:M157">SUM(B92,B27)</f>
        <v>3030</v>
      </c>
      <c r="C157" s="19">
        <f t="shared" si="56"/>
        <v>1817</v>
      </c>
      <c r="D157" s="20">
        <f t="shared" si="56"/>
        <v>4847</v>
      </c>
      <c r="E157" s="19">
        <f t="shared" si="56"/>
        <v>32394</v>
      </c>
      <c r="F157" s="19">
        <f t="shared" si="56"/>
        <v>31855</v>
      </c>
      <c r="G157" s="19">
        <f t="shared" si="56"/>
        <v>64249</v>
      </c>
      <c r="H157" s="18">
        <f t="shared" si="56"/>
        <v>634</v>
      </c>
      <c r="I157" s="19">
        <f t="shared" si="56"/>
        <v>506</v>
      </c>
      <c r="J157" s="20">
        <f t="shared" si="56"/>
        <v>1140</v>
      </c>
      <c r="K157" s="19">
        <f t="shared" si="56"/>
        <v>36058</v>
      </c>
      <c r="L157" s="19">
        <f t="shared" si="56"/>
        <v>34178</v>
      </c>
      <c r="M157" s="20">
        <f t="shared" si="56"/>
        <v>70236</v>
      </c>
      <c r="N157" s="61"/>
      <c r="O157" s="63">
        <f t="shared" si="52"/>
        <v>8.553523035230352</v>
      </c>
      <c r="P157" s="57">
        <f t="shared" si="52"/>
        <v>5.396174863387978</v>
      </c>
      <c r="Q157" s="57">
        <f t="shared" si="52"/>
        <v>7.014877851105708</v>
      </c>
    </row>
    <row r="158" spans="1:17" ht="12.75">
      <c r="A158" s="17" t="s">
        <v>18</v>
      </c>
      <c r="B158" s="11"/>
      <c r="C158" s="12"/>
      <c r="D158" s="13"/>
      <c r="E158" s="12"/>
      <c r="F158" s="12"/>
      <c r="G158" s="12"/>
      <c r="H158" s="11"/>
      <c r="I158" s="12"/>
      <c r="J158" s="13"/>
      <c r="K158" s="12"/>
      <c r="L158" s="12"/>
      <c r="M158" s="12"/>
      <c r="N158" s="55"/>
      <c r="O158" s="51"/>
      <c r="P158" s="51"/>
      <c r="Q158" s="51"/>
    </row>
    <row r="159" spans="1:17" ht="12.75">
      <c r="A159" s="71" t="s">
        <v>5</v>
      </c>
      <c r="B159" s="11">
        <f aca="true" t="shared" si="57" ref="B159:M159">SUM(B94,B29)</f>
        <v>490</v>
      </c>
      <c r="C159" s="12">
        <f t="shared" si="57"/>
        <v>285</v>
      </c>
      <c r="D159" s="13">
        <f t="shared" si="57"/>
        <v>775</v>
      </c>
      <c r="E159" s="12">
        <f t="shared" si="57"/>
        <v>12892</v>
      </c>
      <c r="F159" s="12">
        <f t="shared" si="57"/>
        <v>15914</v>
      </c>
      <c r="G159" s="12">
        <f t="shared" si="57"/>
        <v>28806</v>
      </c>
      <c r="H159" s="11">
        <f t="shared" si="57"/>
        <v>33</v>
      </c>
      <c r="I159" s="12">
        <f t="shared" si="57"/>
        <v>56</v>
      </c>
      <c r="J159" s="13">
        <f t="shared" si="57"/>
        <v>89</v>
      </c>
      <c r="K159" s="12">
        <f t="shared" si="57"/>
        <v>13415</v>
      </c>
      <c r="L159" s="12">
        <f t="shared" si="57"/>
        <v>16255</v>
      </c>
      <c r="M159" s="12">
        <f t="shared" si="57"/>
        <v>29670</v>
      </c>
      <c r="N159" s="55"/>
      <c r="O159" s="51">
        <f aca="true" t="shared" si="58" ref="O159:O164">B159/(B159+E159)*100</f>
        <v>3.661635032132716</v>
      </c>
      <c r="P159" s="51">
        <f aca="true" t="shared" si="59" ref="P159:P164">C159/(C159+F159)*100</f>
        <v>1.759367862213717</v>
      </c>
      <c r="Q159" s="51">
        <f aca="true" t="shared" si="60" ref="Q159:Q164">D159/(D159+G159)*100</f>
        <v>2.6199249518271865</v>
      </c>
    </row>
    <row r="160" spans="1:17" s="3" customFormat="1" ht="12.75">
      <c r="A160" s="71" t="s">
        <v>7</v>
      </c>
      <c r="B160" s="11">
        <f aca="true" t="shared" si="61" ref="B160:M160">SUM(B95,B30)</f>
        <v>1120</v>
      </c>
      <c r="C160" s="12">
        <f t="shared" si="61"/>
        <v>522</v>
      </c>
      <c r="D160" s="13">
        <f t="shared" si="61"/>
        <v>1642</v>
      </c>
      <c r="E160" s="12">
        <f t="shared" si="61"/>
        <v>10664</v>
      </c>
      <c r="F160" s="12">
        <f t="shared" si="61"/>
        <v>8652</v>
      </c>
      <c r="G160" s="12">
        <f t="shared" si="61"/>
        <v>19316</v>
      </c>
      <c r="H160" s="11">
        <f t="shared" si="61"/>
        <v>63</v>
      </c>
      <c r="I160" s="12">
        <f t="shared" si="61"/>
        <v>50</v>
      </c>
      <c r="J160" s="13">
        <f t="shared" si="61"/>
        <v>113</v>
      </c>
      <c r="K160" s="12">
        <f t="shared" si="61"/>
        <v>11847</v>
      </c>
      <c r="L160" s="12">
        <f t="shared" si="61"/>
        <v>9224</v>
      </c>
      <c r="M160" s="12">
        <f t="shared" si="61"/>
        <v>21071</v>
      </c>
      <c r="N160" s="55"/>
      <c r="O160" s="51">
        <f t="shared" si="58"/>
        <v>9.504412763068567</v>
      </c>
      <c r="P160" s="51">
        <f t="shared" si="59"/>
        <v>5.689993459777633</v>
      </c>
      <c r="Q160" s="51">
        <f t="shared" si="60"/>
        <v>7.834717053153926</v>
      </c>
    </row>
    <row r="161" spans="1:17" s="3" customFormat="1" ht="13.5" customHeight="1">
      <c r="A161" s="71" t="s">
        <v>6</v>
      </c>
      <c r="B161" s="11">
        <f aca="true" t="shared" si="62" ref="B161:M161">SUM(B96,B31)</f>
        <v>73</v>
      </c>
      <c r="C161" s="12">
        <f t="shared" si="62"/>
        <v>84</v>
      </c>
      <c r="D161" s="13">
        <f t="shared" si="62"/>
        <v>157</v>
      </c>
      <c r="E161" s="12">
        <f t="shared" si="62"/>
        <v>440</v>
      </c>
      <c r="F161" s="12">
        <f t="shared" si="62"/>
        <v>934</v>
      </c>
      <c r="G161" s="12">
        <f t="shared" si="62"/>
        <v>1374</v>
      </c>
      <c r="H161" s="11">
        <f t="shared" si="62"/>
        <v>10</v>
      </c>
      <c r="I161" s="12">
        <f t="shared" si="62"/>
        <v>10</v>
      </c>
      <c r="J161" s="13">
        <f t="shared" si="62"/>
        <v>20</v>
      </c>
      <c r="K161" s="12">
        <f t="shared" si="62"/>
        <v>523</v>
      </c>
      <c r="L161" s="12">
        <f t="shared" si="62"/>
        <v>1028</v>
      </c>
      <c r="M161" s="12">
        <f t="shared" si="62"/>
        <v>1551</v>
      </c>
      <c r="N161" s="55"/>
      <c r="O161" s="51">
        <f t="shared" si="58"/>
        <v>14.230019493177387</v>
      </c>
      <c r="P161" s="51">
        <f t="shared" si="59"/>
        <v>8.25147347740668</v>
      </c>
      <c r="Q161" s="51">
        <f t="shared" si="60"/>
        <v>10.254735467015024</v>
      </c>
    </row>
    <row r="162" spans="1:17" ht="12.75">
      <c r="A162" s="71" t="s">
        <v>8</v>
      </c>
      <c r="B162" s="38">
        <f aca="true" t="shared" si="63" ref="B162:M162">SUM(B97,B32)</f>
        <v>618</v>
      </c>
      <c r="C162" s="39">
        <f t="shared" si="63"/>
        <v>362</v>
      </c>
      <c r="D162" s="40">
        <f t="shared" si="63"/>
        <v>980</v>
      </c>
      <c r="E162" s="39">
        <f t="shared" si="63"/>
        <v>7508</v>
      </c>
      <c r="F162" s="39">
        <f t="shared" si="63"/>
        <v>6733</v>
      </c>
      <c r="G162" s="39">
        <f t="shared" si="63"/>
        <v>14241</v>
      </c>
      <c r="H162" s="38">
        <f t="shared" si="63"/>
        <v>161</v>
      </c>
      <c r="I162" s="39">
        <f t="shared" si="63"/>
        <v>143</v>
      </c>
      <c r="J162" s="40">
        <f t="shared" si="63"/>
        <v>304</v>
      </c>
      <c r="K162" s="39">
        <f t="shared" si="63"/>
        <v>8287</v>
      </c>
      <c r="L162" s="39">
        <f t="shared" si="63"/>
        <v>7238</v>
      </c>
      <c r="M162" s="39">
        <f t="shared" si="63"/>
        <v>15525</v>
      </c>
      <c r="N162" s="55"/>
      <c r="O162" s="52">
        <f t="shared" si="58"/>
        <v>7.605217819345311</v>
      </c>
      <c r="P162" s="52">
        <f t="shared" si="59"/>
        <v>5.1021846370683575</v>
      </c>
      <c r="Q162" s="52">
        <f t="shared" si="60"/>
        <v>6.438473162078708</v>
      </c>
    </row>
    <row r="163" spans="1:17" s="1" customFormat="1" ht="12.75">
      <c r="A163" s="24" t="s">
        <v>1</v>
      </c>
      <c r="B163" s="44">
        <f aca="true" t="shared" si="64" ref="B163:M163">SUM(B98,B33)</f>
        <v>2301</v>
      </c>
      <c r="C163" s="45">
        <f t="shared" si="64"/>
        <v>1253</v>
      </c>
      <c r="D163" s="46">
        <f t="shared" si="64"/>
        <v>3554</v>
      </c>
      <c r="E163" s="45">
        <f t="shared" si="64"/>
        <v>31504</v>
      </c>
      <c r="F163" s="45">
        <f t="shared" si="64"/>
        <v>32233</v>
      </c>
      <c r="G163" s="45">
        <f t="shared" si="64"/>
        <v>63737</v>
      </c>
      <c r="H163" s="44">
        <f t="shared" si="64"/>
        <v>267</v>
      </c>
      <c r="I163" s="45">
        <f t="shared" si="64"/>
        <v>259</v>
      </c>
      <c r="J163" s="46">
        <f t="shared" si="64"/>
        <v>526</v>
      </c>
      <c r="K163" s="45">
        <f t="shared" si="64"/>
        <v>34072</v>
      </c>
      <c r="L163" s="45">
        <f t="shared" si="64"/>
        <v>33745</v>
      </c>
      <c r="M163" s="45">
        <f t="shared" si="64"/>
        <v>67817</v>
      </c>
      <c r="N163" s="56"/>
      <c r="O163" s="53">
        <f t="shared" si="58"/>
        <v>6.806685401567815</v>
      </c>
      <c r="P163" s="53">
        <f t="shared" si="59"/>
        <v>3.7418622707997375</v>
      </c>
      <c r="Q163" s="53">
        <f t="shared" si="60"/>
        <v>5.281538392950023</v>
      </c>
    </row>
    <row r="164" spans="1:17" s="1" customFormat="1" ht="12.75">
      <c r="A164" s="24" t="s">
        <v>21</v>
      </c>
      <c r="B164" s="41">
        <f aca="true" t="shared" si="65" ref="B164:M164">SUM(B99,B34)</f>
        <v>5331</v>
      </c>
      <c r="C164" s="42">
        <f t="shared" si="65"/>
        <v>3070</v>
      </c>
      <c r="D164" s="43">
        <f t="shared" si="65"/>
        <v>8401</v>
      </c>
      <c r="E164" s="42">
        <f t="shared" si="65"/>
        <v>63898</v>
      </c>
      <c r="F164" s="42">
        <f t="shared" si="65"/>
        <v>64088</v>
      </c>
      <c r="G164" s="42">
        <f t="shared" si="65"/>
        <v>127986</v>
      </c>
      <c r="H164" s="41">
        <f t="shared" si="65"/>
        <v>901</v>
      </c>
      <c r="I164" s="42">
        <f t="shared" si="65"/>
        <v>765</v>
      </c>
      <c r="J164" s="43">
        <f t="shared" si="65"/>
        <v>1666</v>
      </c>
      <c r="K164" s="42">
        <f t="shared" si="65"/>
        <v>70130</v>
      </c>
      <c r="L164" s="42">
        <f t="shared" si="65"/>
        <v>67923</v>
      </c>
      <c r="M164" s="42">
        <f t="shared" si="65"/>
        <v>138053</v>
      </c>
      <c r="N164" s="56"/>
      <c r="O164" s="57">
        <f t="shared" si="58"/>
        <v>7.700530124658742</v>
      </c>
      <c r="P164" s="57">
        <f t="shared" si="59"/>
        <v>4.57130944935823</v>
      </c>
      <c r="Q164" s="57">
        <f t="shared" si="60"/>
        <v>6.1596779751735875</v>
      </c>
    </row>
    <row r="165" spans="1:17" s="1" customFormat="1" ht="12.75">
      <c r="A165" s="24"/>
      <c r="B165" s="25"/>
      <c r="C165" s="26"/>
      <c r="D165" s="27"/>
      <c r="E165" s="26"/>
      <c r="F165" s="26"/>
      <c r="G165" s="26"/>
      <c r="H165" s="25"/>
      <c r="I165" s="26"/>
      <c r="J165" s="27"/>
      <c r="K165" s="26"/>
      <c r="L165" s="26"/>
      <c r="M165" s="26"/>
      <c r="N165" s="56"/>
      <c r="O165" s="53"/>
      <c r="P165" s="53"/>
      <c r="Q165" s="53"/>
    </row>
    <row r="166" spans="1:17" s="1" customFormat="1" ht="12.75">
      <c r="A166" s="28" t="s">
        <v>22</v>
      </c>
      <c r="B166" s="25"/>
      <c r="C166" s="26"/>
      <c r="D166" s="27"/>
      <c r="E166" s="26"/>
      <c r="F166" s="26"/>
      <c r="G166" s="26"/>
      <c r="H166" s="25"/>
      <c r="I166" s="26"/>
      <c r="J166" s="27"/>
      <c r="K166" s="26"/>
      <c r="L166" s="26"/>
      <c r="M166" s="26"/>
      <c r="N166" s="56"/>
      <c r="O166" s="26"/>
      <c r="P166" s="26"/>
      <c r="Q166" s="26"/>
    </row>
    <row r="167" spans="1:17" s="1" customFormat="1" ht="12.75">
      <c r="A167" s="17" t="s">
        <v>17</v>
      </c>
      <c r="B167" s="25"/>
      <c r="C167" s="26"/>
      <c r="D167" s="27"/>
      <c r="E167" s="26"/>
      <c r="F167" s="26"/>
      <c r="G167" s="26"/>
      <c r="H167" s="25"/>
      <c r="I167" s="26"/>
      <c r="J167" s="27"/>
      <c r="K167" s="26"/>
      <c r="L167" s="26"/>
      <c r="M167" s="26"/>
      <c r="N167" s="56"/>
      <c r="O167" s="26"/>
      <c r="P167" s="26"/>
      <c r="Q167" s="26"/>
    </row>
    <row r="168" spans="1:17" ht="12.75">
      <c r="A168" s="71" t="s">
        <v>5</v>
      </c>
      <c r="B168" s="11">
        <f aca="true" t="shared" si="66" ref="B168:M168">SUM(B103,B38)</f>
        <v>759</v>
      </c>
      <c r="C168" s="12">
        <f t="shared" si="66"/>
        <v>452</v>
      </c>
      <c r="D168" s="13">
        <f t="shared" si="66"/>
        <v>1211</v>
      </c>
      <c r="E168" s="12">
        <f t="shared" si="66"/>
        <v>11139</v>
      </c>
      <c r="F168" s="12">
        <f t="shared" si="66"/>
        <v>14263</v>
      </c>
      <c r="G168" s="12">
        <f t="shared" si="66"/>
        <v>25402</v>
      </c>
      <c r="H168" s="11">
        <f t="shared" si="66"/>
        <v>57</v>
      </c>
      <c r="I168" s="12">
        <f t="shared" si="66"/>
        <v>76</v>
      </c>
      <c r="J168" s="13">
        <f t="shared" si="66"/>
        <v>133</v>
      </c>
      <c r="K168" s="12">
        <f t="shared" si="66"/>
        <v>11955</v>
      </c>
      <c r="L168" s="12">
        <f t="shared" si="66"/>
        <v>14791</v>
      </c>
      <c r="M168" s="12">
        <f t="shared" si="66"/>
        <v>26746</v>
      </c>
      <c r="N168" s="55"/>
      <c r="O168" s="51">
        <f aca="true" t="shared" si="67" ref="O168:Q172">B168/(B168+E168)*100</f>
        <v>6.37922339889057</v>
      </c>
      <c r="P168" s="51">
        <f t="shared" si="67"/>
        <v>3.071695548759769</v>
      </c>
      <c r="Q168" s="51">
        <f t="shared" si="67"/>
        <v>4.550407695487168</v>
      </c>
    </row>
    <row r="169" spans="1:17" ht="12.75">
      <c r="A169" s="71" t="s">
        <v>7</v>
      </c>
      <c r="B169" s="11">
        <f aca="true" t="shared" si="68" ref="B169:M169">SUM(B104,B39)</f>
        <v>1895</v>
      </c>
      <c r="C169" s="12">
        <f t="shared" si="68"/>
        <v>951</v>
      </c>
      <c r="D169" s="13">
        <f t="shared" si="68"/>
        <v>2846</v>
      </c>
      <c r="E169" s="12">
        <f t="shared" si="68"/>
        <v>11187</v>
      </c>
      <c r="F169" s="12">
        <f t="shared" si="68"/>
        <v>9287</v>
      </c>
      <c r="G169" s="12">
        <f t="shared" si="68"/>
        <v>20474</v>
      </c>
      <c r="H169" s="11">
        <f t="shared" si="68"/>
        <v>73</v>
      </c>
      <c r="I169" s="12">
        <f t="shared" si="68"/>
        <v>104</v>
      </c>
      <c r="J169" s="13">
        <f t="shared" si="68"/>
        <v>177</v>
      </c>
      <c r="K169" s="12">
        <f t="shared" si="68"/>
        <v>13155</v>
      </c>
      <c r="L169" s="12">
        <f t="shared" si="68"/>
        <v>10342</v>
      </c>
      <c r="M169" s="12">
        <f t="shared" si="68"/>
        <v>23497</v>
      </c>
      <c r="N169" s="55"/>
      <c r="O169" s="51">
        <f t="shared" si="67"/>
        <v>14.485552667787799</v>
      </c>
      <c r="P169" s="51">
        <f t="shared" si="67"/>
        <v>9.28892361789412</v>
      </c>
      <c r="Q169" s="51">
        <f t="shared" si="67"/>
        <v>12.204116638078903</v>
      </c>
    </row>
    <row r="170" spans="1:17" ht="12.75">
      <c r="A170" s="71" t="s">
        <v>6</v>
      </c>
      <c r="B170" s="11">
        <f aca="true" t="shared" si="69" ref="B170:M170">SUM(B105,B40)</f>
        <v>125</v>
      </c>
      <c r="C170" s="12">
        <f t="shared" si="69"/>
        <v>105</v>
      </c>
      <c r="D170" s="13">
        <f t="shared" si="69"/>
        <v>230</v>
      </c>
      <c r="E170" s="12">
        <f t="shared" si="69"/>
        <v>464</v>
      </c>
      <c r="F170" s="12">
        <f t="shared" si="69"/>
        <v>944</v>
      </c>
      <c r="G170" s="12">
        <f t="shared" si="69"/>
        <v>1408</v>
      </c>
      <c r="H170" s="11">
        <f t="shared" si="69"/>
        <v>14</v>
      </c>
      <c r="I170" s="12">
        <f t="shared" si="69"/>
        <v>25</v>
      </c>
      <c r="J170" s="13">
        <f t="shared" si="69"/>
        <v>39</v>
      </c>
      <c r="K170" s="12">
        <f t="shared" si="69"/>
        <v>603</v>
      </c>
      <c r="L170" s="12">
        <f t="shared" si="69"/>
        <v>1074</v>
      </c>
      <c r="M170" s="12">
        <f t="shared" si="69"/>
        <v>1677</v>
      </c>
      <c r="N170" s="55"/>
      <c r="O170" s="51">
        <f t="shared" si="67"/>
        <v>21.222410865874362</v>
      </c>
      <c r="P170" s="51">
        <f t="shared" si="67"/>
        <v>10.009532888465204</v>
      </c>
      <c r="Q170" s="51">
        <f t="shared" si="67"/>
        <v>14.041514041514041</v>
      </c>
    </row>
    <row r="171" spans="1:17" ht="12.75">
      <c r="A171" s="71" t="s">
        <v>8</v>
      </c>
      <c r="B171" s="11">
        <f aca="true" t="shared" si="70" ref="B171:M171">SUM(B106,B41)</f>
        <v>780</v>
      </c>
      <c r="C171" s="12">
        <f t="shared" si="70"/>
        <v>554</v>
      </c>
      <c r="D171" s="13">
        <f t="shared" si="70"/>
        <v>1334</v>
      </c>
      <c r="E171" s="12">
        <f t="shared" si="70"/>
        <v>7565</v>
      </c>
      <c r="F171" s="12">
        <f t="shared" si="70"/>
        <v>6598</v>
      </c>
      <c r="G171" s="12">
        <f t="shared" si="70"/>
        <v>14163</v>
      </c>
      <c r="H171" s="11">
        <f t="shared" si="70"/>
        <v>200</v>
      </c>
      <c r="I171" s="12">
        <f t="shared" si="70"/>
        <v>134</v>
      </c>
      <c r="J171" s="13">
        <f t="shared" si="70"/>
        <v>334</v>
      </c>
      <c r="K171" s="12">
        <f t="shared" si="70"/>
        <v>8545</v>
      </c>
      <c r="L171" s="12">
        <f t="shared" si="70"/>
        <v>7286</v>
      </c>
      <c r="M171" s="12">
        <f t="shared" si="70"/>
        <v>15831</v>
      </c>
      <c r="N171" s="55"/>
      <c r="O171" s="51">
        <f t="shared" si="67"/>
        <v>9.346914319952067</v>
      </c>
      <c r="P171" s="51">
        <f t="shared" si="67"/>
        <v>7.7460850111856825</v>
      </c>
      <c r="Q171" s="51">
        <f t="shared" si="67"/>
        <v>8.608117700200038</v>
      </c>
    </row>
    <row r="172" spans="1:17" s="62" customFormat="1" ht="12.75">
      <c r="A172" s="24" t="s">
        <v>1</v>
      </c>
      <c r="B172" s="18">
        <f aca="true" t="shared" si="71" ref="B172:M172">SUM(B107,B42)</f>
        <v>3559</v>
      </c>
      <c r="C172" s="19">
        <f t="shared" si="71"/>
        <v>2062</v>
      </c>
      <c r="D172" s="20">
        <f t="shared" si="71"/>
        <v>5621</v>
      </c>
      <c r="E172" s="19">
        <f t="shared" si="71"/>
        <v>30355</v>
      </c>
      <c r="F172" s="19">
        <f t="shared" si="71"/>
        <v>31092</v>
      </c>
      <c r="G172" s="19">
        <f t="shared" si="71"/>
        <v>61447</v>
      </c>
      <c r="H172" s="18">
        <f t="shared" si="71"/>
        <v>344</v>
      </c>
      <c r="I172" s="19">
        <f t="shared" si="71"/>
        <v>339</v>
      </c>
      <c r="J172" s="20">
        <f t="shared" si="71"/>
        <v>683</v>
      </c>
      <c r="K172" s="19">
        <f t="shared" si="71"/>
        <v>34258</v>
      </c>
      <c r="L172" s="19">
        <f t="shared" si="71"/>
        <v>33493</v>
      </c>
      <c r="M172" s="20">
        <f t="shared" si="71"/>
        <v>67751</v>
      </c>
      <c r="N172" s="61"/>
      <c r="O172" s="63">
        <f t="shared" si="67"/>
        <v>10.49419118947927</v>
      </c>
      <c r="P172" s="57">
        <f t="shared" si="67"/>
        <v>6.219460698558244</v>
      </c>
      <c r="Q172" s="57">
        <f t="shared" si="67"/>
        <v>8.381046102463172</v>
      </c>
    </row>
    <row r="173" spans="1:17" ht="12.75">
      <c r="A173" s="17" t="s">
        <v>18</v>
      </c>
      <c r="B173" s="11"/>
      <c r="C173" s="12"/>
      <c r="D173" s="13"/>
      <c r="E173" s="12"/>
      <c r="F173" s="12"/>
      <c r="G173" s="12"/>
      <c r="H173" s="11"/>
      <c r="I173" s="12"/>
      <c r="J173" s="13"/>
      <c r="K173" s="12"/>
      <c r="L173" s="12"/>
      <c r="M173" s="12"/>
      <c r="N173" s="55"/>
      <c r="O173" s="51"/>
      <c r="P173" s="51"/>
      <c r="Q173" s="51"/>
    </row>
    <row r="174" spans="1:17" ht="12.75">
      <c r="A174" s="71" t="s">
        <v>5</v>
      </c>
      <c r="B174" s="11">
        <f aca="true" t="shared" si="72" ref="B174:M174">SUM(B109,B44)</f>
        <v>289</v>
      </c>
      <c r="C174" s="12">
        <f t="shared" si="72"/>
        <v>132</v>
      </c>
      <c r="D174" s="13">
        <f t="shared" si="72"/>
        <v>421</v>
      </c>
      <c r="E174" s="12">
        <f t="shared" si="72"/>
        <v>10749</v>
      </c>
      <c r="F174" s="12">
        <f t="shared" si="72"/>
        <v>13924</v>
      </c>
      <c r="G174" s="12">
        <f t="shared" si="72"/>
        <v>24673</v>
      </c>
      <c r="H174" s="11">
        <f t="shared" si="72"/>
        <v>36</v>
      </c>
      <c r="I174" s="12">
        <f t="shared" si="72"/>
        <v>72</v>
      </c>
      <c r="J174" s="13">
        <f t="shared" si="72"/>
        <v>108</v>
      </c>
      <c r="K174" s="12">
        <f t="shared" si="72"/>
        <v>11074</v>
      </c>
      <c r="L174" s="12">
        <f t="shared" si="72"/>
        <v>14128</v>
      </c>
      <c r="M174" s="12">
        <f t="shared" si="72"/>
        <v>25202</v>
      </c>
      <c r="N174" s="55"/>
      <c r="O174" s="51">
        <f aca="true" t="shared" si="73" ref="O174:O180">B174/(B174+E174)*100</f>
        <v>2.6182279398441746</v>
      </c>
      <c r="P174" s="51">
        <f aca="true" t="shared" si="74" ref="P174:P180">C174/(C174+F174)*100</f>
        <v>0.9391007398975526</v>
      </c>
      <c r="Q174" s="51">
        <f aca="true" t="shared" si="75" ref="Q174:Q180">D174/(D174+G174)*100</f>
        <v>1.6776918785367019</v>
      </c>
    </row>
    <row r="175" spans="1:17" s="3" customFormat="1" ht="12.75">
      <c r="A175" s="71" t="s">
        <v>7</v>
      </c>
      <c r="B175" s="11">
        <f aca="true" t="shared" si="76" ref="B175:M175">SUM(B110,B45)</f>
        <v>650</v>
      </c>
      <c r="C175" s="12">
        <f t="shared" si="76"/>
        <v>229</v>
      </c>
      <c r="D175" s="13">
        <f t="shared" si="76"/>
        <v>879</v>
      </c>
      <c r="E175" s="12">
        <f t="shared" si="76"/>
        <v>10919</v>
      </c>
      <c r="F175" s="12">
        <f t="shared" si="76"/>
        <v>8905</v>
      </c>
      <c r="G175" s="12">
        <f t="shared" si="76"/>
        <v>19824</v>
      </c>
      <c r="H175" s="11">
        <f t="shared" si="76"/>
        <v>34</v>
      </c>
      <c r="I175" s="12">
        <f t="shared" si="76"/>
        <v>33</v>
      </c>
      <c r="J175" s="13">
        <f t="shared" si="76"/>
        <v>67</v>
      </c>
      <c r="K175" s="12">
        <f t="shared" si="76"/>
        <v>11603</v>
      </c>
      <c r="L175" s="12">
        <f t="shared" si="76"/>
        <v>9167</v>
      </c>
      <c r="M175" s="12">
        <f t="shared" si="76"/>
        <v>20770</v>
      </c>
      <c r="N175" s="55"/>
      <c r="O175" s="51">
        <f t="shared" si="73"/>
        <v>5.61846313423805</v>
      </c>
      <c r="P175" s="51">
        <f t="shared" si="74"/>
        <v>2.5071162688854827</v>
      </c>
      <c r="Q175" s="51">
        <f t="shared" si="75"/>
        <v>4.245761483842921</v>
      </c>
    </row>
    <row r="176" spans="1:17" s="3" customFormat="1" ht="12.75">
      <c r="A176" s="71" t="s">
        <v>6</v>
      </c>
      <c r="B176" s="11">
        <f aca="true" t="shared" si="77" ref="B176:M176">SUM(B111,B46)</f>
        <v>21</v>
      </c>
      <c r="C176" s="12">
        <f t="shared" si="77"/>
        <v>31</v>
      </c>
      <c r="D176" s="13">
        <f t="shared" si="77"/>
        <v>52</v>
      </c>
      <c r="E176" s="12">
        <f t="shared" si="77"/>
        <v>501</v>
      </c>
      <c r="F176" s="12">
        <f t="shared" si="77"/>
        <v>976</v>
      </c>
      <c r="G176" s="12">
        <f t="shared" si="77"/>
        <v>1477</v>
      </c>
      <c r="H176" s="11">
        <f t="shared" si="77"/>
        <v>2</v>
      </c>
      <c r="I176" s="12">
        <f t="shared" si="77"/>
        <v>6</v>
      </c>
      <c r="J176" s="13">
        <f t="shared" si="77"/>
        <v>8</v>
      </c>
      <c r="K176" s="12">
        <f t="shared" si="77"/>
        <v>524</v>
      </c>
      <c r="L176" s="12">
        <f t="shared" si="77"/>
        <v>1013</v>
      </c>
      <c r="M176" s="12">
        <f t="shared" si="77"/>
        <v>1537</v>
      </c>
      <c r="N176" s="55"/>
      <c r="O176" s="51">
        <f t="shared" si="73"/>
        <v>4.022988505747127</v>
      </c>
      <c r="P176" s="51">
        <f t="shared" si="74"/>
        <v>3.0784508440913605</v>
      </c>
      <c r="Q176" s="51">
        <f t="shared" si="75"/>
        <v>3.4009156311314586</v>
      </c>
    </row>
    <row r="177" spans="1:17" ht="12.75">
      <c r="A177" s="71" t="s">
        <v>8</v>
      </c>
      <c r="B177" s="38">
        <f aca="true" t="shared" si="78" ref="B177:M177">SUM(B112,B47)</f>
        <v>412</v>
      </c>
      <c r="C177" s="39">
        <f t="shared" si="78"/>
        <v>246</v>
      </c>
      <c r="D177" s="40">
        <f t="shared" si="78"/>
        <v>658</v>
      </c>
      <c r="E177" s="39">
        <f t="shared" si="78"/>
        <v>7106</v>
      </c>
      <c r="F177" s="39">
        <f t="shared" si="78"/>
        <v>6099</v>
      </c>
      <c r="G177" s="39">
        <f t="shared" si="78"/>
        <v>13205</v>
      </c>
      <c r="H177" s="38">
        <f t="shared" si="78"/>
        <v>31</v>
      </c>
      <c r="I177" s="39">
        <f t="shared" si="78"/>
        <v>33</v>
      </c>
      <c r="J177" s="40">
        <f t="shared" si="78"/>
        <v>64</v>
      </c>
      <c r="K177" s="39">
        <f t="shared" si="78"/>
        <v>7549</v>
      </c>
      <c r="L177" s="39">
        <f t="shared" si="78"/>
        <v>6378</v>
      </c>
      <c r="M177" s="39">
        <f t="shared" si="78"/>
        <v>13927</v>
      </c>
      <c r="N177" s="55"/>
      <c r="O177" s="52">
        <f t="shared" si="73"/>
        <v>5.480180899175313</v>
      </c>
      <c r="P177" s="52">
        <f t="shared" si="74"/>
        <v>3.877068557919622</v>
      </c>
      <c r="Q177" s="52">
        <f t="shared" si="75"/>
        <v>4.746447377912428</v>
      </c>
    </row>
    <row r="178" spans="1:17" s="1" customFormat="1" ht="12.75">
      <c r="A178" s="24" t="s">
        <v>1</v>
      </c>
      <c r="B178" s="41">
        <f aca="true" t="shared" si="79" ref="B178:M178">SUM(B113,B48)</f>
        <v>1372</v>
      </c>
      <c r="C178" s="42">
        <f t="shared" si="79"/>
        <v>638</v>
      </c>
      <c r="D178" s="43">
        <f t="shared" si="79"/>
        <v>2010</v>
      </c>
      <c r="E178" s="42">
        <f t="shared" si="79"/>
        <v>29275</v>
      </c>
      <c r="F178" s="42">
        <f t="shared" si="79"/>
        <v>29904</v>
      </c>
      <c r="G178" s="42">
        <f t="shared" si="79"/>
        <v>59179</v>
      </c>
      <c r="H178" s="41">
        <f t="shared" si="79"/>
        <v>103</v>
      </c>
      <c r="I178" s="42">
        <f t="shared" si="79"/>
        <v>144</v>
      </c>
      <c r="J178" s="43">
        <f t="shared" si="79"/>
        <v>247</v>
      </c>
      <c r="K178" s="42">
        <f t="shared" si="79"/>
        <v>30750</v>
      </c>
      <c r="L178" s="42">
        <f t="shared" si="79"/>
        <v>30686</v>
      </c>
      <c r="M178" s="42">
        <f t="shared" si="79"/>
        <v>61436</v>
      </c>
      <c r="N178" s="56"/>
      <c r="O178" s="57">
        <f t="shared" si="73"/>
        <v>4.4767840245374755</v>
      </c>
      <c r="P178" s="57">
        <f t="shared" si="74"/>
        <v>2.088926723855674</v>
      </c>
      <c r="Q178" s="57">
        <f t="shared" si="75"/>
        <v>3.284904149438624</v>
      </c>
    </row>
    <row r="179" spans="1:17" s="1" customFormat="1" ht="12.75">
      <c r="A179" s="29" t="s">
        <v>23</v>
      </c>
      <c r="B179" s="18">
        <f aca="true" t="shared" si="80" ref="B179:M179">SUM(B114,B49)</f>
        <v>4931</v>
      </c>
      <c r="C179" s="19">
        <f t="shared" si="80"/>
        <v>2700</v>
      </c>
      <c r="D179" s="20">
        <f t="shared" si="80"/>
        <v>7631</v>
      </c>
      <c r="E179" s="19">
        <f t="shared" si="80"/>
        <v>59630</v>
      </c>
      <c r="F179" s="19">
        <f t="shared" si="80"/>
        <v>60996</v>
      </c>
      <c r="G179" s="19">
        <f t="shared" si="80"/>
        <v>120626</v>
      </c>
      <c r="H179" s="18">
        <f t="shared" si="80"/>
        <v>447</v>
      </c>
      <c r="I179" s="19">
        <f t="shared" si="80"/>
        <v>483</v>
      </c>
      <c r="J179" s="20">
        <f t="shared" si="80"/>
        <v>930</v>
      </c>
      <c r="K179" s="19">
        <f t="shared" si="80"/>
        <v>65008</v>
      </c>
      <c r="L179" s="19">
        <f t="shared" si="80"/>
        <v>64179</v>
      </c>
      <c r="M179" s="20">
        <f t="shared" si="80"/>
        <v>129187</v>
      </c>
      <c r="N179" s="56"/>
      <c r="O179" s="57">
        <f t="shared" si="73"/>
        <v>7.637737953253512</v>
      </c>
      <c r="P179" s="57">
        <f t="shared" si="74"/>
        <v>4.2388847023360965</v>
      </c>
      <c r="Q179" s="57">
        <f t="shared" si="75"/>
        <v>5.9497727219566965</v>
      </c>
    </row>
    <row r="180" spans="1:17" s="212" customFormat="1" ht="18" customHeight="1">
      <c r="A180" s="206" t="s">
        <v>24</v>
      </c>
      <c r="B180" s="207">
        <f aca="true" t="shared" si="81" ref="B180:M180">SUM(B115,B50)</f>
        <v>12515</v>
      </c>
      <c r="C180" s="208">
        <f t="shared" si="81"/>
        <v>7169</v>
      </c>
      <c r="D180" s="209">
        <f t="shared" si="81"/>
        <v>19684</v>
      </c>
      <c r="E180" s="208">
        <f t="shared" si="81"/>
        <v>187386</v>
      </c>
      <c r="F180" s="208">
        <f t="shared" si="81"/>
        <v>188398</v>
      </c>
      <c r="G180" s="208">
        <f t="shared" si="81"/>
        <v>375784</v>
      </c>
      <c r="H180" s="207">
        <f t="shared" si="81"/>
        <v>2412</v>
      </c>
      <c r="I180" s="208">
        <f t="shared" si="81"/>
        <v>2029</v>
      </c>
      <c r="J180" s="209">
        <f t="shared" si="81"/>
        <v>4441</v>
      </c>
      <c r="K180" s="208">
        <f t="shared" si="81"/>
        <v>202313</v>
      </c>
      <c r="L180" s="208">
        <f t="shared" si="81"/>
        <v>197596</v>
      </c>
      <c r="M180" s="208">
        <f t="shared" si="81"/>
        <v>399909</v>
      </c>
      <c r="N180" s="210"/>
      <c r="O180" s="211">
        <f t="shared" si="73"/>
        <v>6.260598996503269</v>
      </c>
      <c r="P180" s="211">
        <f t="shared" si="74"/>
        <v>3.6657513793226877</v>
      </c>
      <c r="Q180" s="211">
        <f t="shared" si="75"/>
        <v>4.977393872576289</v>
      </c>
    </row>
    <row r="181" ht="6" customHeight="1"/>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7" s="1" customFormat="1" ht="12.75">
      <c r="M197" s="30"/>
    </row>
    <row r="198" s="1" customFormat="1" ht="12.75">
      <c r="M198" s="30"/>
    </row>
    <row r="202" ht="13.5" customHeight="1"/>
  </sheetData>
  <sheetProtection/>
  <mergeCells count="27">
    <mergeCell ref="A67:Q67"/>
    <mergeCell ref="A6:Q6"/>
    <mergeCell ref="A4:Q4"/>
    <mergeCell ref="A3:Q3"/>
    <mergeCell ref="A2:Q2"/>
    <mergeCell ref="O8:Q8"/>
    <mergeCell ref="B8:D8"/>
    <mergeCell ref="E8:G8"/>
    <mergeCell ref="H8:J8"/>
    <mergeCell ref="K8:M8"/>
    <mergeCell ref="A69:Q69"/>
    <mergeCell ref="A68:Q68"/>
    <mergeCell ref="B73:D73"/>
    <mergeCell ref="E73:G73"/>
    <mergeCell ref="H73:J73"/>
    <mergeCell ref="K73:M73"/>
    <mergeCell ref="A71:Q71"/>
    <mergeCell ref="O73:Q73"/>
    <mergeCell ref="A134:Q134"/>
    <mergeCell ref="A133:Q133"/>
    <mergeCell ref="A132:Q132"/>
    <mergeCell ref="O138:Q138"/>
    <mergeCell ref="B138:D138"/>
    <mergeCell ref="E138:G138"/>
    <mergeCell ref="H138:J138"/>
    <mergeCell ref="K138:M138"/>
    <mergeCell ref="A136:Q136"/>
  </mergeCells>
  <printOptions horizontalCentered="1"/>
  <pageMargins left="0.1968503937007874" right="0.1968503937007874" top="0" bottom="0" header="0.5118110236220472" footer="0.5118110236220472"/>
  <pageSetup horizontalDpi="204" verticalDpi="204" orientation="landscape" paperSize="9" scale="75" r:id="rId2"/>
  <headerFooter alignWithMargins="0">
    <oddFooter>&amp;R&amp;A</oddFooter>
  </headerFooter>
  <rowBreaks count="2" manualBreakCount="2">
    <brk id="65" max="255" man="1"/>
    <brk id="130" max="255" man="1"/>
  </rowBreaks>
  <drawing r:id="rId1"/>
</worksheet>
</file>

<file path=xl/worksheets/sheet7.xml><?xml version="1.0" encoding="utf-8"?>
<worksheet xmlns="http://schemas.openxmlformats.org/spreadsheetml/2006/main" xmlns:r="http://schemas.openxmlformats.org/officeDocument/2006/relationships">
  <dimension ref="A1:DE151"/>
  <sheetViews>
    <sheetView zoomScalePageLayoutView="0" workbookViewId="0" topLeftCell="A1">
      <selection activeCell="AC32" sqref="AC32"/>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72</v>
      </c>
    </row>
    <row r="2" spans="1:17" ht="12.75">
      <c r="A2" s="219" t="s">
        <v>9</v>
      </c>
      <c r="B2" s="219"/>
      <c r="C2" s="219"/>
      <c r="D2" s="219"/>
      <c r="E2" s="219"/>
      <c r="F2" s="219"/>
      <c r="G2" s="219"/>
      <c r="H2" s="219"/>
      <c r="I2" s="219"/>
      <c r="J2" s="219"/>
      <c r="K2" s="219"/>
      <c r="L2" s="219"/>
      <c r="M2" s="219"/>
      <c r="N2" s="219"/>
      <c r="O2" s="219"/>
      <c r="P2" s="219"/>
      <c r="Q2" s="219"/>
    </row>
    <row r="3" spans="1:17" ht="12.75">
      <c r="A3" s="219" t="s">
        <v>32</v>
      </c>
      <c r="B3" s="219"/>
      <c r="C3" s="219"/>
      <c r="D3" s="219"/>
      <c r="E3" s="219"/>
      <c r="F3" s="219"/>
      <c r="G3" s="219"/>
      <c r="H3" s="219"/>
      <c r="I3" s="219"/>
      <c r="J3" s="219"/>
      <c r="K3" s="219"/>
      <c r="L3" s="219"/>
      <c r="M3" s="219"/>
      <c r="N3" s="219"/>
      <c r="O3" s="219"/>
      <c r="P3" s="219"/>
      <c r="Q3" s="219"/>
    </row>
    <row r="4" spans="1:17" ht="12.75">
      <c r="A4" s="235" t="s">
        <v>30</v>
      </c>
      <c r="B4" s="235"/>
      <c r="C4" s="235"/>
      <c r="D4" s="235"/>
      <c r="E4" s="235"/>
      <c r="F4" s="235"/>
      <c r="G4" s="235"/>
      <c r="H4" s="235"/>
      <c r="I4" s="235"/>
      <c r="J4" s="235"/>
      <c r="K4" s="235"/>
      <c r="L4" s="235"/>
      <c r="M4" s="235"/>
      <c r="N4" s="235"/>
      <c r="O4" s="235"/>
      <c r="P4" s="235"/>
      <c r="Q4" s="235"/>
    </row>
    <row r="5" ht="12.75">
      <c r="A5" s="1"/>
    </row>
    <row r="6" spans="1:17" ht="12.75">
      <c r="A6" s="219" t="s">
        <v>10</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1" customFormat="1" ht="12.75">
      <c r="A10" s="17" t="s">
        <v>20</v>
      </c>
      <c r="B10" s="25"/>
      <c r="C10" s="26"/>
      <c r="D10" s="27"/>
      <c r="E10" s="26"/>
      <c r="F10" s="26"/>
      <c r="G10" s="26"/>
      <c r="H10" s="25"/>
      <c r="I10" s="26"/>
      <c r="J10" s="27"/>
      <c r="K10" s="26"/>
      <c r="L10" s="26"/>
      <c r="M10" s="26"/>
      <c r="N10" s="56"/>
      <c r="O10" s="26"/>
      <c r="P10" s="26"/>
      <c r="Q10" s="26"/>
    </row>
    <row r="11" spans="1:17" ht="12.75">
      <c r="A11" s="71" t="s">
        <v>5</v>
      </c>
      <c r="B11" s="11">
        <v>977</v>
      </c>
      <c r="C11" s="12">
        <v>608</v>
      </c>
      <c r="D11" s="13">
        <v>1585</v>
      </c>
      <c r="E11" s="12">
        <v>26544</v>
      </c>
      <c r="F11" s="12">
        <v>31879</v>
      </c>
      <c r="G11" s="12">
        <v>58423</v>
      </c>
      <c r="H11" s="11">
        <v>51</v>
      </c>
      <c r="I11" s="12">
        <v>60</v>
      </c>
      <c r="J11" s="13">
        <v>111</v>
      </c>
      <c r="K11" s="12">
        <f>SUM(H11,E11,B11)</f>
        <v>27572</v>
      </c>
      <c r="L11" s="12">
        <f aca="true" t="shared" si="0" ref="L11:M15">SUM(I11,F11,C11)</f>
        <v>32547</v>
      </c>
      <c r="M11" s="12">
        <f t="shared" si="0"/>
        <v>60119</v>
      </c>
      <c r="N11" s="55"/>
      <c r="O11" s="51">
        <f aca="true" t="shared" si="1" ref="O11:Q15">B11/(B11+E11)*100</f>
        <v>3.5500163511500307</v>
      </c>
      <c r="P11" s="51">
        <f t="shared" si="1"/>
        <v>1.8715178379043924</v>
      </c>
      <c r="Q11" s="51">
        <f t="shared" si="1"/>
        <v>2.641314491401147</v>
      </c>
    </row>
    <row r="12" spans="1:17" ht="12.75">
      <c r="A12" s="71" t="s">
        <v>7</v>
      </c>
      <c r="B12" s="11">
        <v>2378</v>
      </c>
      <c r="C12" s="12">
        <v>1137</v>
      </c>
      <c r="D12" s="13">
        <v>3515</v>
      </c>
      <c r="E12" s="12">
        <v>20070</v>
      </c>
      <c r="F12" s="12">
        <v>15742</v>
      </c>
      <c r="G12" s="12">
        <v>35812</v>
      </c>
      <c r="H12" s="11">
        <v>63</v>
      </c>
      <c r="I12" s="12">
        <v>38</v>
      </c>
      <c r="J12" s="13">
        <v>101</v>
      </c>
      <c r="K12" s="12">
        <f>SUM(H12,E12,B12)</f>
        <v>22511</v>
      </c>
      <c r="L12" s="12">
        <f t="shared" si="0"/>
        <v>16917</v>
      </c>
      <c r="M12" s="12">
        <f t="shared" si="0"/>
        <v>39428</v>
      </c>
      <c r="N12" s="55"/>
      <c r="O12" s="51">
        <f t="shared" si="1"/>
        <v>10.593371347113328</v>
      </c>
      <c r="P12" s="51">
        <f t="shared" si="1"/>
        <v>6.73618105337994</v>
      </c>
      <c r="Q12" s="51">
        <f t="shared" si="1"/>
        <v>8.937879828107915</v>
      </c>
    </row>
    <row r="13" spans="1:17" ht="12.75">
      <c r="A13" s="71" t="s">
        <v>6</v>
      </c>
      <c r="B13" s="11">
        <v>172</v>
      </c>
      <c r="C13" s="12">
        <v>197</v>
      </c>
      <c r="D13" s="13">
        <v>369</v>
      </c>
      <c r="E13" s="12">
        <v>806</v>
      </c>
      <c r="F13" s="12">
        <v>1579</v>
      </c>
      <c r="G13" s="12">
        <v>2385</v>
      </c>
      <c r="H13" s="11">
        <v>12</v>
      </c>
      <c r="I13" s="12">
        <v>6</v>
      </c>
      <c r="J13" s="13">
        <v>18</v>
      </c>
      <c r="K13" s="12">
        <f>SUM(H13,E13,B13)</f>
        <v>990</v>
      </c>
      <c r="L13" s="12">
        <f t="shared" si="0"/>
        <v>1782</v>
      </c>
      <c r="M13" s="12">
        <f t="shared" si="0"/>
        <v>2772</v>
      </c>
      <c r="N13" s="55"/>
      <c r="O13" s="51">
        <f t="shared" si="1"/>
        <v>17.586912065439673</v>
      </c>
      <c r="P13" s="51">
        <f t="shared" si="1"/>
        <v>11.092342342342343</v>
      </c>
      <c r="Q13" s="51">
        <f t="shared" si="1"/>
        <v>13.398692810457517</v>
      </c>
    </row>
    <row r="14" spans="1:17" ht="12.75">
      <c r="A14" s="71" t="s">
        <v>8</v>
      </c>
      <c r="B14" s="11">
        <v>1341</v>
      </c>
      <c r="C14" s="12">
        <v>782</v>
      </c>
      <c r="D14" s="13">
        <v>2123</v>
      </c>
      <c r="E14" s="12">
        <v>12969</v>
      </c>
      <c r="F14" s="12">
        <v>11546</v>
      </c>
      <c r="G14" s="12">
        <v>24515</v>
      </c>
      <c r="H14" s="11">
        <v>223</v>
      </c>
      <c r="I14" s="12">
        <v>155</v>
      </c>
      <c r="J14" s="13">
        <v>378</v>
      </c>
      <c r="K14" s="12">
        <f>SUM(H14,E14,B14)</f>
        <v>14533</v>
      </c>
      <c r="L14" s="12">
        <f t="shared" si="0"/>
        <v>12483</v>
      </c>
      <c r="M14" s="12">
        <f t="shared" si="0"/>
        <v>27016</v>
      </c>
      <c r="N14" s="55"/>
      <c r="O14" s="51">
        <f t="shared" si="1"/>
        <v>9.371069182389936</v>
      </c>
      <c r="P14" s="51">
        <f t="shared" si="1"/>
        <v>6.343283582089552</v>
      </c>
      <c r="Q14" s="51">
        <f t="shared" si="1"/>
        <v>7.969817553870411</v>
      </c>
    </row>
    <row r="15" spans="1:17" s="60" customFormat="1" ht="12.75">
      <c r="A15" s="24" t="s">
        <v>1</v>
      </c>
      <c r="B15" s="18">
        <v>4868</v>
      </c>
      <c r="C15" s="19">
        <v>2724</v>
      </c>
      <c r="D15" s="20">
        <v>7592</v>
      </c>
      <c r="E15" s="19">
        <v>60389</v>
      </c>
      <c r="F15" s="19">
        <v>60746</v>
      </c>
      <c r="G15" s="19">
        <v>121135</v>
      </c>
      <c r="H15" s="18">
        <v>349</v>
      </c>
      <c r="I15" s="19">
        <v>259</v>
      </c>
      <c r="J15" s="20">
        <v>608</v>
      </c>
      <c r="K15" s="19">
        <f>SUM(H15,E15,B15)</f>
        <v>65606</v>
      </c>
      <c r="L15" s="19">
        <f t="shared" si="0"/>
        <v>63729</v>
      </c>
      <c r="M15" s="20">
        <f t="shared" si="0"/>
        <v>129335</v>
      </c>
      <c r="N15" s="59"/>
      <c r="O15" s="63">
        <f t="shared" si="1"/>
        <v>7.459736120262961</v>
      </c>
      <c r="P15" s="57">
        <f t="shared" si="1"/>
        <v>4.291791397510635</v>
      </c>
      <c r="Q15" s="57">
        <f t="shared" si="1"/>
        <v>5.897752608232927</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22</v>
      </c>
      <c r="B17" s="25"/>
      <c r="C17" s="26"/>
      <c r="D17" s="27"/>
      <c r="E17" s="26"/>
      <c r="F17" s="26"/>
      <c r="G17" s="26"/>
      <c r="H17" s="25"/>
      <c r="I17" s="26"/>
      <c r="J17" s="27"/>
      <c r="K17" s="26"/>
      <c r="L17" s="26"/>
      <c r="M17" s="26"/>
      <c r="N17" s="56"/>
      <c r="O17" s="26"/>
      <c r="P17" s="26"/>
      <c r="Q17" s="26"/>
    </row>
    <row r="18" spans="1:17" ht="12.75">
      <c r="A18" s="72" t="s">
        <v>5</v>
      </c>
      <c r="B18" s="11">
        <v>995</v>
      </c>
      <c r="C18" s="12">
        <v>553</v>
      </c>
      <c r="D18" s="13">
        <v>1548</v>
      </c>
      <c r="E18" s="12">
        <v>21333</v>
      </c>
      <c r="F18" s="12">
        <v>27419</v>
      </c>
      <c r="G18" s="12">
        <v>48752</v>
      </c>
      <c r="H18" s="11">
        <v>44</v>
      </c>
      <c r="I18" s="12">
        <v>71</v>
      </c>
      <c r="J18" s="13">
        <v>115</v>
      </c>
      <c r="K18" s="12">
        <f aca="true" t="shared" si="2" ref="K18:M22">SUM(H18,E18,B18)</f>
        <v>22372</v>
      </c>
      <c r="L18" s="12">
        <f t="shared" si="2"/>
        <v>28043</v>
      </c>
      <c r="M18" s="12">
        <f t="shared" si="2"/>
        <v>50415</v>
      </c>
      <c r="N18" s="55"/>
      <c r="O18" s="51">
        <f aca="true" t="shared" si="3" ref="O18:Q22">B18/(B18+E18)*100</f>
        <v>4.4562880687925475</v>
      </c>
      <c r="P18" s="51">
        <f t="shared" si="3"/>
        <v>1.9769769769769767</v>
      </c>
      <c r="Q18" s="51">
        <f t="shared" si="3"/>
        <v>3.0775347912524853</v>
      </c>
    </row>
    <row r="19" spans="1:17" ht="12.75">
      <c r="A19" s="71" t="s">
        <v>7</v>
      </c>
      <c r="B19" s="11">
        <v>2423</v>
      </c>
      <c r="C19" s="12">
        <v>1111</v>
      </c>
      <c r="D19" s="13">
        <v>3534</v>
      </c>
      <c r="E19" s="12">
        <v>21266</v>
      </c>
      <c r="F19" s="12">
        <v>17489</v>
      </c>
      <c r="G19" s="12">
        <v>38755</v>
      </c>
      <c r="H19" s="11">
        <v>74</v>
      </c>
      <c r="I19" s="12">
        <v>66</v>
      </c>
      <c r="J19" s="13">
        <v>140</v>
      </c>
      <c r="K19" s="12">
        <f t="shared" si="2"/>
        <v>23763</v>
      </c>
      <c r="L19" s="12">
        <f t="shared" si="2"/>
        <v>18666</v>
      </c>
      <c r="M19" s="12">
        <f t="shared" si="2"/>
        <v>42429</v>
      </c>
      <c r="N19" s="55"/>
      <c r="O19" s="51">
        <f t="shared" si="3"/>
        <v>10.22837603951201</v>
      </c>
      <c r="P19" s="51">
        <f t="shared" si="3"/>
        <v>5.973118279569892</v>
      </c>
      <c r="Q19" s="51">
        <f t="shared" si="3"/>
        <v>8.35678308780061</v>
      </c>
    </row>
    <row r="20" spans="1:17" ht="12.75">
      <c r="A20" s="71" t="s">
        <v>6</v>
      </c>
      <c r="B20" s="11">
        <v>134</v>
      </c>
      <c r="C20" s="12">
        <v>126</v>
      </c>
      <c r="D20" s="13">
        <v>260</v>
      </c>
      <c r="E20" s="12">
        <v>924</v>
      </c>
      <c r="F20" s="12">
        <v>1835</v>
      </c>
      <c r="G20" s="12">
        <v>2759</v>
      </c>
      <c r="H20" s="11">
        <v>12</v>
      </c>
      <c r="I20" s="12">
        <v>9</v>
      </c>
      <c r="J20" s="13">
        <v>21</v>
      </c>
      <c r="K20" s="12">
        <f t="shared" si="2"/>
        <v>1070</v>
      </c>
      <c r="L20" s="12">
        <f t="shared" si="2"/>
        <v>1970</v>
      </c>
      <c r="M20" s="12">
        <f t="shared" si="2"/>
        <v>3040</v>
      </c>
      <c r="N20" s="55"/>
      <c r="O20" s="51">
        <f t="shared" si="3"/>
        <v>12.665406427221171</v>
      </c>
      <c r="P20" s="51">
        <f t="shared" si="3"/>
        <v>6.425293217746048</v>
      </c>
      <c r="Q20" s="51">
        <f t="shared" si="3"/>
        <v>8.612123219609142</v>
      </c>
    </row>
    <row r="21" spans="1:17" ht="12.75">
      <c r="A21" s="71" t="s">
        <v>8</v>
      </c>
      <c r="B21" s="11">
        <v>1081</v>
      </c>
      <c r="C21" s="12">
        <v>745</v>
      </c>
      <c r="D21" s="13">
        <v>1826</v>
      </c>
      <c r="E21" s="12">
        <v>13399</v>
      </c>
      <c r="F21" s="12">
        <v>11744</v>
      </c>
      <c r="G21" s="12">
        <v>25143</v>
      </c>
      <c r="H21" s="11">
        <v>155</v>
      </c>
      <c r="I21" s="12">
        <v>123</v>
      </c>
      <c r="J21" s="13">
        <v>278</v>
      </c>
      <c r="K21" s="12">
        <f t="shared" si="2"/>
        <v>14635</v>
      </c>
      <c r="L21" s="12">
        <f t="shared" si="2"/>
        <v>12612</v>
      </c>
      <c r="M21" s="12">
        <f t="shared" si="2"/>
        <v>27247</v>
      </c>
      <c r="N21" s="55"/>
      <c r="O21" s="51">
        <f t="shared" si="3"/>
        <v>7.465469613259669</v>
      </c>
      <c r="P21" s="51">
        <f t="shared" si="3"/>
        <v>5.965249419489151</v>
      </c>
      <c r="Q21" s="51">
        <f t="shared" si="3"/>
        <v>6.77073677184916</v>
      </c>
    </row>
    <row r="22" spans="1:17" s="60" customFormat="1" ht="12.75">
      <c r="A22" s="24" t="s">
        <v>1</v>
      </c>
      <c r="B22" s="18">
        <v>4633</v>
      </c>
      <c r="C22" s="19">
        <v>2535</v>
      </c>
      <c r="D22" s="20">
        <v>7168</v>
      </c>
      <c r="E22" s="19">
        <v>56922</v>
      </c>
      <c r="F22" s="19">
        <v>58487</v>
      </c>
      <c r="G22" s="19">
        <v>115409</v>
      </c>
      <c r="H22" s="18">
        <v>285</v>
      </c>
      <c r="I22" s="19">
        <v>269</v>
      </c>
      <c r="J22" s="20">
        <v>554</v>
      </c>
      <c r="K22" s="19">
        <f t="shared" si="2"/>
        <v>61840</v>
      </c>
      <c r="L22" s="19">
        <f t="shared" si="2"/>
        <v>61291</v>
      </c>
      <c r="M22" s="20">
        <f t="shared" si="2"/>
        <v>123131</v>
      </c>
      <c r="N22" s="59"/>
      <c r="O22" s="63">
        <f t="shared" si="3"/>
        <v>7.526602225651856</v>
      </c>
      <c r="P22" s="57">
        <f t="shared" si="3"/>
        <v>4.154239454622923</v>
      </c>
      <c r="Q22" s="57">
        <f t="shared" si="3"/>
        <v>5.847752841071326</v>
      </c>
    </row>
    <row r="23" spans="1:17" ht="12.75">
      <c r="A23" s="9" t="s">
        <v>33</v>
      </c>
      <c r="B23" s="67"/>
      <c r="C23" s="68"/>
      <c r="D23" s="69"/>
      <c r="E23" s="68"/>
      <c r="F23" s="68"/>
      <c r="G23" s="68"/>
      <c r="H23" s="67"/>
      <c r="I23" s="68"/>
      <c r="J23" s="69"/>
      <c r="K23" s="68"/>
      <c r="L23" s="68"/>
      <c r="M23" s="68"/>
      <c r="N23" s="55"/>
      <c r="O23" s="70"/>
      <c r="P23" s="70"/>
      <c r="Q23" s="70"/>
    </row>
    <row r="24" spans="1:17" ht="12.75">
      <c r="A24" s="72" t="s">
        <v>5</v>
      </c>
      <c r="B24" s="11">
        <f>SUM(B18,B11)</f>
        <v>1972</v>
      </c>
      <c r="C24" s="12">
        <f aca="true" t="shared" si="4" ref="C24:M24">SUM(C18,C11)</f>
        <v>1161</v>
      </c>
      <c r="D24" s="13">
        <f t="shared" si="4"/>
        <v>3133</v>
      </c>
      <c r="E24" s="12">
        <f t="shared" si="4"/>
        <v>47877</v>
      </c>
      <c r="F24" s="12">
        <f t="shared" si="4"/>
        <v>59298</v>
      </c>
      <c r="G24" s="12">
        <f t="shared" si="4"/>
        <v>107175</v>
      </c>
      <c r="H24" s="11">
        <f t="shared" si="4"/>
        <v>95</v>
      </c>
      <c r="I24" s="12">
        <f t="shared" si="4"/>
        <v>131</v>
      </c>
      <c r="J24" s="13">
        <f t="shared" si="4"/>
        <v>226</v>
      </c>
      <c r="K24" s="12">
        <f t="shared" si="4"/>
        <v>49944</v>
      </c>
      <c r="L24" s="12">
        <f t="shared" si="4"/>
        <v>60590</v>
      </c>
      <c r="M24" s="12">
        <f t="shared" si="4"/>
        <v>110534</v>
      </c>
      <c r="N24" s="55"/>
      <c r="O24" s="51">
        <f aca="true" t="shared" si="5" ref="O24:Q28">B24/(B24+E24)*100</f>
        <v>3.955946959818652</v>
      </c>
      <c r="P24" s="51">
        <f t="shared" si="5"/>
        <v>1.920309631320399</v>
      </c>
      <c r="Q24" s="51">
        <f t="shared" si="5"/>
        <v>2.840229176487653</v>
      </c>
    </row>
    <row r="25" spans="1:17" s="3" customFormat="1" ht="12.75">
      <c r="A25" s="71" t="s">
        <v>7</v>
      </c>
      <c r="B25" s="11">
        <f aca="true" t="shared" si="6" ref="B25:M25">SUM(B19,B12)</f>
        <v>4801</v>
      </c>
      <c r="C25" s="12">
        <f t="shared" si="6"/>
        <v>2248</v>
      </c>
      <c r="D25" s="13">
        <f t="shared" si="6"/>
        <v>7049</v>
      </c>
      <c r="E25" s="12">
        <f t="shared" si="6"/>
        <v>41336</v>
      </c>
      <c r="F25" s="12">
        <f t="shared" si="6"/>
        <v>33231</v>
      </c>
      <c r="G25" s="12">
        <f t="shared" si="6"/>
        <v>74567</v>
      </c>
      <c r="H25" s="11">
        <f t="shared" si="6"/>
        <v>137</v>
      </c>
      <c r="I25" s="12">
        <f t="shared" si="6"/>
        <v>104</v>
      </c>
      <c r="J25" s="13">
        <f t="shared" si="6"/>
        <v>241</v>
      </c>
      <c r="K25" s="12">
        <f t="shared" si="6"/>
        <v>46274</v>
      </c>
      <c r="L25" s="12">
        <f t="shared" si="6"/>
        <v>35583</v>
      </c>
      <c r="M25" s="12">
        <f t="shared" si="6"/>
        <v>81857</v>
      </c>
      <c r="N25" s="55"/>
      <c r="O25" s="51">
        <f t="shared" si="5"/>
        <v>10.405964843834667</v>
      </c>
      <c r="P25" s="51">
        <f t="shared" si="5"/>
        <v>6.33614250683503</v>
      </c>
      <c r="Q25" s="51">
        <f t="shared" si="5"/>
        <v>8.636786904528524</v>
      </c>
    </row>
    <row r="26" spans="1:17" s="3" customFormat="1" ht="12.75">
      <c r="A26" s="71" t="s">
        <v>6</v>
      </c>
      <c r="B26" s="11">
        <f aca="true" t="shared" si="7" ref="B26:M26">SUM(B20,B13)</f>
        <v>306</v>
      </c>
      <c r="C26" s="12">
        <f t="shared" si="7"/>
        <v>323</v>
      </c>
      <c r="D26" s="13">
        <f t="shared" si="7"/>
        <v>629</v>
      </c>
      <c r="E26" s="12">
        <f t="shared" si="7"/>
        <v>1730</v>
      </c>
      <c r="F26" s="12">
        <f t="shared" si="7"/>
        <v>3414</v>
      </c>
      <c r="G26" s="12">
        <f t="shared" si="7"/>
        <v>5144</v>
      </c>
      <c r="H26" s="11">
        <f t="shared" si="7"/>
        <v>24</v>
      </c>
      <c r="I26" s="12">
        <f t="shared" si="7"/>
        <v>15</v>
      </c>
      <c r="J26" s="13">
        <f t="shared" si="7"/>
        <v>39</v>
      </c>
      <c r="K26" s="12">
        <f t="shared" si="7"/>
        <v>2060</v>
      </c>
      <c r="L26" s="12">
        <f t="shared" si="7"/>
        <v>3752</v>
      </c>
      <c r="M26" s="12">
        <f t="shared" si="7"/>
        <v>5812</v>
      </c>
      <c r="N26" s="55"/>
      <c r="O26" s="51">
        <f t="shared" si="5"/>
        <v>15.029469548133594</v>
      </c>
      <c r="P26" s="51">
        <f t="shared" si="5"/>
        <v>8.643296762108644</v>
      </c>
      <c r="Q26" s="51">
        <f t="shared" si="5"/>
        <v>10.895548241815348</v>
      </c>
    </row>
    <row r="27" spans="1:17" ht="12.75">
      <c r="A27" s="71" t="s">
        <v>8</v>
      </c>
      <c r="B27" s="11">
        <f aca="true" t="shared" si="8" ref="B27:M27">SUM(B21,B14)</f>
        <v>2422</v>
      </c>
      <c r="C27" s="15">
        <f t="shared" si="8"/>
        <v>1527</v>
      </c>
      <c r="D27" s="16">
        <f t="shared" si="8"/>
        <v>3949</v>
      </c>
      <c r="E27" s="15">
        <f t="shared" si="8"/>
        <v>26368</v>
      </c>
      <c r="F27" s="15">
        <f t="shared" si="8"/>
        <v>23290</v>
      </c>
      <c r="G27" s="15">
        <f t="shared" si="8"/>
        <v>49658</v>
      </c>
      <c r="H27" s="14">
        <f t="shared" si="8"/>
        <v>378</v>
      </c>
      <c r="I27" s="15">
        <f t="shared" si="8"/>
        <v>278</v>
      </c>
      <c r="J27" s="16">
        <f t="shared" si="8"/>
        <v>656</v>
      </c>
      <c r="K27" s="15">
        <f t="shared" si="8"/>
        <v>29168</v>
      </c>
      <c r="L27" s="15">
        <f t="shared" si="8"/>
        <v>25095</v>
      </c>
      <c r="M27" s="15">
        <f t="shared" si="8"/>
        <v>54263</v>
      </c>
      <c r="N27" s="55"/>
      <c r="O27" s="52">
        <f t="shared" si="5"/>
        <v>8.41264327891629</v>
      </c>
      <c r="P27" s="52">
        <f t="shared" si="5"/>
        <v>6.153040254664142</v>
      </c>
      <c r="Q27" s="52">
        <f t="shared" si="5"/>
        <v>7.3665752606935655</v>
      </c>
    </row>
    <row r="28" spans="1:17" s="1" customFormat="1" ht="12.75">
      <c r="A28" s="24" t="s">
        <v>1</v>
      </c>
      <c r="B28" s="18">
        <f aca="true" t="shared" si="9" ref="B28:M28">SUM(B22,B15)</f>
        <v>9501</v>
      </c>
      <c r="C28" s="19">
        <f t="shared" si="9"/>
        <v>5259</v>
      </c>
      <c r="D28" s="20">
        <f t="shared" si="9"/>
        <v>14760</v>
      </c>
      <c r="E28" s="19">
        <f t="shared" si="9"/>
        <v>117311</v>
      </c>
      <c r="F28" s="19">
        <f t="shared" si="9"/>
        <v>119233</v>
      </c>
      <c r="G28" s="19">
        <f t="shared" si="9"/>
        <v>236544</v>
      </c>
      <c r="H28" s="18">
        <f t="shared" si="9"/>
        <v>634</v>
      </c>
      <c r="I28" s="19">
        <f t="shared" si="9"/>
        <v>528</v>
      </c>
      <c r="J28" s="20">
        <f t="shared" si="9"/>
        <v>1162</v>
      </c>
      <c r="K28" s="19">
        <f t="shared" si="9"/>
        <v>127446</v>
      </c>
      <c r="L28" s="19">
        <f t="shared" si="9"/>
        <v>125020</v>
      </c>
      <c r="M28" s="19">
        <f t="shared" si="9"/>
        <v>252466</v>
      </c>
      <c r="N28" s="56"/>
      <c r="O28" s="57">
        <f t="shared" si="5"/>
        <v>7.492193167839006</v>
      </c>
      <c r="P28" s="57">
        <f t="shared" si="5"/>
        <v>4.224367830864634</v>
      </c>
      <c r="Q28" s="57">
        <f t="shared" si="5"/>
        <v>5.873364530608347</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72</v>
      </c>
    </row>
    <row r="44" spans="1:17" ht="12.75">
      <c r="A44" s="219" t="s">
        <v>9</v>
      </c>
      <c r="B44" s="219"/>
      <c r="C44" s="219"/>
      <c r="D44" s="219"/>
      <c r="E44" s="219"/>
      <c r="F44" s="219"/>
      <c r="G44" s="219"/>
      <c r="H44" s="219"/>
      <c r="I44" s="219"/>
      <c r="J44" s="219"/>
      <c r="K44" s="219"/>
      <c r="L44" s="219"/>
      <c r="M44" s="219"/>
      <c r="N44" s="219"/>
      <c r="O44" s="219"/>
      <c r="P44" s="219"/>
      <c r="Q44" s="219"/>
    </row>
    <row r="45" spans="1:17" ht="12.75">
      <c r="A45" s="219" t="s">
        <v>32</v>
      </c>
      <c r="B45" s="219"/>
      <c r="C45" s="219"/>
      <c r="D45" s="219"/>
      <c r="E45" s="219"/>
      <c r="F45" s="219"/>
      <c r="G45" s="219"/>
      <c r="H45" s="219"/>
      <c r="I45" s="219"/>
      <c r="J45" s="219"/>
      <c r="K45" s="219"/>
      <c r="L45" s="219"/>
      <c r="M45" s="219"/>
      <c r="N45" s="219"/>
      <c r="O45" s="219"/>
      <c r="P45" s="219"/>
      <c r="Q45" s="219"/>
    </row>
    <row r="46" spans="1:17" ht="12.75">
      <c r="A46" s="235" t="s">
        <v>30</v>
      </c>
      <c r="B46" s="235"/>
      <c r="C46" s="235"/>
      <c r="D46" s="235"/>
      <c r="E46" s="235"/>
      <c r="F46" s="235"/>
      <c r="G46" s="235"/>
      <c r="H46" s="235"/>
      <c r="I46" s="235"/>
      <c r="J46" s="235"/>
      <c r="K46" s="235"/>
      <c r="L46" s="235"/>
      <c r="M46" s="235"/>
      <c r="N46" s="235"/>
      <c r="O46" s="235"/>
      <c r="P46" s="235"/>
      <c r="Q46" s="235"/>
    </row>
    <row r="47" ht="12.75">
      <c r="A47" s="1"/>
    </row>
    <row r="48" spans="1:17" ht="12.75">
      <c r="A48" s="219" t="s">
        <v>25</v>
      </c>
      <c r="B48" s="219"/>
      <c r="C48" s="219"/>
      <c r="D48" s="219"/>
      <c r="E48" s="219"/>
      <c r="F48" s="219"/>
      <c r="G48" s="219"/>
      <c r="H48" s="219"/>
      <c r="I48" s="219"/>
      <c r="J48" s="219"/>
      <c r="K48" s="219"/>
      <c r="L48" s="219"/>
      <c r="M48" s="219"/>
      <c r="N48" s="219"/>
      <c r="O48" s="219"/>
      <c r="P48" s="219"/>
      <c r="Q48" s="219"/>
    </row>
    <row r="49" ht="7.5" customHeight="1" thickBot="1"/>
    <row r="50" spans="1:109" ht="13.5" customHeight="1">
      <c r="A50" s="4"/>
      <c r="B50" s="237" t="s">
        <v>2</v>
      </c>
      <c r="C50" s="236"/>
      <c r="D50" s="238"/>
      <c r="E50" s="236" t="s">
        <v>3</v>
      </c>
      <c r="F50" s="236"/>
      <c r="G50" s="236"/>
      <c r="H50" s="239" t="s">
        <v>11</v>
      </c>
      <c r="I50" s="240"/>
      <c r="J50" s="241"/>
      <c r="K50" s="236" t="s">
        <v>1</v>
      </c>
      <c r="L50" s="236"/>
      <c r="M50" s="236"/>
      <c r="N50" s="54"/>
      <c r="O50" s="236" t="s">
        <v>57</v>
      </c>
      <c r="P50" s="236"/>
      <c r="Q50" s="236"/>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12</v>
      </c>
      <c r="C51" s="7" t="s">
        <v>0</v>
      </c>
      <c r="D51" s="8" t="s">
        <v>13</v>
      </c>
      <c r="E51" s="7" t="s">
        <v>12</v>
      </c>
      <c r="F51" s="7" t="s">
        <v>0</v>
      </c>
      <c r="G51" s="7" t="s">
        <v>13</v>
      </c>
      <c r="H51" s="6" t="s">
        <v>12</v>
      </c>
      <c r="I51" s="7" t="s">
        <v>0</v>
      </c>
      <c r="J51" s="8" t="s">
        <v>13</v>
      </c>
      <c r="K51" s="7" t="s">
        <v>12</v>
      </c>
      <c r="L51" s="7" t="s">
        <v>0</v>
      </c>
      <c r="M51" s="7" t="s">
        <v>13</v>
      </c>
      <c r="N51" s="55"/>
      <c r="O51" s="7" t="s">
        <v>12</v>
      </c>
      <c r="P51" s="7" t="s">
        <v>0</v>
      </c>
      <c r="Q51" s="7" t="s">
        <v>13</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71" t="s">
        <v>5</v>
      </c>
      <c r="B53" s="11">
        <v>62</v>
      </c>
      <c r="C53" s="12">
        <v>58</v>
      </c>
      <c r="D53" s="13">
        <v>120</v>
      </c>
      <c r="E53" s="12">
        <v>938</v>
      </c>
      <c r="F53" s="12">
        <v>1260</v>
      </c>
      <c r="G53" s="12">
        <v>2198</v>
      </c>
      <c r="H53" s="11">
        <v>39</v>
      </c>
      <c r="I53" s="12">
        <v>81</v>
      </c>
      <c r="J53" s="13">
        <v>120</v>
      </c>
      <c r="K53" s="12">
        <f aca="true" t="shared" si="10" ref="K53:M57">SUM(H53,E53,B53)</f>
        <v>1039</v>
      </c>
      <c r="L53" s="12">
        <f t="shared" si="10"/>
        <v>1399</v>
      </c>
      <c r="M53" s="12">
        <f t="shared" si="10"/>
        <v>2438</v>
      </c>
      <c r="N53" s="55"/>
      <c r="O53" s="51">
        <f aca="true" t="shared" si="11" ref="O53:Q57">B53/(B53+E53)*100</f>
        <v>6.2</v>
      </c>
      <c r="P53" s="51">
        <f t="shared" si="11"/>
        <v>4.400606980273141</v>
      </c>
      <c r="Q53" s="51">
        <f t="shared" si="11"/>
        <v>5.176876617773943</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71" t="s">
        <v>7</v>
      </c>
      <c r="B54" s="11">
        <v>162</v>
      </c>
      <c r="C54" s="12">
        <v>97</v>
      </c>
      <c r="D54" s="13">
        <v>259</v>
      </c>
      <c r="E54" s="12">
        <v>949</v>
      </c>
      <c r="F54" s="12">
        <v>780</v>
      </c>
      <c r="G54" s="12">
        <v>1729</v>
      </c>
      <c r="H54" s="11">
        <v>143</v>
      </c>
      <c r="I54" s="12">
        <v>129</v>
      </c>
      <c r="J54" s="13">
        <v>272</v>
      </c>
      <c r="K54" s="12">
        <f t="shared" si="10"/>
        <v>1254</v>
      </c>
      <c r="L54" s="12">
        <f t="shared" si="10"/>
        <v>1006</v>
      </c>
      <c r="M54" s="12">
        <f t="shared" si="10"/>
        <v>2260</v>
      </c>
      <c r="N54" s="55"/>
      <c r="O54" s="51">
        <f t="shared" si="11"/>
        <v>14.581458145814583</v>
      </c>
      <c r="P54" s="51">
        <f t="shared" si="11"/>
        <v>11.060433295324971</v>
      </c>
      <c r="Q54" s="51">
        <f t="shared" si="11"/>
        <v>13.028169014084506</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71" t="s">
        <v>6</v>
      </c>
      <c r="B55" s="11">
        <v>9</v>
      </c>
      <c r="C55" s="12">
        <v>15</v>
      </c>
      <c r="D55" s="13">
        <v>24</v>
      </c>
      <c r="E55" s="12">
        <v>50</v>
      </c>
      <c r="F55" s="12">
        <v>125</v>
      </c>
      <c r="G55" s="12">
        <v>175</v>
      </c>
      <c r="H55" s="11">
        <v>4</v>
      </c>
      <c r="I55" s="12">
        <v>11</v>
      </c>
      <c r="J55" s="13">
        <v>15</v>
      </c>
      <c r="K55" s="12">
        <f t="shared" si="10"/>
        <v>63</v>
      </c>
      <c r="L55" s="12">
        <f t="shared" si="10"/>
        <v>151</v>
      </c>
      <c r="M55" s="12">
        <f t="shared" si="10"/>
        <v>214</v>
      </c>
      <c r="N55" s="55"/>
      <c r="O55" s="51">
        <f t="shared" si="11"/>
        <v>15.254237288135593</v>
      </c>
      <c r="P55" s="51">
        <f t="shared" si="11"/>
        <v>10.714285714285714</v>
      </c>
      <c r="Q55" s="51">
        <f t="shared" si="11"/>
        <v>12.060301507537687</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71" t="s">
        <v>8</v>
      </c>
      <c r="B56" s="11">
        <v>230</v>
      </c>
      <c r="C56" s="12">
        <v>176</v>
      </c>
      <c r="D56" s="13">
        <v>406</v>
      </c>
      <c r="E56" s="12">
        <v>1572</v>
      </c>
      <c r="F56" s="12">
        <v>1177</v>
      </c>
      <c r="G56" s="12">
        <v>2749</v>
      </c>
      <c r="H56" s="11">
        <v>366</v>
      </c>
      <c r="I56" s="12">
        <v>285</v>
      </c>
      <c r="J56" s="13">
        <v>651</v>
      </c>
      <c r="K56" s="12">
        <f t="shared" si="10"/>
        <v>2168</v>
      </c>
      <c r="L56" s="12">
        <f t="shared" si="10"/>
        <v>1638</v>
      </c>
      <c r="M56" s="12">
        <f t="shared" si="10"/>
        <v>3806</v>
      </c>
      <c r="N56" s="55"/>
      <c r="O56" s="51">
        <f t="shared" si="11"/>
        <v>12.763596004439512</v>
      </c>
      <c r="P56" s="51">
        <f t="shared" si="11"/>
        <v>13.008130081300814</v>
      </c>
      <c r="Q56" s="51">
        <f t="shared" si="11"/>
        <v>12.868462757527736</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v>463</v>
      </c>
      <c r="C57" s="19">
        <v>346</v>
      </c>
      <c r="D57" s="20">
        <v>809</v>
      </c>
      <c r="E57" s="19">
        <v>3509</v>
      </c>
      <c r="F57" s="19">
        <v>3342</v>
      </c>
      <c r="G57" s="19">
        <v>6851</v>
      </c>
      <c r="H57" s="18">
        <v>552</v>
      </c>
      <c r="I57" s="19">
        <v>506</v>
      </c>
      <c r="J57" s="20">
        <v>1058</v>
      </c>
      <c r="K57" s="19">
        <f t="shared" si="10"/>
        <v>4524</v>
      </c>
      <c r="L57" s="19">
        <f t="shared" si="10"/>
        <v>4194</v>
      </c>
      <c r="M57" s="20">
        <f t="shared" si="10"/>
        <v>8718</v>
      </c>
      <c r="N57" s="59"/>
      <c r="O57" s="63">
        <f t="shared" si="11"/>
        <v>11.656596173212487</v>
      </c>
      <c r="P57" s="57">
        <f t="shared" si="11"/>
        <v>9.38177874186551</v>
      </c>
      <c r="Q57" s="57">
        <f t="shared" si="11"/>
        <v>10.561357702349868</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22</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71" t="s">
        <v>5</v>
      </c>
      <c r="B60" s="11">
        <v>53</v>
      </c>
      <c r="C60" s="12">
        <v>31</v>
      </c>
      <c r="D60" s="13">
        <v>84</v>
      </c>
      <c r="E60" s="12">
        <v>555</v>
      </c>
      <c r="F60" s="12">
        <v>768</v>
      </c>
      <c r="G60" s="12">
        <v>1323</v>
      </c>
      <c r="H60" s="11">
        <v>49</v>
      </c>
      <c r="I60" s="12">
        <v>77</v>
      </c>
      <c r="J60" s="13">
        <v>126</v>
      </c>
      <c r="K60" s="12">
        <f aca="true" t="shared" si="12" ref="K60:M64">SUM(H60,E60,B60)</f>
        <v>657</v>
      </c>
      <c r="L60" s="12">
        <f t="shared" si="12"/>
        <v>876</v>
      </c>
      <c r="M60" s="12">
        <f t="shared" si="12"/>
        <v>1533</v>
      </c>
      <c r="N60" s="55"/>
      <c r="O60" s="51">
        <f aca="true" t="shared" si="13" ref="O60:Q64">B60/(B60+E60)*100</f>
        <v>8.717105263157894</v>
      </c>
      <c r="P60" s="51">
        <f t="shared" si="13"/>
        <v>3.879849812265332</v>
      </c>
      <c r="Q60" s="51">
        <f t="shared" si="13"/>
        <v>5.970149253731343</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71" t="s">
        <v>7</v>
      </c>
      <c r="B61" s="11">
        <v>122</v>
      </c>
      <c r="C61" s="12">
        <v>69</v>
      </c>
      <c r="D61" s="13">
        <v>191</v>
      </c>
      <c r="E61" s="12">
        <v>840</v>
      </c>
      <c r="F61" s="12">
        <v>703</v>
      </c>
      <c r="G61" s="12">
        <v>1543</v>
      </c>
      <c r="H61" s="11">
        <v>33</v>
      </c>
      <c r="I61" s="12">
        <v>71</v>
      </c>
      <c r="J61" s="13">
        <v>104</v>
      </c>
      <c r="K61" s="12">
        <f t="shared" si="12"/>
        <v>995</v>
      </c>
      <c r="L61" s="12">
        <f t="shared" si="12"/>
        <v>843</v>
      </c>
      <c r="M61" s="12">
        <f t="shared" si="12"/>
        <v>1838</v>
      </c>
      <c r="N61" s="55"/>
      <c r="O61" s="51">
        <f t="shared" si="13"/>
        <v>12.681912681912683</v>
      </c>
      <c r="P61" s="51">
        <f t="shared" si="13"/>
        <v>8.937823834196891</v>
      </c>
      <c r="Q61" s="51">
        <f t="shared" si="13"/>
        <v>11.014994232987313</v>
      </c>
    </row>
    <row r="62" spans="1:17" ht="12.75">
      <c r="A62" s="71" t="s">
        <v>6</v>
      </c>
      <c r="B62" s="11">
        <v>12</v>
      </c>
      <c r="C62" s="12">
        <v>10</v>
      </c>
      <c r="D62" s="13">
        <v>22</v>
      </c>
      <c r="E62" s="12">
        <v>41</v>
      </c>
      <c r="F62" s="12">
        <v>85</v>
      </c>
      <c r="G62" s="12">
        <v>126</v>
      </c>
      <c r="H62" s="11">
        <v>4</v>
      </c>
      <c r="I62" s="12">
        <v>22</v>
      </c>
      <c r="J62" s="13">
        <v>26</v>
      </c>
      <c r="K62" s="12">
        <f t="shared" si="12"/>
        <v>57</v>
      </c>
      <c r="L62" s="12">
        <f t="shared" si="12"/>
        <v>117</v>
      </c>
      <c r="M62" s="12">
        <f t="shared" si="12"/>
        <v>174</v>
      </c>
      <c r="N62" s="55"/>
      <c r="O62" s="51">
        <f t="shared" si="13"/>
        <v>22.641509433962266</v>
      </c>
      <c r="P62" s="51">
        <f t="shared" si="13"/>
        <v>10.526315789473683</v>
      </c>
      <c r="Q62" s="51">
        <f t="shared" si="13"/>
        <v>14.864864864864865</v>
      </c>
    </row>
    <row r="63" spans="1:17" ht="12.75">
      <c r="A63" s="71" t="s">
        <v>8</v>
      </c>
      <c r="B63" s="11">
        <v>111</v>
      </c>
      <c r="C63" s="12">
        <v>55</v>
      </c>
      <c r="D63" s="13">
        <v>166</v>
      </c>
      <c r="E63" s="12">
        <v>1272</v>
      </c>
      <c r="F63" s="12">
        <v>953</v>
      </c>
      <c r="G63" s="12">
        <v>2225</v>
      </c>
      <c r="H63" s="11">
        <v>76</v>
      </c>
      <c r="I63" s="12">
        <v>44</v>
      </c>
      <c r="J63" s="13">
        <v>120</v>
      </c>
      <c r="K63" s="12">
        <f t="shared" si="12"/>
        <v>1459</v>
      </c>
      <c r="L63" s="12">
        <f t="shared" si="12"/>
        <v>1052</v>
      </c>
      <c r="M63" s="12">
        <f t="shared" si="12"/>
        <v>2511</v>
      </c>
      <c r="N63" s="55"/>
      <c r="O63" s="51">
        <f t="shared" si="13"/>
        <v>8.026030368763557</v>
      </c>
      <c r="P63" s="51">
        <f t="shared" si="13"/>
        <v>5.4563492063492065</v>
      </c>
      <c r="Q63" s="51">
        <f t="shared" si="13"/>
        <v>6.942701798410707</v>
      </c>
    </row>
    <row r="64" spans="1:65" s="24" customFormat="1" ht="12.75">
      <c r="A64" s="24" t="s">
        <v>1</v>
      </c>
      <c r="B64" s="18">
        <v>298</v>
      </c>
      <c r="C64" s="19">
        <v>165</v>
      </c>
      <c r="D64" s="20">
        <v>463</v>
      </c>
      <c r="E64" s="19">
        <v>2708</v>
      </c>
      <c r="F64" s="19">
        <v>2509</v>
      </c>
      <c r="G64" s="19">
        <v>5217</v>
      </c>
      <c r="H64" s="18">
        <v>162</v>
      </c>
      <c r="I64" s="19">
        <v>214</v>
      </c>
      <c r="J64" s="20">
        <v>376</v>
      </c>
      <c r="K64" s="19">
        <f t="shared" si="12"/>
        <v>3168</v>
      </c>
      <c r="L64" s="19">
        <f t="shared" si="12"/>
        <v>2888</v>
      </c>
      <c r="M64" s="20">
        <f t="shared" si="12"/>
        <v>6056</v>
      </c>
      <c r="N64" s="59"/>
      <c r="O64" s="63">
        <f t="shared" si="13"/>
        <v>9.91350632069195</v>
      </c>
      <c r="P64" s="57">
        <f t="shared" si="13"/>
        <v>6.170531039640987</v>
      </c>
      <c r="Q64" s="57">
        <f t="shared" si="13"/>
        <v>8.151408450704226</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33</v>
      </c>
      <c r="B65" s="201"/>
      <c r="C65" s="202"/>
      <c r="D65" s="203"/>
      <c r="E65" s="202"/>
      <c r="F65" s="202"/>
      <c r="G65" s="202"/>
      <c r="H65" s="201"/>
      <c r="I65" s="202"/>
      <c r="J65" s="203"/>
      <c r="K65" s="201"/>
      <c r="L65" s="202"/>
      <c r="M65" s="203"/>
      <c r="N65" s="55"/>
      <c r="O65" s="70"/>
      <c r="P65" s="70"/>
      <c r="Q65" s="70"/>
    </row>
    <row r="66" spans="1:65" ht="12.75">
      <c r="A66" s="71" t="s">
        <v>5</v>
      </c>
      <c r="B66" s="11">
        <f>SUM(B60,B53)</f>
        <v>115</v>
      </c>
      <c r="C66" s="12">
        <f aca="true" t="shared" si="14" ref="C66:M66">SUM(C60,C53)</f>
        <v>89</v>
      </c>
      <c r="D66" s="13">
        <f t="shared" si="14"/>
        <v>204</v>
      </c>
      <c r="E66" s="12">
        <f t="shared" si="14"/>
        <v>1493</v>
      </c>
      <c r="F66" s="12">
        <f t="shared" si="14"/>
        <v>2028</v>
      </c>
      <c r="G66" s="12">
        <f t="shared" si="14"/>
        <v>3521</v>
      </c>
      <c r="H66" s="11">
        <f t="shared" si="14"/>
        <v>88</v>
      </c>
      <c r="I66" s="12">
        <f t="shared" si="14"/>
        <v>158</v>
      </c>
      <c r="J66" s="13">
        <f t="shared" si="14"/>
        <v>246</v>
      </c>
      <c r="K66" s="12">
        <f t="shared" si="14"/>
        <v>1696</v>
      </c>
      <c r="L66" s="12">
        <f t="shared" si="14"/>
        <v>2275</v>
      </c>
      <c r="M66" s="12">
        <f t="shared" si="14"/>
        <v>3971</v>
      </c>
      <c r="N66" s="55"/>
      <c r="O66" s="51">
        <f aca="true" t="shared" si="15" ref="O66:Q70">B66/(B66+E66)*100</f>
        <v>7.1517412935323375</v>
      </c>
      <c r="P66" s="51">
        <f t="shared" si="15"/>
        <v>4.204062352385451</v>
      </c>
      <c r="Q66" s="51">
        <f t="shared" si="15"/>
        <v>5.476510067114094</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71" t="s">
        <v>7</v>
      </c>
      <c r="B67" s="11">
        <f aca="true" t="shared" si="16" ref="B67:M67">SUM(B61,B54)</f>
        <v>284</v>
      </c>
      <c r="C67" s="12">
        <f t="shared" si="16"/>
        <v>166</v>
      </c>
      <c r="D67" s="13">
        <f t="shared" si="16"/>
        <v>450</v>
      </c>
      <c r="E67" s="12">
        <f t="shared" si="16"/>
        <v>1789</v>
      </c>
      <c r="F67" s="12">
        <f t="shared" si="16"/>
        <v>1483</v>
      </c>
      <c r="G67" s="12">
        <f t="shared" si="16"/>
        <v>3272</v>
      </c>
      <c r="H67" s="11">
        <f t="shared" si="16"/>
        <v>176</v>
      </c>
      <c r="I67" s="12">
        <f t="shared" si="16"/>
        <v>200</v>
      </c>
      <c r="J67" s="13">
        <f t="shared" si="16"/>
        <v>376</v>
      </c>
      <c r="K67" s="12">
        <f t="shared" si="16"/>
        <v>2249</v>
      </c>
      <c r="L67" s="12">
        <f t="shared" si="16"/>
        <v>1849</v>
      </c>
      <c r="M67" s="12">
        <f t="shared" si="16"/>
        <v>4098</v>
      </c>
      <c r="N67" s="55"/>
      <c r="O67" s="51">
        <f t="shared" si="15"/>
        <v>13.699951760733237</v>
      </c>
      <c r="P67" s="51">
        <f t="shared" si="15"/>
        <v>10.066707095209217</v>
      </c>
      <c r="Q67" s="51">
        <f t="shared" si="15"/>
        <v>12.090274046211714</v>
      </c>
    </row>
    <row r="68" spans="1:17" s="3" customFormat="1" ht="12.75">
      <c r="A68" s="71" t="s">
        <v>6</v>
      </c>
      <c r="B68" s="11">
        <f aca="true" t="shared" si="17" ref="B68:M68">SUM(B62,B55)</f>
        <v>21</v>
      </c>
      <c r="C68" s="12">
        <f t="shared" si="17"/>
        <v>25</v>
      </c>
      <c r="D68" s="13">
        <f t="shared" si="17"/>
        <v>46</v>
      </c>
      <c r="E68" s="12">
        <f t="shared" si="17"/>
        <v>91</v>
      </c>
      <c r="F68" s="12">
        <f t="shared" si="17"/>
        <v>210</v>
      </c>
      <c r="G68" s="12">
        <f t="shared" si="17"/>
        <v>301</v>
      </c>
      <c r="H68" s="11">
        <f t="shared" si="17"/>
        <v>8</v>
      </c>
      <c r="I68" s="12">
        <f t="shared" si="17"/>
        <v>33</v>
      </c>
      <c r="J68" s="13">
        <f t="shared" si="17"/>
        <v>41</v>
      </c>
      <c r="K68" s="12">
        <f t="shared" si="17"/>
        <v>120</v>
      </c>
      <c r="L68" s="12">
        <f t="shared" si="17"/>
        <v>268</v>
      </c>
      <c r="M68" s="12">
        <f t="shared" si="17"/>
        <v>388</v>
      </c>
      <c r="N68" s="55"/>
      <c r="O68" s="51">
        <f t="shared" si="15"/>
        <v>18.75</v>
      </c>
      <c r="P68" s="51">
        <f t="shared" si="15"/>
        <v>10.638297872340425</v>
      </c>
      <c r="Q68" s="51">
        <f t="shared" si="15"/>
        <v>13.256484149855908</v>
      </c>
    </row>
    <row r="69" spans="1:17" ht="12.75">
      <c r="A69" s="71" t="s">
        <v>8</v>
      </c>
      <c r="B69" s="11">
        <f aca="true" t="shared" si="18" ref="B69:M69">SUM(B63,B56)</f>
        <v>341</v>
      </c>
      <c r="C69" s="39">
        <f t="shared" si="18"/>
        <v>231</v>
      </c>
      <c r="D69" s="40">
        <f t="shared" si="18"/>
        <v>572</v>
      </c>
      <c r="E69" s="39">
        <f t="shared" si="18"/>
        <v>2844</v>
      </c>
      <c r="F69" s="39">
        <f t="shared" si="18"/>
        <v>2130</v>
      </c>
      <c r="G69" s="39">
        <f t="shared" si="18"/>
        <v>4974</v>
      </c>
      <c r="H69" s="38">
        <f t="shared" si="18"/>
        <v>442</v>
      </c>
      <c r="I69" s="39">
        <f t="shared" si="18"/>
        <v>329</v>
      </c>
      <c r="J69" s="40">
        <f t="shared" si="18"/>
        <v>771</v>
      </c>
      <c r="K69" s="39">
        <f t="shared" si="18"/>
        <v>3627</v>
      </c>
      <c r="L69" s="39">
        <f t="shared" si="18"/>
        <v>2690</v>
      </c>
      <c r="M69" s="39">
        <f t="shared" si="18"/>
        <v>6317</v>
      </c>
      <c r="N69" s="55"/>
      <c r="O69" s="52">
        <f t="shared" si="15"/>
        <v>10.706436420722135</v>
      </c>
      <c r="P69" s="52">
        <f t="shared" si="15"/>
        <v>9.783989834815756</v>
      </c>
      <c r="Q69" s="52">
        <f t="shared" si="15"/>
        <v>10.313739632167328</v>
      </c>
    </row>
    <row r="70" spans="1:17" s="1" customFormat="1" ht="12.75">
      <c r="A70" s="24" t="s">
        <v>1</v>
      </c>
      <c r="B70" s="18">
        <f aca="true" t="shared" si="19" ref="B70:M70">SUM(B64,B57)</f>
        <v>761</v>
      </c>
      <c r="C70" s="42">
        <f t="shared" si="19"/>
        <v>511</v>
      </c>
      <c r="D70" s="43">
        <f t="shared" si="19"/>
        <v>1272</v>
      </c>
      <c r="E70" s="42">
        <f t="shared" si="19"/>
        <v>6217</v>
      </c>
      <c r="F70" s="42">
        <f t="shared" si="19"/>
        <v>5851</v>
      </c>
      <c r="G70" s="42">
        <f t="shared" si="19"/>
        <v>12068</v>
      </c>
      <c r="H70" s="41">
        <f t="shared" si="19"/>
        <v>714</v>
      </c>
      <c r="I70" s="42">
        <f t="shared" si="19"/>
        <v>720</v>
      </c>
      <c r="J70" s="43">
        <f t="shared" si="19"/>
        <v>1434</v>
      </c>
      <c r="K70" s="42">
        <f t="shared" si="19"/>
        <v>7692</v>
      </c>
      <c r="L70" s="42">
        <f t="shared" si="19"/>
        <v>7082</v>
      </c>
      <c r="M70" s="42">
        <f t="shared" si="19"/>
        <v>14774</v>
      </c>
      <c r="N70" s="56"/>
      <c r="O70" s="57">
        <f t="shared" si="15"/>
        <v>10.905703640011465</v>
      </c>
      <c r="P70" s="57">
        <f t="shared" si="15"/>
        <v>8.03206538824269</v>
      </c>
      <c r="Q70" s="57">
        <f t="shared" si="15"/>
        <v>9.535232383808095</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72</v>
      </c>
    </row>
    <row r="86" spans="1:17" ht="12.75">
      <c r="A86" s="219" t="s">
        <v>9</v>
      </c>
      <c r="B86" s="219"/>
      <c r="C86" s="219"/>
      <c r="D86" s="219"/>
      <c r="E86" s="219"/>
      <c r="F86" s="219"/>
      <c r="G86" s="219"/>
      <c r="H86" s="219"/>
      <c r="I86" s="219"/>
      <c r="J86" s="219"/>
      <c r="K86" s="219"/>
      <c r="L86" s="219"/>
      <c r="M86" s="219"/>
      <c r="N86" s="219"/>
      <c r="O86" s="219"/>
      <c r="P86" s="219"/>
      <c r="Q86" s="219"/>
    </row>
    <row r="87" spans="1:17" ht="12.75">
      <c r="A87" s="219" t="s">
        <v>32</v>
      </c>
      <c r="B87" s="219"/>
      <c r="C87" s="219"/>
      <c r="D87" s="219"/>
      <c r="E87" s="219"/>
      <c r="F87" s="219"/>
      <c r="G87" s="219"/>
      <c r="H87" s="219"/>
      <c r="I87" s="219"/>
      <c r="J87" s="219"/>
      <c r="K87" s="219"/>
      <c r="L87" s="219"/>
      <c r="M87" s="219"/>
      <c r="N87" s="219"/>
      <c r="O87" s="219"/>
      <c r="P87" s="219"/>
      <c r="Q87" s="219"/>
    </row>
    <row r="88" spans="1:17" ht="12.75">
      <c r="A88" s="235" t="s">
        <v>30</v>
      </c>
      <c r="B88" s="235"/>
      <c r="C88" s="235"/>
      <c r="D88" s="235"/>
      <c r="E88" s="235"/>
      <c r="F88" s="235"/>
      <c r="G88" s="235"/>
      <c r="H88" s="235"/>
      <c r="I88" s="235"/>
      <c r="J88" s="235"/>
      <c r="K88" s="235"/>
      <c r="L88" s="235"/>
      <c r="M88" s="235"/>
      <c r="N88" s="235"/>
      <c r="O88" s="235"/>
      <c r="P88" s="235"/>
      <c r="Q88" s="235"/>
    </row>
    <row r="89" ht="12.75">
      <c r="A89" s="1"/>
    </row>
    <row r="90" spans="1:17" ht="12.75">
      <c r="A90" s="219" t="s">
        <v>26</v>
      </c>
      <c r="B90" s="219"/>
      <c r="C90" s="219"/>
      <c r="D90" s="219"/>
      <c r="E90" s="219"/>
      <c r="F90" s="219"/>
      <c r="G90" s="219"/>
      <c r="H90" s="219"/>
      <c r="I90" s="219"/>
      <c r="J90" s="219"/>
      <c r="K90" s="219"/>
      <c r="L90" s="219"/>
      <c r="M90" s="219"/>
      <c r="N90" s="219"/>
      <c r="O90" s="219"/>
      <c r="P90" s="219"/>
      <c r="Q90" s="219"/>
    </row>
    <row r="91" ht="9" customHeight="1" thickBot="1"/>
    <row r="92" spans="1:17" ht="13.5" customHeight="1">
      <c r="A92" s="4"/>
      <c r="B92" s="237" t="s">
        <v>2</v>
      </c>
      <c r="C92" s="236"/>
      <c r="D92" s="238"/>
      <c r="E92" s="236" t="s">
        <v>3</v>
      </c>
      <c r="F92" s="236"/>
      <c r="G92" s="236"/>
      <c r="H92" s="239" t="s">
        <v>11</v>
      </c>
      <c r="I92" s="240"/>
      <c r="J92" s="241"/>
      <c r="K92" s="236" t="s">
        <v>1</v>
      </c>
      <c r="L92" s="236"/>
      <c r="M92" s="236"/>
      <c r="N92" s="54"/>
      <c r="O92" s="236" t="s">
        <v>57</v>
      </c>
      <c r="P92" s="236"/>
      <c r="Q92" s="236"/>
    </row>
    <row r="93" spans="1:17" ht="12.75">
      <c r="A93" s="5"/>
      <c r="B93" s="6" t="s">
        <v>12</v>
      </c>
      <c r="C93" s="7" t="s">
        <v>0</v>
      </c>
      <c r="D93" s="8" t="s">
        <v>13</v>
      </c>
      <c r="E93" s="7" t="s">
        <v>12</v>
      </c>
      <c r="F93" s="7" t="s">
        <v>0</v>
      </c>
      <c r="G93" s="7" t="s">
        <v>13</v>
      </c>
      <c r="H93" s="6" t="s">
        <v>12</v>
      </c>
      <c r="I93" s="7" t="s">
        <v>0</v>
      </c>
      <c r="J93" s="8" t="s">
        <v>13</v>
      </c>
      <c r="K93" s="7" t="s">
        <v>12</v>
      </c>
      <c r="L93" s="7" t="s">
        <v>0</v>
      </c>
      <c r="M93" s="7" t="s">
        <v>13</v>
      </c>
      <c r="N93" s="55"/>
      <c r="O93" s="7" t="s">
        <v>12</v>
      </c>
      <c r="P93" s="7" t="s">
        <v>0</v>
      </c>
      <c r="Q93" s="7" t="s">
        <v>13</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71" t="s">
        <v>5</v>
      </c>
      <c r="B95" s="11">
        <f>SUM(B53,B11)</f>
        <v>1039</v>
      </c>
      <c r="C95" s="12">
        <f aca="true" t="shared" si="20" ref="C95:M95">SUM(C53,C11)</f>
        <v>666</v>
      </c>
      <c r="D95" s="13">
        <f t="shared" si="20"/>
        <v>1705</v>
      </c>
      <c r="E95" s="12">
        <f t="shared" si="20"/>
        <v>27482</v>
      </c>
      <c r="F95" s="12">
        <f t="shared" si="20"/>
        <v>33139</v>
      </c>
      <c r="G95" s="12">
        <f t="shared" si="20"/>
        <v>60621</v>
      </c>
      <c r="H95" s="11">
        <f t="shared" si="20"/>
        <v>90</v>
      </c>
      <c r="I95" s="12">
        <f t="shared" si="20"/>
        <v>141</v>
      </c>
      <c r="J95" s="13">
        <f t="shared" si="20"/>
        <v>231</v>
      </c>
      <c r="K95" s="12">
        <f t="shared" si="20"/>
        <v>28611</v>
      </c>
      <c r="L95" s="12">
        <f t="shared" si="20"/>
        <v>33946</v>
      </c>
      <c r="M95" s="12">
        <f t="shared" si="20"/>
        <v>62557</v>
      </c>
      <c r="N95" s="55"/>
      <c r="O95" s="51">
        <f aca="true" t="shared" si="21" ref="O95:Q99">B95/(B95+E95)*100</f>
        <v>3.642929771045896</v>
      </c>
      <c r="P95" s="51">
        <f t="shared" si="21"/>
        <v>1.9701227629048956</v>
      </c>
      <c r="Q95" s="51">
        <f t="shared" si="21"/>
        <v>2.735615954818214</v>
      </c>
    </row>
    <row r="96" spans="1:17" ht="12.75">
      <c r="A96" s="71" t="s">
        <v>7</v>
      </c>
      <c r="B96" s="11">
        <f aca="true" t="shared" si="22" ref="B96:M96">SUM(B54,B12)</f>
        <v>2540</v>
      </c>
      <c r="C96" s="12">
        <f t="shared" si="22"/>
        <v>1234</v>
      </c>
      <c r="D96" s="13">
        <f t="shared" si="22"/>
        <v>3774</v>
      </c>
      <c r="E96" s="12">
        <f t="shared" si="22"/>
        <v>21019</v>
      </c>
      <c r="F96" s="12">
        <f t="shared" si="22"/>
        <v>16522</v>
      </c>
      <c r="G96" s="12">
        <f t="shared" si="22"/>
        <v>37541</v>
      </c>
      <c r="H96" s="11">
        <f t="shared" si="22"/>
        <v>206</v>
      </c>
      <c r="I96" s="12">
        <f t="shared" si="22"/>
        <v>167</v>
      </c>
      <c r="J96" s="13">
        <f t="shared" si="22"/>
        <v>373</v>
      </c>
      <c r="K96" s="12">
        <f t="shared" si="22"/>
        <v>23765</v>
      </c>
      <c r="L96" s="12">
        <f t="shared" si="22"/>
        <v>17923</v>
      </c>
      <c r="M96" s="12">
        <f t="shared" si="22"/>
        <v>41688</v>
      </c>
      <c r="N96" s="55"/>
      <c r="O96" s="51">
        <f t="shared" si="21"/>
        <v>10.78144233626215</v>
      </c>
      <c r="P96" s="51">
        <f t="shared" si="21"/>
        <v>6.949763460238792</v>
      </c>
      <c r="Q96" s="51">
        <f t="shared" si="21"/>
        <v>9.134696841340917</v>
      </c>
    </row>
    <row r="97" spans="1:17" ht="12.75">
      <c r="A97" s="71" t="s">
        <v>6</v>
      </c>
      <c r="B97" s="11">
        <f aca="true" t="shared" si="23" ref="B97:M97">SUM(B55,B13)</f>
        <v>181</v>
      </c>
      <c r="C97" s="12">
        <f t="shared" si="23"/>
        <v>212</v>
      </c>
      <c r="D97" s="13">
        <f t="shared" si="23"/>
        <v>393</v>
      </c>
      <c r="E97" s="12">
        <f t="shared" si="23"/>
        <v>856</v>
      </c>
      <c r="F97" s="12">
        <f t="shared" si="23"/>
        <v>1704</v>
      </c>
      <c r="G97" s="12">
        <f t="shared" si="23"/>
        <v>2560</v>
      </c>
      <c r="H97" s="11">
        <f t="shared" si="23"/>
        <v>16</v>
      </c>
      <c r="I97" s="12">
        <f t="shared" si="23"/>
        <v>17</v>
      </c>
      <c r="J97" s="13">
        <f t="shared" si="23"/>
        <v>33</v>
      </c>
      <c r="K97" s="12">
        <f t="shared" si="23"/>
        <v>1053</v>
      </c>
      <c r="L97" s="12">
        <f t="shared" si="23"/>
        <v>1933</v>
      </c>
      <c r="M97" s="12">
        <f t="shared" si="23"/>
        <v>2986</v>
      </c>
      <c r="N97" s="55"/>
      <c r="O97" s="51">
        <f t="shared" si="21"/>
        <v>17.454194792671167</v>
      </c>
      <c r="P97" s="51">
        <f t="shared" si="21"/>
        <v>11.064718162839249</v>
      </c>
      <c r="Q97" s="51">
        <f t="shared" si="21"/>
        <v>13.308499830680665</v>
      </c>
    </row>
    <row r="98" spans="1:17" ht="12.75">
      <c r="A98" s="71" t="s">
        <v>8</v>
      </c>
      <c r="B98" s="11">
        <f aca="true" t="shared" si="24" ref="B98:M98">SUM(B56,B14)</f>
        <v>1571</v>
      </c>
      <c r="C98" s="12">
        <f t="shared" si="24"/>
        <v>958</v>
      </c>
      <c r="D98" s="13">
        <f t="shared" si="24"/>
        <v>2529</v>
      </c>
      <c r="E98" s="12">
        <f t="shared" si="24"/>
        <v>14541</v>
      </c>
      <c r="F98" s="12">
        <f t="shared" si="24"/>
        <v>12723</v>
      </c>
      <c r="G98" s="12">
        <f t="shared" si="24"/>
        <v>27264</v>
      </c>
      <c r="H98" s="11">
        <f t="shared" si="24"/>
        <v>589</v>
      </c>
      <c r="I98" s="12">
        <f t="shared" si="24"/>
        <v>440</v>
      </c>
      <c r="J98" s="13">
        <f t="shared" si="24"/>
        <v>1029</v>
      </c>
      <c r="K98" s="12">
        <f t="shared" si="24"/>
        <v>16701</v>
      </c>
      <c r="L98" s="12">
        <f t="shared" si="24"/>
        <v>14121</v>
      </c>
      <c r="M98" s="12">
        <f t="shared" si="24"/>
        <v>30822</v>
      </c>
      <c r="N98" s="55"/>
      <c r="O98" s="51">
        <f t="shared" si="21"/>
        <v>9.750496524329693</v>
      </c>
      <c r="P98" s="51">
        <f t="shared" si="21"/>
        <v>7.002412104378335</v>
      </c>
      <c r="Q98" s="51">
        <f t="shared" si="21"/>
        <v>8.488571140872017</v>
      </c>
    </row>
    <row r="99" spans="1:17" s="62" customFormat="1" ht="12.75">
      <c r="A99" s="24" t="s">
        <v>1</v>
      </c>
      <c r="B99" s="18">
        <f aca="true" t="shared" si="25" ref="B99:M99">SUM(B57,B15)</f>
        <v>5331</v>
      </c>
      <c r="C99" s="19">
        <f t="shared" si="25"/>
        <v>3070</v>
      </c>
      <c r="D99" s="20">
        <f t="shared" si="25"/>
        <v>8401</v>
      </c>
      <c r="E99" s="19">
        <f t="shared" si="25"/>
        <v>63898</v>
      </c>
      <c r="F99" s="19">
        <f t="shared" si="25"/>
        <v>64088</v>
      </c>
      <c r="G99" s="19">
        <f t="shared" si="25"/>
        <v>127986</v>
      </c>
      <c r="H99" s="18">
        <f t="shared" si="25"/>
        <v>901</v>
      </c>
      <c r="I99" s="19">
        <f t="shared" si="25"/>
        <v>765</v>
      </c>
      <c r="J99" s="20">
        <f t="shared" si="25"/>
        <v>1666</v>
      </c>
      <c r="K99" s="19">
        <f t="shared" si="25"/>
        <v>70130</v>
      </c>
      <c r="L99" s="19">
        <f t="shared" si="25"/>
        <v>67923</v>
      </c>
      <c r="M99" s="20">
        <f t="shared" si="25"/>
        <v>138053</v>
      </c>
      <c r="N99" s="61"/>
      <c r="O99" s="63">
        <f t="shared" si="21"/>
        <v>7.700530124658742</v>
      </c>
      <c r="P99" s="57">
        <f t="shared" si="21"/>
        <v>4.57130944935823</v>
      </c>
      <c r="Q99" s="57">
        <f t="shared" si="21"/>
        <v>6.1596779751735875</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22</v>
      </c>
      <c r="B101" s="25"/>
      <c r="C101" s="26"/>
      <c r="D101" s="27"/>
      <c r="E101" s="26"/>
      <c r="F101" s="26"/>
      <c r="G101" s="26"/>
      <c r="H101" s="25"/>
      <c r="I101" s="26"/>
      <c r="J101" s="27"/>
      <c r="K101" s="26"/>
      <c r="L101" s="26"/>
      <c r="M101" s="26"/>
      <c r="N101" s="56"/>
      <c r="O101" s="26"/>
      <c r="P101" s="26"/>
      <c r="Q101" s="26"/>
    </row>
    <row r="102" spans="1:17" ht="12.75">
      <c r="A102" s="71" t="s">
        <v>5</v>
      </c>
      <c r="B102" s="11">
        <f aca="true" t="shared" si="26" ref="B102:M102">SUM(B60,B18)</f>
        <v>1048</v>
      </c>
      <c r="C102" s="12">
        <f t="shared" si="26"/>
        <v>584</v>
      </c>
      <c r="D102" s="13">
        <f t="shared" si="26"/>
        <v>1632</v>
      </c>
      <c r="E102" s="12">
        <f t="shared" si="26"/>
        <v>21888</v>
      </c>
      <c r="F102" s="12">
        <f t="shared" si="26"/>
        <v>28187</v>
      </c>
      <c r="G102" s="12">
        <f t="shared" si="26"/>
        <v>50075</v>
      </c>
      <c r="H102" s="11">
        <f t="shared" si="26"/>
        <v>93</v>
      </c>
      <c r="I102" s="12">
        <f t="shared" si="26"/>
        <v>148</v>
      </c>
      <c r="J102" s="13">
        <f t="shared" si="26"/>
        <v>241</v>
      </c>
      <c r="K102" s="12">
        <f t="shared" si="26"/>
        <v>23029</v>
      </c>
      <c r="L102" s="12">
        <f t="shared" si="26"/>
        <v>28919</v>
      </c>
      <c r="M102" s="12">
        <f t="shared" si="26"/>
        <v>51948</v>
      </c>
      <c r="N102" s="55"/>
      <c r="O102" s="51">
        <f aca="true" t="shared" si="27" ref="O102:Q106">B102/(B102+E102)*100</f>
        <v>4.569236135333101</v>
      </c>
      <c r="P102" s="51">
        <f t="shared" si="27"/>
        <v>2.029821695457231</v>
      </c>
      <c r="Q102" s="51">
        <f t="shared" si="27"/>
        <v>3.1562457694316053</v>
      </c>
    </row>
    <row r="103" spans="1:17" ht="12.75">
      <c r="A103" s="71" t="s">
        <v>7</v>
      </c>
      <c r="B103" s="11">
        <f aca="true" t="shared" si="28" ref="B103:M103">SUM(B61,B19)</f>
        <v>2545</v>
      </c>
      <c r="C103" s="12">
        <f t="shared" si="28"/>
        <v>1180</v>
      </c>
      <c r="D103" s="13">
        <f t="shared" si="28"/>
        <v>3725</v>
      </c>
      <c r="E103" s="12">
        <f t="shared" si="28"/>
        <v>22106</v>
      </c>
      <c r="F103" s="12">
        <f t="shared" si="28"/>
        <v>18192</v>
      </c>
      <c r="G103" s="12">
        <f t="shared" si="28"/>
        <v>40298</v>
      </c>
      <c r="H103" s="11">
        <f t="shared" si="28"/>
        <v>107</v>
      </c>
      <c r="I103" s="12">
        <f t="shared" si="28"/>
        <v>137</v>
      </c>
      <c r="J103" s="13">
        <f t="shared" si="28"/>
        <v>244</v>
      </c>
      <c r="K103" s="12">
        <f t="shared" si="28"/>
        <v>24758</v>
      </c>
      <c r="L103" s="12">
        <f t="shared" si="28"/>
        <v>19509</v>
      </c>
      <c r="M103" s="12">
        <f t="shared" si="28"/>
        <v>44267</v>
      </c>
      <c r="N103" s="55"/>
      <c r="O103" s="51">
        <f t="shared" si="27"/>
        <v>10.324124781956106</v>
      </c>
      <c r="P103" s="51">
        <f t="shared" si="27"/>
        <v>6.091265744373323</v>
      </c>
      <c r="Q103" s="51">
        <f t="shared" si="27"/>
        <v>8.461486041387456</v>
      </c>
    </row>
    <row r="104" spans="1:17" ht="12.75">
      <c r="A104" s="71" t="s">
        <v>6</v>
      </c>
      <c r="B104" s="11">
        <f aca="true" t="shared" si="29" ref="B104:M104">SUM(B62,B20)</f>
        <v>146</v>
      </c>
      <c r="C104" s="12">
        <f t="shared" si="29"/>
        <v>136</v>
      </c>
      <c r="D104" s="13">
        <f t="shared" si="29"/>
        <v>282</v>
      </c>
      <c r="E104" s="12">
        <f t="shared" si="29"/>
        <v>965</v>
      </c>
      <c r="F104" s="12">
        <f t="shared" si="29"/>
        <v>1920</v>
      </c>
      <c r="G104" s="12">
        <f t="shared" si="29"/>
        <v>2885</v>
      </c>
      <c r="H104" s="11">
        <f t="shared" si="29"/>
        <v>16</v>
      </c>
      <c r="I104" s="12">
        <f t="shared" si="29"/>
        <v>31</v>
      </c>
      <c r="J104" s="13">
        <f t="shared" si="29"/>
        <v>47</v>
      </c>
      <c r="K104" s="12">
        <f t="shared" si="29"/>
        <v>1127</v>
      </c>
      <c r="L104" s="12">
        <f t="shared" si="29"/>
        <v>2087</v>
      </c>
      <c r="M104" s="12">
        <f t="shared" si="29"/>
        <v>3214</v>
      </c>
      <c r="N104" s="55"/>
      <c r="O104" s="51">
        <f t="shared" si="27"/>
        <v>13.141314131413143</v>
      </c>
      <c r="P104" s="51">
        <f t="shared" si="27"/>
        <v>6.614785992217899</v>
      </c>
      <c r="Q104" s="51">
        <f t="shared" si="27"/>
        <v>8.904325860435744</v>
      </c>
    </row>
    <row r="105" spans="1:17" ht="12.75">
      <c r="A105" s="71" t="s">
        <v>8</v>
      </c>
      <c r="B105" s="11">
        <f aca="true" t="shared" si="30" ref="B105:M105">SUM(B63,B21)</f>
        <v>1192</v>
      </c>
      <c r="C105" s="12">
        <f t="shared" si="30"/>
        <v>800</v>
      </c>
      <c r="D105" s="13">
        <f t="shared" si="30"/>
        <v>1992</v>
      </c>
      <c r="E105" s="12">
        <f t="shared" si="30"/>
        <v>14671</v>
      </c>
      <c r="F105" s="12">
        <f t="shared" si="30"/>
        <v>12697</v>
      </c>
      <c r="G105" s="12">
        <f t="shared" si="30"/>
        <v>27368</v>
      </c>
      <c r="H105" s="11">
        <f t="shared" si="30"/>
        <v>231</v>
      </c>
      <c r="I105" s="12">
        <f t="shared" si="30"/>
        <v>167</v>
      </c>
      <c r="J105" s="13">
        <f t="shared" si="30"/>
        <v>398</v>
      </c>
      <c r="K105" s="12">
        <f t="shared" si="30"/>
        <v>16094</v>
      </c>
      <c r="L105" s="12">
        <f t="shared" si="30"/>
        <v>13664</v>
      </c>
      <c r="M105" s="12">
        <f t="shared" si="30"/>
        <v>29758</v>
      </c>
      <c r="N105" s="55"/>
      <c r="O105" s="51">
        <f t="shared" si="27"/>
        <v>7.514341549517746</v>
      </c>
      <c r="P105" s="51">
        <f t="shared" si="27"/>
        <v>5.927243091057273</v>
      </c>
      <c r="Q105" s="51">
        <f t="shared" si="27"/>
        <v>6.784741144414169</v>
      </c>
    </row>
    <row r="106" spans="1:17" s="62" customFormat="1" ht="12.75">
      <c r="A106" s="24" t="s">
        <v>1</v>
      </c>
      <c r="B106" s="18">
        <f aca="true" t="shared" si="31" ref="B106:M106">SUM(B64,B22)</f>
        <v>4931</v>
      </c>
      <c r="C106" s="19">
        <f t="shared" si="31"/>
        <v>2700</v>
      </c>
      <c r="D106" s="20">
        <f t="shared" si="31"/>
        <v>7631</v>
      </c>
      <c r="E106" s="19">
        <f t="shared" si="31"/>
        <v>59630</v>
      </c>
      <c r="F106" s="19">
        <f t="shared" si="31"/>
        <v>60996</v>
      </c>
      <c r="G106" s="19">
        <f t="shared" si="31"/>
        <v>120626</v>
      </c>
      <c r="H106" s="18">
        <f t="shared" si="31"/>
        <v>447</v>
      </c>
      <c r="I106" s="19">
        <f t="shared" si="31"/>
        <v>483</v>
      </c>
      <c r="J106" s="20">
        <f t="shared" si="31"/>
        <v>930</v>
      </c>
      <c r="K106" s="19">
        <f t="shared" si="31"/>
        <v>65008</v>
      </c>
      <c r="L106" s="19">
        <f t="shared" si="31"/>
        <v>64179</v>
      </c>
      <c r="M106" s="20">
        <f t="shared" si="31"/>
        <v>129187</v>
      </c>
      <c r="N106" s="61"/>
      <c r="O106" s="63">
        <f t="shared" si="27"/>
        <v>7.637737953253512</v>
      </c>
      <c r="P106" s="57">
        <f t="shared" si="27"/>
        <v>4.2388847023360965</v>
      </c>
      <c r="Q106" s="57">
        <f t="shared" si="27"/>
        <v>5.9497727219566965</v>
      </c>
    </row>
    <row r="107" spans="1:17" ht="12.75">
      <c r="A107" s="9" t="s">
        <v>33</v>
      </c>
      <c r="B107" s="67"/>
      <c r="C107" s="68"/>
      <c r="D107" s="69"/>
      <c r="E107" s="68"/>
      <c r="F107" s="68"/>
      <c r="G107" s="68"/>
      <c r="H107" s="67"/>
      <c r="I107" s="68"/>
      <c r="J107" s="69"/>
      <c r="K107" s="68"/>
      <c r="L107" s="68"/>
      <c r="M107" s="68"/>
      <c r="N107" s="55"/>
      <c r="O107" s="70"/>
      <c r="P107" s="70"/>
      <c r="Q107" s="70"/>
    </row>
    <row r="108" spans="1:17" ht="12.75">
      <c r="A108" s="71" t="s">
        <v>5</v>
      </c>
      <c r="B108" s="11">
        <f aca="true" t="shared" si="32" ref="B108:M108">SUM(B66,B24)</f>
        <v>2087</v>
      </c>
      <c r="C108" s="12">
        <f t="shared" si="32"/>
        <v>1250</v>
      </c>
      <c r="D108" s="13">
        <f t="shared" si="32"/>
        <v>3337</v>
      </c>
      <c r="E108" s="12">
        <f t="shared" si="32"/>
        <v>49370</v>
      </c>
      <c r="F108" s="12">
        <f t="shared" si="32"/>
        <v>61326</v>
      </c>
      <c r="G108" s="12">
        <f t="shared" si="32"/>
        <v>110696</v>
      </c>
      <c r="H108" s="11">
        <f t="shared" si="32"/>
        <v>183</v>
      </c>
      <c r="I108" s="12">
        <f t="shared" si="32"/>
        <v>289</v>
      </c>
      <c r="J108" s="13">
        <f t="shared" si="32"/>
        <v>472</v>
      </c>
      <c r="K108" s="12">
        <f t="shared" si="32"/>
        <v>51640</v>
      </c>
      <c r="L108" s="12">
        <f t="shared" si="32"/>
        <v>62865</v>
      </c>
      <c r="M108" s="12">
        <f t="shared" si="32"/>
        <v>114505</v>
      </c>
      <c r="N108" s="55"/>
      <c r="O108" s="51">
        <f aca="true" t="shared" si="33" ref="O108:Q112">B108/(B108+E108)*100</f>
        <v>4.055813591931127</v>
      </c>
      <c r="P108" s="51">
        <f t="shared" si="33"/>
        <v>1.9975709537202762</v>
      </c>
      <c r="Q108" s="51">
        <f t="shared" si="33"/>
        <v>2.926345882332307</v>
      </c>
    </row>
    <row r="109" spans="1:17" s="3" customFormat="1" ht="12.75">
      <c r="A109" s="71" t="s">
        <v>7</v>
      </c>
      <c r="B109" s="11">
        <f aca="true" t="shared" si="34" ref="B109:M109">SUM(B67,B25)</f>
        <v>5085</v>
      </c>
      <c r="C109" s="12">
        <f t="shared" si="34"/>
        <v>2414</v>
      </c>
      <c r="D109" s="13">
        <f t="shared" si="34"/>
        <v>7499</v>
      </c>
      <c r="E109" s="12">
        <f t="shared" si="34"/>
        <v>43125</v>
      </c>
      <c r="F109" s="12">
        <f t="shared" si="34"/>
        <v>34714</v>
      </c>
      <c r="G109" s="12">
        <f t="shared" si="34"/>
        <v>77839</v>
      </c>
      <c r="H109" s="11">
        <f t="shared" si="34"/>
        <v>313</v>
      </c>
      <c r="I109" s="12">
        <f t="shared" si="34"/>
        <v>304</v>
      </c>
      <c r="J109" s="13">
        <f t="shared" si="34"/>
        <v>617</v>
      </c>
      <c r="K109" s="12">
        <f t="shared" si="34"/>
        <v>48523</v>
      </c>
      <c r="L109" s="12">
        <f t="shared" si="34"/>
        <v>37432</v>
      </c>
      <c r="M109" s="12">
        <f t="shared" si="34"/>
        <v>85955</v>
      </c>
      <c r="N109" s="55"/>
      <c r="O109" s="51">
        <f t="shared" si="33"/>
        <v>10.547604231487243</v>
      </c>
      <c r="P109" s="51">
        <f t="shared" si="33"/>
        <v>6.501831501831503</v>
      </c>
      <c r="Q109" s="51">
        <f t="shared" si="33"/>
        <v>8.787410063512151</v>
      </c>
    </row>
    <row r="110" spans="1:17" s="3" customFormat="1" ht="12.75">
      <c r="A110" s="71" t="s">
        <v>6</v>
      </c>
      <c r="B110" s="11">
        <f aca="true" t="shared" si="35" ref="B110:M110">SUM(B68,B26)</f>
        <v>327</v>
      </c>
      <c r="C110" s="12">
        <f t="shared" si="35"/>
        <v>348</v>
      </c>
      <c r="D110" s="13">
        <f t="shared" si="35"/>
        <v>675</v>
      </c>
      <c r="E110" s="12">
        <f t="shared" si="35"/>
        <v>1821</v>
      </c>
      <c r="F110" s="12">
        <f t="shared" si="35"/>
        <v>3624</v>
      </c>
      <c r="G110" s="12">
        <f t="shared" si="35"/>
        <v>5445</v>
      </c>
      <c r="H110" s="11">
        <f t="shared" si="35"/>
        <v>32</v>
      </c>
      <c r="I110" s="12">
        <f t="shared" si="35"/>
        <v>48</v>
      </c>
      <c r="J110" s="13">
        <f t="shared" si="35"/>
        <v>80</v>
      </c>
      <c r="K110" s="12">
        <f t="shared" si="35"/>
        <v>2180</v>
      </c>
      <c r="L110" s="12">
        <f t="shared" si="35"/>
        <v>4020</v>
      </c>
      <c r="M110" s="12">
        <f t="shared" si="35"/>
        <v>6200</v>
      </c>
      <c r="N110" s="55"/>
      <c r="O110" s="51">
        <f t="shared" si="33"/>
        <v>15.223463687150836</v>
      </c>
      <c r="P110" s="51">
        <f t="shared" si="33"/>
        <v>8.761329305135952</v>
      </c>
      <c r="Q110" s="51">
        <f t="shared" si="33"/>
        <v>11.029411764705882</v>
      </c>
    </row>
    <row r="111" spans="1:17" ht="12.75">
      <c r="A111" s="71" t="s">
        <v>8</v>
      </c>
      <c r="B111" s="11">
        <f aca="true" t="shared" si="36" ref="B111:M111">SUM(B69,B27)</f>
        <v>2763</v>
      </c>
      <c r="C111" s="39">
        <f t="shared" si="36"/>
        <v>1758</v>
      </c>
      <c r="D111" s="40">
        <f t="shared" si="36"/>
        <v>4521</v>
      </c>
      <c r="E111" s="39">
        <f t="shared" si="36"/>
        <v>29212</v>
      </c>
      <c r="F111" s="39">
        <f t="shared" si="36"/>
        <v>25420</v>
      </c>
      <c r="G111" s="39">
        <f t="shared" si="36"/>
        <v>54632</v>
      </c>
      <c r="H111" s="38">
        <f t="shared" si="36"/>
        <v>820</v>
      </c>
      <c r="I111" s="39">
        <f t="shared" si="36"/>
        <v>607</v>
      </c>
      <c r="J111" s="40">
        <f t="shared" si="36"/>
        <v>1427</v>
      </c>
      <c r="K111" s="39">
        <f t="shared" si="36"/>
        <v>32795</v>
      </c>
      <c r="L111" s="39">
        <f t="shared" si="36"/>
        <v>27785</v>
      </c>
      <c r="M111" s="39">
        <f t="shared" si="36"/>
        <v>60580</v>
      </c>
      <c r="N111" s="55"/>
      <c r="O111" s="52">
        <f t="shared" si="33"/>
        <v>8.641125879593432</v>
      </c>
      <c r="P111" s="52">
        <f t="shared" si="33"/>
        <v>6.468467142541762</v>
      </c>
      <c r="Q111" s="52">
        <f t="shared" si="33"/>
        <v>7.642892161006204</v>
      </c>
    </row>
    <row r="112" spans="1:17" s="1" customFormat="1" ht="12.75">
      <c r="A112" s="24" t="s">
        <v>1</v>
      </c>
      <c r="B112" s="18">
        <f aca="true" t="shared" si="37" ref="B112:M112">SUM(B70,B28)</f>
        <v>10262</v>
      </c>
      <c r="C112" s="42">
        <f t="shared" si="37"/>
        <v>5770</v>
      </c>
      <c r="D112" s="43">
        <f t="shared" si="37"/>
        <v>16032</v>
      </c>
      <c r="E112" s="42">
        <f t="shared" si="37"/>
        <v>123528</v>
      </c>
      <c r="F112" s="42">
        <f t="shared" si="37"/>
        <v>125084</v>
      </c>
      <c r="G112" s="42">
        <f t="shared" si="37"/>
        <v>248612</v>
      </c>
      <c r="H112" s="41">
        <f t="shared" si="37"/>
        <v>1348</v>
      </c>
      <c r="I112" s="42">
        <f t="shared" si="37"/>
        <v>1248</v>
      </c>
      <c r="J112" s="43">
        <f t="shared" si="37"/>
        <v>2596</v>
      </c>
      <c r="K112" s="42">
        <f t="shared" si="37"/>
        <v>135138</v>
      </c>
      <c r="L112" s="42">
        <f t="shared" si="37"/>
        <v>132102</v>
      </c>
      <c r="M112" s="42">
        <f t="shared" si="37"/>
        <v>267240</v>
      </c>
      <c r="N112" s="56"/>
      <c r="O112" s="57">
        <f t="shared" si="33"/>
        <v>7.670229464085507</v>
      </c>
      <c r="P112" s="57">
        <f t="shared" si="33"/>
        <v>4.4094945511791765</v>
      </c>
      <c r="Q112" s="57">
        <f t="shared" si="33"/>
        <v>6.057949547316395</v>
      </c>
    </row>
    <row r="114" spans="1:71" ht="12.75">
      <c r="A114" s="3"/>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row>
    <row r="115" spans="1:71" ht="12.75">
      <c r="A115" s="3"/>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row>
    <row r="116" spans="1:71" ht="12.75">
      <c r="A116" s="3"/>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row>
    <row r="117" spans="1:71" ht="12.75">
      <c r="A117" s="3"/>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row>
    <row r="118" spans="1:71" ht="12.75">
      <c r="A118" s="3"/>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row>
    <row r="119" spans="1:71" ht="12.75">
      <c r="A119" s="3"/>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row>
    <row r="120" spans="1:71" ht="12.75">
      <c r="A120" s="3"/>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row>
    <row r="121" spans="1:71" ht="12.75">
      <c r="A121" s="3"/>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row>
    <row r="122" spans="1:71" ht="12.75">
      <c r="A122" s="3"/>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row>
    <row r="123" spans="1:71" ht="12.75">
      <c r="A123" s="3"/>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row>
    <row r="124" spans="1:71" ht="12.75">
      <c r="A124" s="3"/>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row>
    <row r="125" spans="18:71" ht="12.75">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row>
    <row r="126" spans="18:71" ht="12.75">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row>
    <row r="127" spans="18:71" ht="12.75">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row>
    <row r="128" spans="2:71" ht="12.75">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row>
    <row r="129" spans="2:71" s="1" customFormat="1" ht="12.75">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row>
    <row r="130" spans="2:71" s="1" customFormat="1" ht="12.75">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row>
    <row r="131" spans="2:71" ht="12.75">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row>
    <row r="132" spans="2:71" ht="12.75">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row>
    <row r="133" spans="2:71" ht="12.75">
      <c r="B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row>
    <row r="134" spans="2:71" ht="13.5" customHeight="1">
      <c r="B134" s="200"/>
      <c r="C134" s="200"/>
      <c r="D134" s="200"/>
      <c r="E134" s="200"/>
      <c r="F134" s="200"/>
      <c r="G134" s="200"/>
      <c r="H134" s="200"/>
      <c r="I134" s="200"/>
      <c r="J134" s="200"/>
      <c r="K134" s="200"/>
      <c r="L134" s="200"/>
      <c r="M134" s="200"/>
      <c r="N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row>
    <row r="135" spans="2:71" ht="12.75">
      <c r="B135" s="200"/>
      <c r="C135" s="200"/>
      <c r="D135" s="200"/>
      <c r="E135" s="200"/>
      <c r="F135" s="200"/>
      <c r="G135" s="200"/>
      <c r="H135" s="200"/>
      <c r="I135" s="200"/>
      <c r="J135" s="200"/>
      <c r="K135" s="200"/>
      <c r="L135" s="200"/>
      <c r="M135" s="200"/>
      <c r="N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row>
    <row r="136" spans="2:71" ht="12.75">
      <c r="B136" s="200"/>
      <c r="C136" s="200"/>
      <c r="D136" s="200"/>
      <c r="E136" s="200"/>
      <c r="F136" s="200"/>
      <c r="G136" s="200"/>
      <c r="H136" s="200"/>
      <c r="I136" s="200"/>
      <c r="J136" s="200"/>
      <c r="K136" s="200"/>
      <c r="L136" s="200"/>
      <c r="M136" s="200"/>
      <c r="N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row>
    <row r="137" spans="2:71" ht="12.75">
      <c r="B137" s="200"/>
      <c r="C137" s="200"/>
      <c r="D137" s="200"/>
      <c r="E137" s="200"/>
      <c r="F137" s="200"/>
      <c r="G137" s="200"/>
      <c r="H137" s="200"/>
      <c r="I137" s="200"/>
      <c r="J137" s="200"/>
      <c r="K137" s="200"/>
      <c r="L137" s="200"/>
      <c r="M137" s="200"/>
      <c r="N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row>
    <row r="138" spans="2:71" ht="12.75">
      <c r="B138" s="200"/>
      <c r="C138" s="200"/>
      <c r="D138" s="200"/>
      <c r="E138" s="200"/>
      <c r="F138" s="200"/>
      <c r="G138" s="200"/>
      <c r="H138" s="200"/>
      <c r="I138" s="200"/>
      <c r="J138" s="200"/>
      <c r="K138" s="200"/>
      <c r="L138" s="200"/>
      <c r="M138" s="200"/>
      <c r="N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row>
    <row r="139" spans="18:71" ht="12.75">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row>
    <row r="140" spans="18:71" ht="12.75">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row>
    <row r="141" spans="18:71" ht="12.75">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row>
    <row r="142" spans="18:71" ht="12.75">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row>
    <row r="143" spans="18:71" ht="12.75">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row>
    <row r="144" spans="18:71" ht="12.75">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row>
    <row r="145" spans="18:71" ht="12.75">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row>
    <row r="146" spans="18:71" ht="12.75">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row>
    <row r="147" ht="12.75">
      <c r="R147" s="200"/>
    </row>
    <row r="148" ht="12.75">
      <c r="R148" s="200"/>
    </row>
    <row r="149" ht="12.75">
      <c r="R149" s="200"/>
    </row>
    <row r="150" ht="12.75">
      <c r="R150" s="200"/>
    </row>
    <row r="151" ht="12.75">
      <c r="R151" s="200"/>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2013-02-22T14:40:16Z</cp:lastPrinted>
  <dcterms:created xsi:type="dcterms:W3CDTF">2010-08-09T14:07:59Z</dcterms:created>
  <dcterms:modified xsi:type="dcterms:W3CDTF">2014-03-03T15:36:11Z</dcterms:modified>
  <cp:category/>
  <cp:version/>
  <cp:contentType/>
  <cp:contentStatus/>
</cp:coreProperties>
</file>