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6" yWindow="65524" windowWidth="7608" windowHeight="9036" tabRatio="784" activeTab="0"/>
  </bookViews>
  <sheets>
    <sheet name="INHOUD" sheetId="1" r:id="rId1"/>
    <sheet name="TOELICHTING" sheetId="2" r:id="rId2"/>
    <sheet name="1_SES_SO" sheetId="3" r:id="rId3"/>
    <sheet name="2_SES_DBSO" sheetId="4" r:id="rId4"/>
    <sheet name="3_SES_evolutie" sheetId="5" r:id="rId5"/>
    <sheet name="4_SES_SO_detail" sheetId="6" r:id="rId6"/>
    <sheet name="5_SES_DBSO_detail" sheetId="7" r:id="rId7"/>
    <sheet name="6_SES_SO_SV_geslacht" sheetId="8" r:id="rId8"/>
    <sheet name="7_SES_SO_ZBL_geslacht" sheetId="9" r:id="rId9"/>
    <sheet name="8_SES_SO_SV_Belg_NBelg" sheetId="10" r:id="rId10"/>
    <sheet name="9_SES_SO_ZBL_Belg_NBelg" sheetId="11" r:id="rId11"/>
  </sheets>
  <definedNames>
    <definedName name="_xlnm.Print_Area" localSheetId="6">'5_SES_DBSO_detail'!$A$1:$T$53</definedName>
  </definedNames>
  <calcPr fullCalcOnLoad="1"/>
</workbook>
</file>

<file path=xl/sharedStrings.xml><?xml version="1.0" encoding="utf-8"?>
<sst xmlns="http://schemas.openxmlformats.org/spreadsheetml/2006/main" count="792" uniqueCount="96">
  <si>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</si>
  <si>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</si>
  <si>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</si>
  <si>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</si>
  <si>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</si>
  <si>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</si>
  <si>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</si>
  <si>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</si>
  <si>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</si>
  <si>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</si>
  <si>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</si>
  <si>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</si>
  <si>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</si>
  <si>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Limburg</t>
  </si>
  <si>
    <t>ALGEMEEN TOTAAL</t>
  </si>
  <si>
    <t>Algemeen totaal</t>
  </si>
  <si>
    <t>Opleidingsniveau moeder</t>
  </si>
  <si>
    <t>Schooltoelage</t>
  </si>
  <si>
    <t>&gt;2</t>
  </si>
  <si>
    <t>Zittenblijver</t>
  </si>
  <si>
    <t>Geen zittenblijver</t>
  </si>
  <si>
    <t xml:space="preserve">  2008-2009</t>
  </si>
  <si>
    <t xml:space="preserve">  2009-2010</t>
  </si>
  <si>
    <t xml:space="preserve">  2010-2011</t>
  </si>
  <si>
    <t>Voltijds gewoon secundair onderwijs</t>
  </si>
  <si>
    <t>Deeltijds beroepssecundair onderwijs</t>
  </si>
  <si>
    <t>VOLTIJDS GEWOON SECUNDAIR ONDERWIJS</t>
  </si>
  <si>
    <t>DEELTIJDS BEROEPSSECUNDAIR ONDERWIJS</t>
  </si>
  <si>
    <t>Gezinstaal</t>
  </si>
  <si>
    <t>Geen lager onderwijs</t>
  </si>
  <si>
    <t>Lager onderwijs</t>
  </si>
  <si>
    <t>Lager secundair onderwijs</t>
  </si>
  <si>
    <t>Hoger onderwijs</t>
  </si>
  <si>
    <t>Voltijds gewoon secundair onderwijs:</t>
  </si>
  <si>
    <t>Onbekend</t>
  </si>
  <si>
    <t>Tikt aan</t>
  </si>
  <si>
    <t>Tikt niet aan</t>
  </si>
  <si>
    <t>Hoger secundair onderwijs</t>
  </si>
  <si>
    <t>Totaal Tikt aan</t>
  </si>
  <si>
    <t>Totaal Tikt niet aan</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</si>
  <si>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</si>
  <si>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</si>
  <si>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</si>
  <si>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</si>
  <si>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</si>
  <si>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</si>
  <si>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</si>
  <si>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</si>
  <si>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</si>
  <si>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</si>
  <si>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</si>
  <si>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</si>
  <si>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</si>
  <si>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voltijds gewoon secundair onderwijs</t>
  </si>
  <si>
    <t>deeltijds beroepssecundair onderwijs</t>
  </si>
  <si>
    <t>1_SES_SO</t>
  </si>
  <si>
    <t>2_SES_DBSO</t>
  </si>
  <si>
    <t>3_SES_evolutie</t>
  </si>
  <si>
    <t>Zittenblijven voor alle mogelijke combinaties van aantikken op drie leerlingenkenmerken (aantallen en procentueel) - naar geslacht</t>
  </si>
  <si>
    <t>Schoolse vorderingen voor alle mogelijke combinaties van aantikken op drie leerlingenkenmerkenen (aantallen en procentueel) - naar Belg/niet-Belg</t>
  </si>
  <si>
    <t>Zittenblijven voor alle mogelijke combinaties van aantikken op drie leerlingenkenmerken (aantallen en procentueel) - naar Belg/niet-Belg</t>
  </si>
  <si>
    <t>Schoolse vorderingen voor alle mogelijke combinaties van aantikken op drie leerlingenkenmerkenen (aantallen en procentueel) - naar geslacht</t>
  </si>
  <si>
    <t>Evolutie van het aantal leerlingen dat aantikt op de leerlingenkenmerken, per onderwijsniveau, kenmerk en geslacht</t>
  </si>
  <si>
    <t>Detail van alle leerlingen voor de leerlingenkenmerken 'Gezinstaal' en 'Opleidingsniveau van de moeder', per provincie en soort inrichtende macht</t>
  </si>
  <si>
    <t>Nederlands met sommigen (1)</t>
  </si>
  <si>
    <t>Nederlands met sommigen (2)</t>
  </si>
  <si>
    <t>(1) Spreekt Nederlands met maximum 1 gezinslid (zie toelichting vooraan dit hoofdstuk).</t>
  </si>
  <si>
    <t>(2) Spreekt Nederlands met meer dan één gezinslid (zie toelichting vooraan dit hoofdstuk).</t>
  </si>
  <si>
    <t>EVOLUTIE AANTAL LEERLINGEN DAT AANTIKT OP DE LEERLINGENKENMERKEN</t>
  </si>
  <si>
    <t>Aantikken Opleidingsniveau moeder</t>
  </si>
  <si>
    <t>Nee</t>
  </si>
  <si>
    <t>Ja</t>
  </si>
  <si>
    <t>Totale leerlingen-                populatie</t>
  </si>
  <si>
    <t>LEERLINGENKENMERKEN SECUNDAIR ONDERWIJS 2011-2012</t>
  </si>
  <si>
    <t>Schooljaar 2012-2013</t>
  </si>
  <si>
    <t>AANTAL LEERLINGEN DAT AANTIKT OP DE LEERLINGENKENMERKEN - schooljaar 2011-2012</t>
  </si>
  <si>
    <t>Totale leerlingen                      populatie 2011-2012</t>
  </si>
  <si>
    <t>Totale leerlingen-                populatie 2011-2012</t>
  </si>
  <si>
    <t xml:space="preserve">  2011-2012</t>
  </si>
  <si>
    <t>VOLTIJDS GEWOON SECUNDAIR ONDERWIJS - schooljaar 2011-2012</t>
  </si>
  <si>
    <t>DEELTIJDS BEROEPSSECUNDAIR ONDERWIJS - schooljaar 2011-2012</t>
  </si>
  <si>
    <t>Schoolse vorderingen van leerlingen in het voltijds gewoon secundair onderwijs voor alle combinaties van aantikken op drie leerlingenkenmerken, naar geslacht - aantallen - schooljaar 2011-2012</t>
  </si>
  <si>
    <t>Schoolse vorderingen van leerlingen in het voltijds gewoon secundair onderwijs voor alle combinaties van aantikken op drie leerlingenkenmerken, naar geslacht - procentueel - schooljaar 2011-2012</t>
  </si>
  <si>
    <t>Zittenblijven van leerlingen in het voltijds gewoon secundair onderwijs voor alle combinaties van aantikken op drie leerlingenkenmerken, naar geslacht- aantallen - schooljaar 2011-2012</t>
  </si>
  <si>
    <t>Zittenblijven van leerlingen in het voltijds gewoon secundair onderwijs voor alle combinaties van aantikken op drie leerlingenkenmerken, naar geslacht - procentueel - schooljaar 2011-2012</t>
  </si>
  <si>
    <t>4_SES_SO_detail</t>
  </si>
  <si>
    <t>5_SES_DBSO_detail</t>
  </si>
  <si>
    <t>6_SES_SO_SV_geslacht</t>
  </si>
  <si>
    <t>7_SES_SO_ZBL_geslacht</t>
  </si>
  <si>
    <t>8_SES_SO_SV_Belg_NBelg</t>
  </si>
  <si>
    <t>9_SES_SO_ZBL_Belg_NBelg</t>
  </si>
  <si>
    <t>Zittenblijven van leerlingen in het voltijds gewoon secundair onderwijs voor alle combinaties van aantikken op drie leerlingenkenmerken, naar Belg/niet-Belg - aantallen - schooljaar 2011-2012</t>
  </si>
  <si>
    <t>Zittenblijven van leerlingen in het voltijds gewoon secundair onderwijs voor alle combinaties van aantikken op drie leerlingenkenmerken, naar Belg/niet-Belg - procentueel - schooljaar 2011-2012</t>
  </si>
  <si>
    <t>Schoolse vorderingen van leerlingen in het voltijds gewoon secundair onderwijs voor alle combinaties van aantikken op drie leerlingenkenmerken, naar Belg/niet-Belg - aantallen - schooljaar 2011-2012</t>
  </si>
  <si>
    <t>Schoolse vorderingen van leerlingen in het voltijds gewoon secundair onderwijs voor alle combinaties van aantikken op drie leerlingenkenmerken, naar Belg/niet-Belg - procentueel - schooljaar 2011-2012</t>
  </si>
  <si>
    <t>Aantal leerlingen dat aantikt op de leerlingenkenmerken, per provincie, soort schoolbestuur, kenmerk en geslacht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</si>
</sst>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8">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b/>
      <sz val="10"/>
      <color indexed="8"/>
      <name val="Arial"/>
      <family val="2"/>
    </font>
    <font>
      <sz val="10"/>
      <color indexed="8"/>
      <name val="Arial"/>
      <family val="2"/>
    </font>
    <font>
      <b/>
      <sz val="14"/>
      <color indexed="8"/>
      <name val="Calibri"/>
      <family val="2"/>
    </font>
    <font>
      <b/>
      <sz val="11"/>
      <name val="Calibri"/>
      <family val="2"/>
    </font>
    <font>
      <b/>
      <u val="single"/>
      <sz val="10"/>
      <color indexed="8"/>
      <name val="Calibri"/>
      <family val="0"/>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
      <b/>
      <sz val="10"/>
      <color theme="1"/>
      <name val="Arial"/>
      <family val="2"/>
    </font>
    <font>
      <sz val="10"/>
      <color theme="1"/>
      <name val="Arial"/>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style="thin"/>
      <right style="thick"/>
      <top style="thin"/>
      <bottom style="thin"/>
    </border>
    <border>
      <left style="thick"/>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bottom style="thin"/>
    </border>
    <border>
      <left style="thin"/>
      <right/>
      <top/>
      <bottom style="thin">
        <color indexed="8"/>
      </bottom>
    </border>
    <border>
      <left style="thin"/>
      <right/>
      <top/>
      <bottom style="thin"/>
    </border>
    <border>
      <left/>
      <right style="thin"/>
      <top/>
      <bottom style="thin">
        <color indexed="8"/>
      </bottom>
    </border>
    <border>
      <left/>
      <right/>
      <top style="thin"/>
      <bottom style="thin">
        <color indexed="8"/>
      </bottom>
    </border>
    <border>
      <left style="thin"/>
      <right/>
      <top style="thin"/>
      <bottom style="thin">
        <color indexed="8"/>
      </bottom>
    </border>
    <border>
      <left/>
      <right/>
      <top/>
      <bottom style="thin">
        <color indexed="8"/>
      </bottom>
    </border>
    <border>
      <left style="thick"/>
      <right style="thin"/>
      <top style="thin"/>
      <bottom/>
    </border>
    <border>
      <left style="thin"/>
      <right style="thin"/>
      <top style="thin"/>
      <bottom/>
    </border>
    <border>
      <left style="thin"/>
      <right style="thick"/>
      <top style="thin"/>
      <bottom/>
    </border>
    <border>
      <left/>
      <right/>
      <top style="thin"/>
      <bottom/>
    </border>
    <border>
      <left/>
      <right style="thick"/>
      <top style="thin"/>
      <bottom/>
    </border>
    <border>
      <left/>
      <right style="thin"/>
      <top style="thin"/>
      <bottom style="thin"/>
    </border>
    <border>
      <left style="medium"/>
      <right style="thin"/>
      <top style="thin"/>
      <bottom style="thin"/>
    </border>
    <border>
      <left style="thin"/>
      <right style="medium"/>
      <top style="thin"/>
      <bottom style="thin"/>
    </border>
    <border>
      <left style="thin"/>
      <right/>
      <top style="thin"/>
      <bottom/>
    </border>
    <border>
      <left/>
      <right/>
      <top style="thin"/>
      <bottom style="thin"/>
    </border>
    <border>
      <left/>
      <right style="thin"/>
      <top style="thin"/>
      <bottom/>
    </border>
    <border>
      <left style="medium"/>
      <right style="thin"/>
      <top style="thin"/>
      <bottom/>
    </border>
    <border>
      <left style="thin"/>
      <right style="medium"/>
      <top style="thin"/>
      <bottom/>
    </border>
    <border>
      <left/>
      <right style="medium"/>
      <top style="thin"/>
      <bottom style="thin"/>
    </border>
    <border>
      <left/>
      <right style="medium"/>
      <top style="thin"/>
      <bottom/>
    </border>
    <border>
      <left style="medium"/>
      <right/>
      <top style="thin"/>
      <bottom style="thin"/>
    </border>
    <border>
      <left style="medium"/>
      <right/>
      <top style="thin"/>
      <bottom/>
    </border>
    <border>
      <left/>
      <right style="thin"/>
      <top style="medium"/>
      <bottom/>
    </border>
    <border>
      <left style="thin"/>
      <right style="thin"/>
      <top style="medium"/>
      <bottom/>
    </border>
    <border>
      <left style="thin"/>
      <right style="thin"/>
      <top/>
      <bottom style="thin">
        <color indexed="8"/>
      </bottom>
    </border>
    <border>
      <left style="thin"/>
      <right/>
      <top style="medium"/>
      <bottom style="thin">
        <color indexed="8"/>
      </bottom>
    </border>
    <border>
      <left/>
      <right style="thin"/>
      <top style="medium"/>
      <bottom style="thin">
        <color indexed="8"/>
      </bottom>
    </border>
    <border>
      <left/>
      <right/>
      <top style="medium"/>
      <bottom style="thin"/>
    </border>
    <border>
      <left/>
      <right style="thin"/>
      <top style="medium"/>
      <bottom style="thin"/>
    </border>
    <border>
      <left style="thin"/>
      <right/>
      <top style="medium"/>
      <bottom style="thin"/>
    </border>
    <border>
      <left/>
      <right/>
      <top style="thick"/>
      <bottom style="thin"/>
    </border>
    <border>
      <left/>
      <right style="medium"/>
      <top style="thick"/>
      <bottom style="thin"/>
    </border>
    <border>
      <left style="medium"/>
      <right/>
      <top style="thick"/>
      <bottom style="thin"/>
    </border>
    <border>
      <left/>
      <right style="thick"/>
      <top style="thick"/>
      <bottom style="thin"/>
    </border>
    <border>
      <left style="thick"/>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35">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Border="1" applyAlignment="1">
      <alignment/>
    </xf>
    <xf numFmtId="164" fontId="0" fillId="0" borderId="0" xfId="0" applyNumberFormat="1" applyBorder="1" applyAlignment="1">
      <alignment/>
    </xf>
    <xf numFmtId="164" fontId="0" fillId="0" borderId="0" xfId="0" applyNumberFormat="1" applyAlignment="1">
      <alignment/>
    </xf>
    <xf numFmtId="164" fontId="0" fillId="0" borderId="0" xfId="0" applyNumberFormat="1" applyFill="1" applyAlignment="1">
      <alignment/>
    </xf>
    <xf numFmtId="164" fontId="0" fillId="0" borderId="0" xfId="0" applyNumberFormat="1" applyFill="1"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Border="1" applyAlignment="1">
      <alignment/>
    </xf>
    <xf numFmtId="164" fontId="0" fillId="0" borderId="14" xfId="0" applyNumberFormat="1" applyFill="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0" fillId="0" borderId="0" xfId="0" applyFont="1" applyAlignment="1">
      <alignment/>
    </xf>
    <xf numFmtId="0" fontId="40" fillId="0" borderId="0" xfId="0" applyFont="1" applyBorder="1" applyAlignment="1">
      <alignment/>
    </xf>
    <xf numFmtId="0" fontId="40" fillId="0" borderId="0" xfId="0" applyFont="1" applyBorder="1" applyAlignment="1">
      <alignment horizontal="right"/>
    </xf>
    <xf numFmtId="0" fontId="40" fillId="0" borderId="0" xfId="0" applyFont="1" applyFill="1" applyBorder="1" applyAlignment="1">
      <alignment/>
    </xf>
    <xf numFmtId="0" fontId="0" fillId="0" borderId="0" xfId="0" applyAlignment="1">
      <alignment horizontal="righ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0" fillId="0" borderId="21" xfId="0" applyBorder="1" applyAlignment="1">
      <alignment/>
    </xf>
    <xf numFmtId="3" fontId="0" fillId="0" borderId="21" xfId="0" applyNumberFormat="1" applyBorder="1" applyAlignment="1">
      <alignment/>
    </xf>
    <xf numFmtId="0" fontId="0" fillId="0" borderId="21" xfId="0" applyBorder="1" applyAlignment="1">
      <alignment horizontal="center" wrapText="1"/>
    </xf>
    <xf numFmtId="0" fontId="0" fillId="0" borderId="21" xfId="0" applyBorder="1" applyAlignment="1">
      <alignment horizontal="right"/>
    </xf>
    <xf numFmtId="0" fontId="0" fillId="0" borderId="21" xfId="0" applyBorder="1" applyAlignment="1">
      <alignment horizontal="center"/>
    </xf>
    <xf numFmtId="3" fontId="0" fillId="0" borderId="22" xfId="0" applyNumberFormat="1" applyBorder="1" applyAlignment="1">
      <alignment/>
    </xf>
    <xf numFmtId="3" fontId="0" fillId="0" borderId="23" xfId="0" applyNumberFormat="1" applyBorder="1" applyAlignment="1">
      <alignment/>
    </xf>
    <xf numFmtId="0" fontId="0" fillId="0" borderId="23" xfId="0" applyBorder="1" applyAlignment="1">
      <alignment horizontal="center" wrapText="1"/>
    </xf>
    <xf numFmtId="0" fontId="44" fillId="0" borderId="0" xfId="0" applyFont="1" applyFill="1" applyBorder="1" applyAlignment="1">
      <alignment/>
    </xf>
    <xf numFmtId="0" fontId="0" fillId="0" borderId="24" xfId="0" applyBorder="1" applyAlignment="1">
      <alignment horizontal="center"/>
    </xf>
    <xf numFmtId="164" fontId="40" fillId="0" borderId="16" xfId="0" applyNumberFormat="1" applyFont="1" applyFill="1" applyBorder="1" applyAlignment="1">
      <alignment/>
    </xf>
    <xf numFmtId="164" fontId="40" fillId="0" borderId="15" xfId="0" applyNumberFormat="1" applyFont="1" applyFill="1" applyBorder="1" applyAlignment="1">
      <alignment/>
    </xf>
    <xf numFmtId="0" fontId="40" fillId="0" borderId="0" xfId="0" applyFont="1" applyFill="1" applyAlignment="1">
      <alignment/>
    </xf>
    <xf numFmtId="164" fontId="0" fillId="0" borderId="18" xfId="0" applyNumberFormat="1" applyFill="1" applyBorder="1" applyAlignment="1">
      <alignment horizontal="right"/>
    </xf>
    <xf numFmtId="164" fontId="2" fillId="0" borderId="25" xfId="0" applyNumberFormat="1" applyFont="1" applyFill="1" applyBorder="1" applyAlignment="1">
      <alignment horizontal="right"/>
    </xf>
    <xf numFmtId="164" fontId="0" fillId="0" borderId="25" xfId="0" applyNumberFormat="1" applyFill="1" applyBorder="1" applyAlignment="1">
      <alignment horizontal="right"/>
    </xf>
    <xf numFmtId="164" fontId="0" fillId="0" borderId="18" xfId="0" applyNumberFormat="1" applyFill="1" applyBorder="1" applyAlignment="1">
      <alignment/>
    </xf>
    <xf numFmtId="164" fontId="0" fillId="0" borderId="25" xfId="0" applyNumberFormat="1" applyFill="1" applyBorder="1" applyAlignment="1">
      <alignment/>
    </xf>
    <xf numFmtId="0" fontId="0" fillId="0" borderId="26" xfId="0" applyBorder="1" applyAlignment="1">
      <alignment horizontal="center"/>
    </xf>
    <xf numFmtId="3" fontId="0" fillId="0" borderId="19" xfId="0" applyNumberFormat="1" applyFill="1" applyBorder="1" applyAlignment="1">
      <alignment/>
    </xf>
    <xf numFmtId="0" fontId="0" fillId="0" borderId="27" xfId="0" applyBorder="1" applyAlignment="1">
      <alignment horizontal="right" wrapText="1"/>
    </xf>
    <xf numFmtId="0" fontId="0" fillId="0" borderId="21" xfId="0" applyBorder="1" applyAlignment="1">
      <alignment horizontal="right" wrapText="1"/>
    </xf>
    <xf numFmtId="0" fontId="2" fillId="0" borderId="0" xfId="0" applyFont="1" applyBorder="1" applyAlignment="1">
      <alignment/>
    </xf>
    <xf numFmtId="164" fontId="40" fillId="0" borderId="0" xfId="0" applyNumberFormat="1" applyFont="1" applyFill="1" applyBorder="1" applyAlignment="1">
      <alignment/>
    </xf>
    <xf numFmtId="164" fontId="2" fillId="0" borderId="0" xfId="0" applyNumberFormat="1" applyFont="1" applyFill="1" applyBorder="1" applyAlignment="1">
      <alignment horizontal="right"/>
    </xf>
    <xf numFmtId="0" fontId="40" fillId="0" borderId="0" xfId="0" applyFont="1" applyFill="1" applyBorder="1" applyAlignment="1">
      <alignment horizontal="center" wrapText="1"/>
    </xf>
    <xf numFmtId="0" fontId="0" fillId="0" borderId="28" xfId="0" applyFill="1" applyBorder="1" applyAlignment="1">
      <alignment horizontal="center" wrapText="1"/>
    </xf>
    <xf numFmtId="0" fontId="40" fillId="0" borderId="28" xfId="0" applyFont="1" applyFill="1" applyBorder="1" applyAlignment="1">
      <alignment horizontal="center" wrapText="1"/>
    </xf>
    <xf numFmtId="0" fontId="40" fillId="0" borderId="29" xfId="0" applyFont="1" applyFill="1" applyBorder="1" applyAlignment="1">
      <alignment horizontal="center" wrapText="1"/>
    </xf>
    <xf numFmtId="0" fontId="2" fillId="0" borderId="30" xfId="0" applyFont="1" applyFill="1" applyBorder="1" applyAlignment="1">
      <alignment/>
    </xf>
    <xf numFmtId="0" fontId="0" fillId="0" borderId="31" xfId="0" applyFill="1" applyBorder="1" applyAlignment="1">
      <alignment horizontal="center" wrapText="1"/>
    </xf>
    <xf numFmtId="0" fontId="0" fillId="0" borderId="32" xfId="0" applyFill="1" applyBorder="1" applyAlignment="1">
      <alignment horizontal="center" wrapText="1"/>
    </xf>
    <xf numFmtId="0" fontId="40" fillId="0" borderId="32" xfId="0" applyFont="1" applyFill="1" applyBorder="1" applyAlignment="1">
      <alignment horizontal="center" wrapText="1"/>
    </xf>
    <xf numFmtId="0" fontId="0" fillId="0" borderId="33" xfId="0" applyFill="1" applyBorder="1" applyAlignment="1">
      <alignment horizontal="center" wrapText="1"/>
    </xf>
    <xf numFmtId="0" fontId="0" fillId="0" borderId="27" xfId="0" applyBorder="1" applyAlignment="1">
      <alignment horizontal="center"/>
    </xf>
    <xf numFmtId="0" fontId="0" fillId="0" borderId="21" xfId="0" applyBorder="1" applyAlignment="1">
      <alignment horizontal="center"/>
    </xf>
    <xf numFmtId="0" fontId="4" fillId="0" borderId="0" xfId="0" applyFont="1" applyFill="1" applyBorder="1" applyAlignment="1">
      <alignment/>
    </xf>
    <xf numFmtId="0" fontId="0" fillId="0" borderId="23"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right" indent="2"/>
    </xf>
    <xf numFmtId="0" fontId="0" fillId="0" borderId="22" xfId="0" applyBorder="1" applyAlignment="1">
      <alignment horizontal="right" indent="2"/>
    </xf>
    <xf numFmtId="0" fontId="0" fillId="0" borderId="21" xfId="0" applyBorder="1" applyAlignment="1">
      <alignment horizontal="right" indent="2"/>
    </xf>
    <xf numFmtId="3" fontId="40" fillId="0" borderId="34" xfId="0" applyNumberFormat="1" applyFont="1" applyBorder="1" applyAlignment="1">
      <alignment/>
    </xf>
    <xf numFmtId="3" fontId="40" fillId="0" borderId="35" xfId="0" applyNumberFormat="1" applyFont="1" applyBorder="1" applyAlignment="1">
      <alignment/>
    </xf>
    <xf numFmtId="3" fontId="40" fillId="0" borderId="36" xfId="0" applyNumberFormat="1" applyFont="1" applyBorder="1" applyAlignment="1">
      <alignment/>
    </xf>
    <xf numFmtId="0" fontId="40" fillId="0" borderId="37" xfId="0" applyFont="1" applyBorder="1" applyAlignment="1">
      <alignment/>
    </xf>
    <xf numFmtId="0" fontId="40" fillId="0" borderId="38" xfId="0" applyFont="1" applyBorder="1" applyAlignment="1">
      <alignment horizontal="right"/>
    </xf>
    <xf numFmtId="0" fontId="0" fillId="0" borderId="39" xfId="0" applyBorder="1" applyAlignment="1">
      <alignment horizontal="center" wrapText="1"/>
    </xf>
    <xf numFmtId="0" fontId="0" fillId="0" borderId="39" xfId="0" applyBorder="1" applyAlignment="1">
      <alignment horizontal="right" indent="2"/>
    </xf>
    <xf numFmtId="0" fontId="0" fillId="0" borderId="27" xfId="0" applyBorder="1" applyAlignment="1">
      <alignment horizontal="right" indent="2"/>
    </xf>
    <xf numFmtId="0" fontId="40" fillId="0" borderId="37" xfId="0" applyFont="1" applyBorder="1" applyAlignment="1">
      <alignment horizontal="right"/>
    </xf>
    <xf numFmtId="0" fontId="0" fillId="0" borderId="27"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center" wrapText="1"/>
    </xf>
    <xf numFmtId="3" fontId="0" fillId="0" borderId="23" xfId="0" applyNumberFormat="1" applyBorder="1" applyAlignment="1">
      <alignment/>
    </xf>
    <xf numFmtId="3" fontId="0" fillId="0" borderId="27" xfId="0" applyNumberFormat="1" applyBorder="1" applyAlignment="1">
      <alignment/>
    </xf>
    <xf numFmtId="3" fontId="40" fillId="0" borderId="42" xfId="0" applyNumberFormat="1" applyFont="1" applyBorder="1" applyAlignment="1">
      <alignment/>
    </xf>
    <xf numFmtId="0" fontId="0" fillId="0" borderId="41" xfId="0" applyBorder="1" applyAlignment="1">
      <alignment horizontal="right" wrapText="1"/>
    </xf>
    <xf numFmtId="0" fontId="0" fillId="0" borderId="22" xfId="0" applyBorder="1" applyAlignment="1">
      <alignment horizontal="right" wrapText="1"/>
    </xf>
    <xf numFmtId="0" fontId="40" fillId="0" borderId="0" xfId="0" applyFont="1" applyBorder="1" applyAlignment="1">
      <alignment/>
    </xf>
    <xf numFmtId="3" fontId="40" fillId="0" borderId="0" xfId="0" applyNumberFormat="1" applyFont="1" applyBorder="1" applyAlignment="1">
      <alignment/>
    </xf>
    <xf numFmtId="0" fontId="0" fillId="0" borderId="43" xfId="0" applyBorder="1" applyAlignment="1">
      <alignment horizontal="right" wrapText="1"/>
    </xf>
    <xf numFmtId="0" fontId="0" fillId="0" borderId="39" xfId="0" applyBorder="1" applyAlignment="1">
      <alignment/>
    </xf>
    <xf numFmtId="0" fontId="0" fillId="0" borderId="39" xfId="0" applyBorder="1" applyAlignment="1">
      <alignment horizontal="right" wrapText="1"/>
    </xf>
    <xf numFmtId="0" fontId="0" fillId="0" borderId="39" xfId="0" applyBorder="1" applyAlignment="1">
      <alignment horizontal="right"/>
    </xf>
    <xf numFmtId="164" fontId="0" fillId="0" borderId="21" xfId="0" applyNumberFormat="1" applyBorder="1" applyAlignment="1">
      <alignment/>
    </xf>
    <xf numFmtId="164" fontId="40" fillId="0" borderId="35" xfId="0" applyNumberFormat="1" applyFont="1" applyBorder="1" applyAlignment="1">
      <alignment/>
    </xf>
    <xf numFmtId="0" fontId="0" fillId="0" borderId="27" xfId="0" applyBorder="1" applyAlignment="1">
      <alignment horizontal="right"/>
    </xf>
    <xf numFmtId="164" fontId="0" fillId="0" borderId="27" xfId="0" applyNumberFormat="1" applyBorder="1" applyAlignment="1">
      <alignment/>
    </xf>
    <xf numFmtId="164" fontId="40" fillId="0" borderId="42" xfId="0" applyNumberFormat="1" applyFont="1" applyBorder="1" applyAlignment="1">
      <alignment/>
    </xf>
    <xf numFmtId="164" fontId="0" fillId="0" borderId="39" xfId="0" applyNumberFormat="1" applyBorder="1" applyAlignment="1">
      <alignment/>
    </xf>
    <xf numFmtId="164" fontId="40" fillId="0" borderId="44" xfId="0" applyNumberFormat="1" applyFont="1" applyBorder="1" applyAlignment="1">
      <alignment/>
    </xf>
    <xf numFmtId="0" fontId="0" fillId="0" borderId="40" xfId="0" applyBorder="1" applyAlignment="1">
      <alignment horizontal="right"/>
    </xf>
    <xf numFmtId="0" fontId="0" fillId="0" borderId="41" xfId="0" applyBorder="1" applyAlignment="1">
      <alignment horizontal="right"/>
    </xf>
    <xf numFmtId="164" fontId="0" fillId="0" borderId="40" xfId="0" applyNumberFormat="1" applyBorder="1" applyAlignment="1">
      <alignment/>
    </xf>
    <xf numFmtId="164" fontId="0" fillId="0" borderId="41" xfId="0" applyNumberFormat="1" applyBorder="1" applyAlignment="1">
      <alignment/>
    </xf>
    <xf numFmtId="164" fontId="40" fillId="0" borderId="45" xfId="0" applyNumberFormat="1" applyFont="1" applyBorder="1" applyAlignment="1">
      <alignment/>
    </xf>
    <xf numFmtId="164" fontId="40" fillId="0" borderId="46" xfId="0" applyNumberFormat="1" applyFont="1" applyBorder="1" applyAlignment="1">
      <alignment/>
    </xf>
    <xf numFmtId="0" fontId="0" fillId="0" borderId="47" xfId="0" applyBorder="1" applyAlignment="1">
      <alignment horizontal="right" wrapText="1"/>
    </xf>
    <xf numFmtId="0" fontId="0" fillId="0" borderId="41" xfId="0" applyBorder="1" applyAlignment="1">
      <alignment horizontal="right" indent="2"/>
    </xf>
    <xf numFmtId="0" fontId="40" fillId="0" borderId="48" xfId="0" applyFont="1" applyBorder="1" applyAlignment="1">
      <alignment horizontal="right"/>
    </xf>
    <xf numFmtId="164" fontId="0" fillId="0" borderId="21" xfId="0" applyNumberFormat="1" applyBorder="1" applyAlignment="1">
      <alignment horizontal="right"/>
    </xf>
    <xf numFmtId="0" fontId="0" fillId="0" borderId="41" xfId="0" applyBorder="1" applyAlignment="1">
      <alignment horizontal="center"/>
    </xf>
    <xf numFmtId="164" fontId="0" fillId="0" borderId="39" xfId="0" applyNumberFormat="1" applyBorder="1" applyAlignment="1">
      <alignment horizontal="right"/>
    </xf>
    <xf numFmtId="164" fontId="0" fillId="0" borderId="40" xfId="0" applyNumberFormat="1" applyBorder="1" applyAlignment="1">
      <alignment horizontal="right"/>
    </xf>
    <xf numFmtId="164" fontId="0" fillId="0" borderId="41" xfId="0" applyNumberFormat="1" applyBorder="1" applyAlignment="1">
      <alignment horizontal="right"/>
    </xf>
    <xf numFmtId="3" fontId="0" fillId="0" borderId="39" xfId="0" applyNumberFormat="1" applyBorder="1" applyAlignment="1">
      <alignment/>
    </xf>
    <xf numFmtId="0" fontId="0" fillId="0" borderId="40" xfId="0" applyBorder="1" applyAlignment="1">
      <alignment/>
    </xf>
    <xf numFmtId="3" fontId="0" fillId="0" borderId="41" xfId="0" applyNumberFormat="1" applyBorder="1" applyAlignment="1">
      <alignment/>
    </xf>
    <xf numFmtId="3" fontId="0" fillId="0" borderId="40" xfId="0" applyNumberFormat="1" applyBorder="1" applyAlignment="1">
      <alignment/>
    </xf>
    <xf numFmtId="3" fontId="40" fillId="0" borderId="45" xfId="0" applyNumberFormat="1" applyFont="1" applyBorder="1" applyAlignment="1">
      <alignment/>
    </xf>
    <xf numFmtId="2" fontId="0" fillId="0" borderId="40" xfId="0" applyNumberFormat="1" applyBorder="1" applyAlignment="1">
      <alignment/>
    </xf>
    <xf numFmtId="2" fontId="0" fillId="0" borderId="21" xfId="0" applyNumberFormat="1" applyBorder="1" applyAlignment="1">
      <alignment/>
    </xf>
    <xf numFmtId="2" fontId="0" fillId="0" borderId="41" xfId="0" applyNumberFormat="1" applyBorder="1" applyAlignment="1">
      <alignment/>
    </xf>
    <xf numFmtId="2" fontId="0" fillId="0" borderId="39" xfId="0" applyNumberFormat="1" applyBorder="1" applyAlignment="1">
      <alignment/>
    </xf>
    <xf numFmtId="2" fontId="0" fillId="0" borderId="27" xfId="0" applyNumberFormat="1" applyBorder="1" applyAlignment="1">
      <alignment/>
    </xf>
    <xf numFmtId="2" fontId="40" fillId="0" borderId="45" xfId="0" applyNumberFormat="1" applyFont="1" applyBorder="1" applyAlignment="1">
      <alignment/>
    </xf>
    <xf numFmtId="2" fontId="40" fillId="0" borderId="35" xfId="0" applyNumberFormat="1" applyFont="1" applyBorder="1" applyAlignment="1">
      <alignment/>
    </xf>
    <xf numFmtId="2" fontId="40" fillId="0" borderId="46" xfId="0" applyNumberFormat="1" applyFont="1" applyBorder="1" applyAlignment="1">
      <alignment/>
    </xf>
    <xf numFmtId="2" fontId="40" fillId="0" borderId="44" xfId="0" applyNumberFormat="1" applyFont="1" applyBorder="1" applyAlignment="1">
      <alignment/>
    </xf>
    <xf numFmtId="2" fontId="40" fillId="0" borderId="42" xfId="0" applyNumberFormat="1" applyFont="1" applyBorder="1" applyAlignment="1">
      <alignment/>
    </xf>
    <xf numFmtId="2" fontId="0" fillId="0" borderId="49" xfId="0" applyNumberFormat="1" applyBorder="1" applyAlignment="1">
      <alignment/>
    </xf>
    <xf numFmtId="2" fontId="0" fillId="0" borderId="43" xfId="0" applyNumberFormat="1" applyBorder="1" applyAlignment="1">
      <alignment/>
    </xf>
    <xf numFmtId="2" fontId="40" fillId="0" borderId="50" xfId="0" applyNumberFormat="1" applyFont="1" applyBorder="1" applyAlignment="1">
      <alignment/>
    </xf>
    <xf numFmtId="2" fontId="40" fillId="0" borderId="37" xfId="0" applyNumberFormat="1" applyFont="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45" fillId="0" borderId="0" xfId="0" applyFont="1" applyFill="1" applyBorder="1" applyAlignment="1">
      <alignment horizontal="center"/>
    </xf>
    <xf numFmtId="0" fontId="46" fillId="0" borderId="0" xfId="0" applyFont="1" applyFill="1" applyAlignment="1">
      <alignment/>
    </xf>
    <xf numFmtId="0" fontId="2" fillId="0" borderId="51" xfId="0" applyFont="1" applyFill="1" applyBorder="1" applyAlignment="1">
      <alignment/>
    </xf>
    <xf numFmtId="0" fontId="2" fillId="0" borderId="52" xfId="0" applyFont="1" applyFill="1" applyBorder="1" applyAlignment="1">
      <alignment/>
    </xf>
    <xf numFmtId="0" fontId="2" fillId="0" borderId="10" xfId="0" applyFont="1" applyFill="1" applyBorder="1" applyAlignment="1">
      <alignment/>
    </xf>
    <xf numFmtId="0" fontId="40" fillId="0" borderId="53" xfId="0" applyFont="1" applyFill="1" applyBorder="1" applyAlignment="1">
      <alignment horizontal="center" wrapText="1"/>
    </xf>
    <xf numFmtId="0" fontId="0" fillId="0" borderId="28" xfId="0" applyFont="1" applyFill="1" applyBorder="1" applyAlignment="1">
      <alignment horizontal="center" wrapText="1"/>
    </xf>
    <xf numFmtId="0" fontId="2" fillId="0" borderId="14" xfId="0" applyFont="1" applyFill="1" applyBorder="1" applyAlignment="1">
      <alignment/>
    </xf>
    <xf numFmtId="0" fontId="0" fillId="0" borderId="15" xfId="0" applyFill="1" applyBorder="1" applyAlignment="1">
      <alignment horizontal="right"/>
    </xf>
    <xf numFmtId="0" fontId="40" fillId="0" borderId="15" xfId="0" applyFont="1" applyFill="1" applyBorder="1" applyAlignment="1">
      <alignment/>
    </xf>
    <xf numFmtId="0" fontId="0" fillId="0" borderId="15" xfId="0" applyFill="1" applyBorder="1" applyAlignment="1">
      <alignment/>
    </xf>
    <xf numFmtId="0" fontId="40" fillId="0" borderId="16" xfId="0" applyFont="1" applyFill="1" applyBorder="1" applyAlignment="1">
      <alignment/>
    </xf>
    <xf numFmtId="0" fontId="2" fillId="0" borderId="25" xfId="0" applyFont="1" applyFill="1" applyBorder="1" applyAlignment="1">
      <alignment/>
    </xf>
    <xf numFmtId="0" fontId="0" fillId="0" borderId="14" xfId="0" applyFill="1" applyBorder="1" applyAlignment="1">
      <alignment horizontal="right"/>
    </xf>
    <xf numFmtId="0" fontId="40" fillId="0" borderId="15" xfId="0" applyFont="1" applyFill="1" applyBorder="1" applyAlignment="1">
      <alignment horizontal="right"/>
    </xf>
    <xf numFmtId="0" fontId="0" fillId="0" borderId="15" xfId="0" applyFont="1" applyFill="1" applyBorder="1" applyAlignment="1">
      <alignment/>
    </xf>
    <xf numFmtId="0" fontId="0" fillId="0" borderId="18" xfId="0" applyFill="1" applyBorder="1" applyAlignment="1">
      <alignment/>
    </xf>
    <xf numFmtId="164" fontId="0" fillId="0" borderId="16" xfId="0" applyNumberFormat="1" applyFon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5" xfId="0" applyNumberFormat="1" applyFont="1" applyFill="1" applyBorder="1" applyAlignment="1">
      <alignment/>
    </xf>
    <xf numFmtId="0" fontId="47" fillId="0" borderId="0" xfId="0" applyFont="1" applyAlignment="1">
      <alignment/>
    </xf>
    <xf numFmtId="0" fontId="44" fillId="0" borderId="0" xfId="0" applyFont="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25" fillId="0" borderId="46" xfId="0" applyNumberFormat="1" applyFont="1" applyFill="1" applyBorder="1" applyAlignment="1">
      <alignment/>
    </xf>
    <xf numFmtId="164" fontId="40" fillId="0" borderId="35" xfId="0" applyNumberFormat="1" applyFont="1" applyFill="1" applyBorder="1" applyAlignment="1">
      <alignment/>
    </xf>
    <xf numFmtId="164" fontId="40" fillId="0" borderId="46" xfId="0" applyNumberFormat="1" applyFont="1" applyFill="1" applyBorder="1" applyAlignment="1">
      <alignment/>
    </xf>
    <xf numFmtId="164" fontId="40" fillId="0" borderId="45" xfId="0" applyNumberFormat="1" applyFont="1" applyFill="1" applyBorder="1" applyAlignment="1">
      <alignment/>
    </xf>
    <xf numFmtId="164" fontId="40" fillId="0" borderId="44" xfId="0" applyNumberFormat="1" applyFont="1" applyFill="1" applyBorder="1" applyAlignment="1">
      <alignment/>
    </xf>
    <xf numFmtId="3" fontId="40" fillId="0" borderId="35" xfId="0" applyNumberFormat="1" applyFont="1" applyFill="1" applyBorder="1" applyAlignment="1">
      <alignment/>
    </xf>
    <xf numFmtId="3" fontId="40" fillId="0" borderId="46" xfId="0" applyNumberFormat="1" applyFont="1" applyFill="1" applyBorder="1" applyAlignment="1">
      <alignment/>
    </xf>
    <xf numFmtId="0" fontId="0" fillId="0" borderId="40" xfId="0" applyFill="1" applyBorder="1" applyAlignment="1">
      <alignment/>
    </xf>
    <xf numFmtId="3" fontId="0" fillId="0" borderId="21" xfId="0" applyNumberFormat="1" applyFill="1" applyBorder="1" applyAlignment="1">
      <alignment/>
    </xf>
    <xf numFmtId="0" fontId="0" fillId="0" borderId="21" xfId="0" applyFill="1" applyBorder="1" applyAlignment="1">
      <alignment/>
    </xf>
    <xf numFmtId="3" fontId="0" fillId="0" borderId="41" xfId="0" applyNumberFormat="1" applyFill="1" applyBorder="1" applyAlignment="1">
      <alignment/>
    </xf>
    <xf numFmtId="3" fontId="0" fillId="0" borderId="40" xfId="0" applyNumberFormat="1" applyFill="1" applyBorder="1" applyAlignment="1">
      <alignment/>
    </xf>
    <xf numFmtId="3" fontId="40" fillId="0" borderId="45" xfId="0" applyNumberFormat="1" applyFont="1" applyFill="1" applyBorder="1" applyAlignment="1">
      <alignment/>
    </xf>
    <xf numFmtId="3" fontId="40" fillId="0" borderId="44" xfId="0" applyNumberFormat="1" applyFont="1" applyFill="1" applyBorder="1" applyAlignment="1">
      <alignment/>
    </xf>
    <xf numFmtId="3" fontId="40" fillId="0" borderId="42" xfId="0" applyNumberFormat="1" applyFont="1" applyFill="1" applyBorder="1" applyAlignment="1">
      <alignment/>
    </xf>
    <xf numFmtId="0" fontId="0" fillId="0" borderId="54" xfId="0" applyBorder="1" applyAlignment="1">
      <alignment horizontal="center" wrapText="1"/>
    </xf>
    <xf numFmtId="0" fontId="0" fillId="0" borderId="24" xfId="0" applyBorder="1" applyAlignment="1">
      <alignment horizontal="center" wrapText="1"/>
    </xf>
    <xf numFmtId="0" fontId="2" fillId="0" borderId="0" xfId="0" applyFont="1"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55" xfId="0" applyBorder="1" applyAlignment="1">
      <alignment horizontal="center"/>
    </xf>
    <xf numFmtId="0" fontId="2" fillId="0" borderId="0"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45" fillId="0" borderId="0" xfId="0" applyFont="1" applyFill="1" applyBorder="1" applyAlignment="1">
      <alignment horizontal="center"/>
    </xf>
    <xf numFmtId="0" fontId="40" fillId="0" borderId="59" xfId="0" applyFont="1" applyBorder="1" applyAlignment="1">
      <alignment horizontal="center"/>
    </xf>
    <xf numFmtId="0" fontId="40" fillId="0" borderId="60" xfId="0" applyFont="1" applyBorder="1" applyAlignment="1">
      <alignment horizontal="center"/>
    </xf>
    <xf numFmtId="0" fontId="40" fillId="0" borderId="0" xfId="0" applyFont="1" applyBorder="1" applyAlignment="1">
      <alignment horizontal="center"/>
    </xf>
    <xf numFmtId="0" fontId="0" fillId="0" borderId="27" xfId="0" applyBorder="1" applyAlignment="1">
      <alignment horizontal="center"/>
    </xf>
    <xf numFmtId="0" fontId="0" fillId="0" borderId="43" xfId="0" applyBorder="1" applyAlignment="1">
      <alignment horizontal="center"/>
    </xf>
    <xf numFmtId="0" fontId="0" fillId="0" borderId="39" xfId="0" applyBorder="1" applyAlignment="1">
      <alignment horizontal="center"/>
    </xf>
    <xf numFmtId="0" fontId="0" fillId="0" borderId="49" xfId="0" applyBorder="1" applyAlignment="1">
      <alignment horizontal="center"/>
    </xf>
    <xf numFmtId="0" fontId="40" fillId="0" borderId="61" xfId="0" applyFont="1" applyBorder="1" applyAlignment="1">
      <alignment horizontal="center"/>
    </xf>
    <xf numFmtId="0" fontId="0" fillId="0" borderId="61" xfId="0" applyFont="1" applyBorder="1" applyAlignment="1">
      <alignment horizontal="center"/>
    </xf>
    <xf numFmtId="0" fontId="0" fillId="0" borderId="59" xfId="0" applyFont="1" applyBorder="1" applyAlignment="1">
      <alignment horizontal="center"/>
    </xf>
    <xf numFmtId="0" fontId="0" fillId="0" borderId="60" xfId="0" applyFont="1" applyBorder="1" applyAlignment="1">
      <alignment horizontal="center"/>
    </xf>
    <xf numFmtId="0" fontId="40" fillId="0" borderId="62" xfId="0" applyFont="1" applyBorder="1" applyAlignment="1">
      <alignment horizontal="center"/>
    </xf>
    <xf numFmtId="0" fontId="0" fillId="0" borderId="63" xfId="0" applyFont="1" applyBorder="1" applyAlignment="1">
      <alignment horizontal="center"/>
    </xf>
    <xf numFmtId="0" fontId="0" fillId="0" borderId="62"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36</xdr:row>
      <xdr:rowOff>104775</xdr:rowOff>
    </xdr:to>
    <xdr:sp>
      <xdr:nvSpPr>
        <xdr:cNvPr id="1" name="Tekstvak 1"/>
        <xdr:cNvSpPr txBox="1">
          <a:spLocks noChangeArrowheads="1"/>
        </xdr:cNvSpPr>
      </xdr:nvSpPr>
      <xdr:spPr>
        <a:xfrm>
          <a:off x="85725" y="9525"/>
          <a:ext cx="7439025" cy="6953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sng"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Toelichting</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Dit is het tweede statistisch jaarboek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a:t>
          </a:r>
          <a:r>
            <a:rPr lang="en-US" cap="none" sz="1100" b="0" i="0" u="none" baseline="0">
              <a:solidFill>
                <a:srgbClr val="000000"/>
              </a:solidFill>
              <a:latin typeface="Calibri"/>
              <a:ea typeface="Calibri"/>
              <a:cs typeface="Calibri"/>
            </a:rPr>
            <a:t> gevolg van koppelingen tussen twee databanken is er in de tabellen betreffende schoolse vorderingen en zittenblijven een gering dataverschil (11 leerlingen) ten opzichte van de tabellen die in het statistisch jaarboek van het schooljaar 2011-2012 gepubliceerd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3.1.3. Schoolse vorderingen en zittenblijven in het gewoon secundair onderwijs.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85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P35" sqref="P35"/>
    </sheetView>
  </sheetViews>
  <sheetFormatPr defaultColWidth="9.140625" defaultRowHeight="15"/>
  <cols>
    <col min="1" max="1" width="27.28125" style="0" customWidth="1"/>
  </cols>
  <sheetData>
    <row r="1" ht="18">
      <c r="A1" s="191" t="s">
        <v>73</v>
      </c>
    </row>
    <row r="3" ht="14.25">
      <c r="A3" s="33" t="s">
        <v>95</v>
      </c>
    </row>
    <row r="4" spans="1:2" ht="14.25">
      <c r="A4" s="29" t="s">
        <v>55</v>
      </c>
      <c r="B4" t="s">
        <v>53</v>
      </c>
    </row>
    <row r="5" spans="1:2" ht="14.25">
      <c r="A5" s="29" t="s">
        <v>56</v>
      </c>
      <c r="B5" t="s">
        <v>54</v>
      </c>
    </row>
    <row r="6" ht="14.25">
      <c r="A6" s="29"/>
    </row>
    <row r="7" spans="1:2" ht="14.25">
      <c r="A7" s="29" t="s">
        <v>57</v>
      </c>
      <c r="B7" t="s">
        <v>62</v>
      </c>
    </row>
    <row r="8" ht="14.25">
      <c r="A8" s="29"/>
    </row>
    <row r="9" ht="14.25">
      <c r="A9" s="71" t="s">
        <v>63</v>
      </c>
    </row>
    <row r="10" spans="1:2" ht="14.25">
      <c r="A10" s="29" t="s">
        <v>85</v>
      </c>
      <c r="B10" t="s">
        <v>53</v>
      </c>
    </row>
    <row r="11" spans="1:2" ht="14.25">
      <c r="A11" s="29" t="s">
        <v>86</v>
      </c>
      <c r="B11" t="s">
        <v>54</v>
      </c>
    </row>
    <row r="12" ht="14.25">
      <c r="A12" s="29"/>
    </row>
    <row r="13" ht="14.25">
      <c r="A13" s="29"/>
    </row>
    <row r="14" ht="14.25">
      <c r="A14" s="71" t="s">
        <v>33</v>
      </c>
    </row>
    <row r="15" spans="1:2" ht="14.25">
      <c r="A15" s="29" t="s">
        <v>87</v>
      </c>
      <c r="B15" t="s">
        <v>61</v>
      </c>
    </row>
    <row r="16" spans="1:2" ht="14.25">
      <c r="A16" s="29" t="s">
        <v>88</v>
      </c>
      <c r="B16" t="s">
        <v>58</v>
      </c>
    </row>
    <row r="17" spans="1:2" ht="14.25">
      <c r="A17" s="29" t="s">
        <v>89</v>
      </c>
      <c r="B17" t="s">
        <v>59</v>
      </c>
    </row>
    <row r="18" spans="1:2" ht="14.25">
      <c r="A18" s="29" t="s">
        <v>90</v>
      </c>
      <c r="B18" t="s">
        <v>60</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X58"/>
  <sheetViews>
    <sheetView zoomScalePageLayoutView="0" workbookViewId="0" topLeftCell="A1">
      <selection activeCell="O18" sqref="O18"/>
    </sheetView>
  </sheetViews>
  <sheetFormatPr defaultColWidth="9.140625" defaultRowHeight="15"/>
  <cols>
    <col min="1" max="1" width="16.140625" style="2" customWidth="1"/>
    <col min="2" max="2" width="16.140625" style="0" customWidth="1"/>
    <col min="3" max="3" width="16.8515625" style="0" customWidth="1"/>
    <col min="4" max="6" width="11.57421875" style="0" customWidth="1"/>
    <col min="8" max="8" width="11.421875" style="0" customWidth="1"/>
    <col min="9" max="9" width="8.8515625" style="0" customWidth="1"/>
    <col min="10" max="10" width="11.421875" style="0" customWidth="1"/>
    <col min="11" max="11" width="9.7109375" style="0" customWidth="1"/>
    <col min="12" max="12" width="11.28125" style="0" customWidth="1"/>
    <col min="13" max="13" width="10.7109375" style="0" customWidth="1"/>
    <col min="14" max="14" width="12.28125" style="0" customWidth="1"/>
    <col min="15" max="15" width="10.140625" style="0" customWidth="1"/>
    <col min="18" max="19" width="10.57421875" style="0" customWidth="1"/>
    <col min="20" max="20" width="11.57421875" style="0" customWidth="1"/>
    <col min="21" max="23" width="10.57421875" style="0" customWidth="1"/>
    <col min="24" max="24" width="9.140625" style="2" customWidth="1"/>
  </cols>
  <sheetData>
    <row r="1" spans="1:10" ht="14.25">
      <c r="A1" s="1" t="s">
        <v>74</v>
      </c>
      <c r="J1" s="2"/>
    </row>
    <row r="2" spans="1:24" ht="14.25">
      <c r="A2" s="212" t="s">
        <v>26</v>
      </c>
      <c r="B2" s="212"/>
      <c r="C2" s="212"/>
      <c r="D2" s="212"/>
      <c r="E2" s="212"/>
      <c r="F2" s="212"/>
      <c r="G2" s="212"/>
      <c r="H2" s="212"/>
      <c r="I2" s="212"/>
      <c r="J2" s="212"/>
      <c r="K2" s="212"/>
      <c r="L2" s="212"/>
      <c r="M2" s="212"/>
      <c r="N2" s="212"/>
      <c r="O2" s="212"/>
      <c r="P2" s="212"/>
      <c r="Q2" s="212"/>
      <c r="R2" s="212"/>
      <c r="S2" s="212"/>
      <c r="T2" s="212"/>
      <c r="U2" s="212"/>
      <c r="V2" s="212"/>
      <c r="W2" s="212"/>
      <c r="X2" s="212"/>
    </row>
    <row r="3" spans="1:24" ht="14.25">
      <c r="A3" s="223" t="s">
        <v>93</v>
      </c>
      <c r="B3" s="223"/>
      <c r="C3" s="223"/>
      <c r="D3" s="223"/>
      <c r="E3" s="223"/>
      <c r="F3" s="223"/>
      <c r="G3" s="223"/>
      <c r="H3" s="223"/>
      <c r="I3" s="223"/>
      <c r="J3" s="223"/>
      <c r="K3" s="223"/>
      <c r="L3" s="223"/>
      <c r="M3" s="223"/>
      <c r="N3" s="223"/>
      <c r="O3" s="223"/>
      <c r="P3" s="223"/>
      <c r="Q3" s="223"/>
      <c r="R3" s="223"/>
      <c r="S3" s="223"/>
      <c r="T3" s="223"/>
      <c r="U3" s="223"/>
      <c r="V3" s="223"/>
      <c r="W3" s="223"/>
      <c r="X3" s="223"/>
    </row>
    <row r="4" ht="15" thickBot="1"/>
    <row r="5" spans="1:24" s="33" customFormat="1" ht="15" thickTop="1">
      <c r="A5" s="221" t="s">
        <v>50</v>
      </c>
      <c r="B5" s="221"/>
      <c r="C5" s="222"/>
      <c r="D5" s="229" t="s">
        <v>44</v>
      </c>
      <c r="E5" s="230"/>
      <c r="F5" s="230"/>
      <c r="G5" s="230"/>
      <c r="H5" s="230"/>
      <c r="I5" s="230"/>
      <c r="J5" s="231"/>
      <c r="K5" s="229" t="s">
        <v>43</v>
      </c>
      <c r="L5" s="230"/>
      <c r="M5" s="230"/>
      <c r="N5" s="230"/>
      <c r="O5" s="230"/>
      <c r="P5" s="230"/>
      <c r="Q5" s="231"/>
      <c r="R5" s="230" t="s">
        <v>0</v>
      </c>
      <c r="S5" s="230"/>
      <c r="T5" s="230"/>
      <c r="U5" s="230"/>
      <c r="V5" s="230"/>
      <c r="W5" s="230"/>
      <c r="X5" s="230"/>
    </row>
    <row r="6" spans="1:24" ht="42" customHeight="1">
      <c r="A6" s="107" t="s">
        <v>41</v>
      </c>
      <c r="B6" s="61" t="s">
        <v>69</v>
      </c>
      <c r="C6" s="113" t="s">
        <v>40</v>
      </c>
      <c r="D6" s="227" t="s">
        <v>47</v>
      </c>
      <c r="E6" s="226"/>
      <c r="F6" s="94" t="s">
        <v>46</v>
      </c>
      <c r="G6" s="224" t="s">
        <v>45</v>
      </c>
      <c r="H6" s="225"/>
      <c r="I6" s="226"/>
      <c r="J6" s="133" t="s">
        <v>0</v>
      </c>
      <c r="K6" s="227" t="s">
        <v>47</v>
      </c>
      <c r="L6" s="226"/>
      <c r="M6" s="94" t="s">
        <v>46</v>
      </c>
      <c r="N6" s="224" t="s">
        <v>45</v>
      </c>
      <c r="O6" s="225"/>
      <c r="P6" s="226"/>
      <c r="Q6" s="133" t="s">
        <v>0</v>
      </c>
      <c r="R6" s="225" t="s">
        <v>47</v>
      </c>
      <c r="S6" s="226"/>
      <c r="T6" s="63" t="s">
        <v>46</v>
      </c>
      <c r="U6" s="224" t="s">
        <v>45</v>
      </c>
      <c r="V6" s="225"/>
      <c r="W6" s="226"/>
      <c r="X6" s="127" t="s">
        <v>0</v>
      </c>
    </row>
    <row r="7" spans="1:24" s="37" customFormat="1" ht="14.25">
      <c r="A7" s="121"/>
      <c r="B7" s="80"/>
      <c r="C7" s="138" t="s">
        <v>51</v>
      </c>
      <c r="D7" s="132" t="s">
        <v>52</v>
      </c>
      <c r="E7" s="62">
        <v>1</v>
      </c>
      <c r="F7" s="62">
        <v>0</v>
      </c>
      <c r="G7" s="62">
        <v>1</v>
      </c>
      <c r="H7" s="62">
        <v>2</v>
      </c>
      <c r="I7" s="62" t="s">
        <v>18</v>
      </c>
      <c r="J7" s="133"/>
      <c r="K7" s="132" t="s">
        <v>52</v>
      </c>
      <c r="L7" s="62">
        <v>1</v>
      </c>
      <c r="M7" s="62">
        <v>0</v>
      </c>
      <c r="N7" s="62">
        <v>1</v>
      </c>
      <c r="O7" s="62">
        <v>2</v>
      </c>
      <c r="P7" s="62" t="s">
        <v>18</v>
      </c>
      <c r="Q7" s="133"/>
      <c r="R7" s="124" t="s">
        <v>52</v>
      </c>
      <c r="S7" s="62">
        <v>1</v>
      </c>
      <c r="T7" s="62">
        <v>0</v>
      </c>
      <c r="U7" s="62">
        <v>1</v>
      </c>
      <c r="V7" s="62">
        <v>2</v>
      </c>
      <c r="W7" s="62" t="s">
        <v>18</v>
      </c>
      <c r="X7" s="127"/>
    </row>
    <row r="8" spans="1:24" ht="14.25">
      <c r="A8" s="108" t="s">
        <v>71</v>
      </c>
      <c r="B8" s="101" t="s">
        <v>71</v>
      </c>
      <c r="C8" s="139" t="s">
        <v>71</v>
      </c>
      <c r="D8" s="134">
        <v>0</v>
      </c>
      <c r="E8" s="125">
        <v>17</v>
      </c>
      <c r="F8" s="125">
        <v>3978</v>
      </c>
      <c r="G8" s="125">
        <v>4665</v>
      </c>
      <c r="H8" s="125">
        <v>1839</v>
      </c>
      <c r="I8" s="125">
        <v>531</v>
      </c>
      <c r="J8" s="135">
        <v>11030</v>
      </c>
      <c r="K8" s="134">
        <v>0</v>
      </c>
      <c r="L8" s="125">
        <v>4</v>
      </c>
      <c r="M8" s="125">
        <v>749</v>
      </c>
      <c r="N8" s="125">
        <v>1434</v>
      </c>
      <c r="O8" s="125">
        <v>864</v>
      </c>
      <c r="P8" s="125">
        <v>350</v>
      </c>
      <c r="Q8" s="135">
        <v>3401</v>
      </c>
      <c r="R8" s="130">
        <f>SUM(K8,D8)</f>
        <v>0</v>
      </c>
      <c r="S8" s="130">
        <f aca="true" t="shared" si="0" ref="S8:X8">SUM(L8,E8)</f>
        <v>21</v>
      </c>
      <c r="T8" s="130">
        <f t="shared" si="0"/>
        <v>4727</v>
      </c>
      <c r="U8" s="130">
        <f t="shared" si="0"/>
        <v>6099</v>
      </c>
      <c r="V8" s="130">
        <f t="shared" si="0"/>
        <v>2703</v>
      </c>
      <c r="W8" s="130">
        <f t="shared" si="0"/>
        <v>881</v>
      </c>
      <c r="X8" s="128">
        <f t="shared" si="0"/>
        <v>14431</v>
      </c>
    </row>
    <row r="9" spans="1:24" ht="14.25">
      <c r="A9" s="108" t="s">
        <v>71</v>
      </c>
      <c r="B9" s="101" t="s">
        <v>71</v>
      </c>
      <c r="C9" s="139" t="s">
        <v>70</v>
      </c>
      <c r="D9" s="134">
        <v>0</v>
      </c>
      <c r="E9" s="125">
        <v>17</v>
      </c>
      <c r="F9" s="125">
        <v>2152</v>
      </c>
      <c r="G9" s="125">
        <v>2216</v>
      </c>
      <c r="H9" s="125">
        <v>907</v>
      </c>
      <c r="I9" s="125">
        <v>308</v>
      </c>
      <c r="J9" s="135">
        <v>5600</v>
      </c>
      <c r="K9" s="134">
        <v>0</v>
      </c>
      <c r="L9" s="125">
        <v>4</v>
      </c>
      <c r="M9" s="125">
        <v>476</v>
      </c>
      <c r="N9" s="125">
        <v>1122</v>
      </c>
      <c r="O9" s="125">
        <v>740</v>
      </c>
      <c r="P9" s="125">
        <v>331</v>
      </c>
      <c r="Q9" s="135">
        <v>2673</v>
      </c>
      <c r="R9" s="130">
        <f aca="true" t="shared" si="1" ref="R9:R16">SUM(K9,D9)</f>
        <v>0</v>
      </c>
      <c r="S9" s="130">
        <f aca="true" t="shared" si="2" ref="S9:S16">SUM(L9,E9)</f>
        <v>21</v>
      </c>
      <c r="T9" s="130">
        <f aca="true" t="shared" si="3" ref="T9:T16">SUM(M9,F9)</f>
        <v>2628</v>
      </c>
      <c r="U9" s="130">
        <f aca="true" t="shared" si="4" ref="U9:U16">SUM(N9,G9)</f>
        <v>3338</v>
      </c>
      <c r="V9" s="130">
        <f aca="true" t="shared" si="5" ref="V9:V16">SUM(O9,H9)</f>
        <v>1647</v>
      </c>
      <c r="W9" s="130">
        <f aca="true" t="shared" si="6" ref="W9:W16">SUM(P9,I9)</f>
        <v>639</v>
      </c>
      <c r="X9" s="128">
        <f aca="true" t="shared" si="7" ref="X9:X16">SUM(Q9,J9)</f>
        <v>8273</v>
      </c>
    </row>
    <row r="10" spans="1:24" ht="14.25">
      <c r="A10" s="108" t="s">
        <v>71</v>
      </c>
      <c r="B10" s="101" t="s">
        <v>70</v>
      </c>
      <c r="C10" s="139" t="s">
        <v>71</v>
      </c>
      <c r="D10" s="134">
        <v>0</v>
      </c>
      <c r="E10" s="125">
        <v>41</v>
      </c>
      <c r="F10" s="125">
        <v>2417</v>
      </c>
      <c r="G10" s="125">
        <v>1790</v>
      </c>
      <c r="H10" s="125">
        <v>690</v>
      </c>
      <c r="I10" s="125">
        <v>192</v>
      </c>
      <c r="J10" s="135">
        <v>5130</v>
      </c>
      <c r="K10" s="134">
        <v>0</v>
      </c>
      <c r="L10" s="125">
        <v>5</v>
      </c>
      <c r="M10" s="125">
        <v>493</v>
      </c>
      <c r="N10" s="125">
        <v>720</v>
      </c>
      <c r="O10" s="125">
        <v>475</v>
      </c>
      <c r="P10" s="125">
        <v>185</v>
      </c>
      <c r="Q10" s="135">
        <v>1878</v>
      </c>
      <c r="R10" s="130">
        <f t="shared" si="1"/>
        <v>0</v>
      </c>
      <c r="S10" s="130">
        <f t="shared" si="2"/>
        <v>46</v>
      </c>
      <c r="T10" s="130">
        <f t="shared" si="3"/>
        <v>2910</v>
      </c>
      <c r="U10" s="130">
        <f t="shared" si="4"/>
        <v>2510</v>
      </c>
      <c r="V10" s="130">
        <f t="shared" si="5"/>
        <v>1165</v>
      </c>
      <c r="W10" s="130">
        <f t="shared" si="6"/>
        <v>377</v>
      </c>
      <c r="X10" s="128">
        <f t="shared" si="7"/>
        <v>7008</v>
      </c>
    </row>
    <row r="11" spans="1:24" ht="14.25">
      <c r="A11" s="108" t="s">
        <v>70</v>
      </c>
      <c r="B11" s="101" t="s">
        <v>71</v>
      </c>
      <c r="C11" s="139" t="s">
        <v>71</v>
      </c>
      <c r="D11" s="134">
        <v>0</v>
      </c>
      <c r="E11" s="125">
        <v>71</v>
      </c>
      <c r="F11" s="125">
        <v>14243</v>
      </c>
      <c r="G11" s="125">
        <v>9933</v>
      </c>
      <c r="H11" s="125">
        <v>2234</v>
      </c>
      <c r="I11" s="125">
        <v>460</v>
      </c>
      <c r="J11" s="135">
        <v>26941</v>
      </c>
      <c r="K11" s="134">
        <v>0</v>
      </c>
      <c r="L11" s="125">
        <v>3</v>
      </c>
      <c r="M11" s="125">
        <v>420</v>
      </c>
      <c r="N11" s="125">
        <v>567</v>
      </c>
      <c r="O11" s="125">
        <v>222</v>
      </c>
      <c r="P11" s="125">
        <v>89</v>
      </c>
      <c r="Q11" s="135">
        <v>1301</v>
      </c>
      <c r="R11" s="130">
        <f t="shared" si="1"/>
        <v>0</v>
      </c>
      <c r="S11" s="130">
        <f t="shared" si="2"/>
        <v>74</v>
      </c>
      <c r="T11" s="130">
        <f t="shared" si="3"/>
        <v>14663</v>
      </c>
      <c r="U11" s="130">
        <f t="shared" si="4"/>
        <v>10500</v>
      </c>
      <c r="V11" s="130">
        <f t="shared" si="5"/>
        <v>2456</v>
      </c>
      <c r="W11" s="130">
        <f t="shared" si="6"/>
        <v>549</v>
      </c>
      <c r="X11" s="128">
        <f t="shared" si="7"/>
        <v>28242</v>
      </c>
    </row>
    <row r="12" spans="1:24" ht="14.25">
      <c r="A12" s="108" t="s">
        <v>71</v>
      </c>
      <c r="B12" s="101" t="s">
        <v>70</v>
      </c>
      <c r="C12" s="139" t="s">
        <v>70</v>
      </c>
      <c r="D12" s="134">
        <v>4</v>
      </c>
      <c r="E12" s="125">
        <v>173</v>
      </c>
      <c r="F12" s="125">
        <v>5957</v>
      </c>
      <c r="G12" s="125">
        <v>2266</v>
      </c>
      <c r="H12" s="125">
        <v>694</v>
      </c>
      <c r="I12" s="125">
        <v>186</v>
      </c>
      <c r="J12" s="135">
        <v>9280</v>
      </c>
      <c r="K12" s="134">
        <v>0</v>
      </c>
      <c r="L12" s="125">
        <v>20</v>
      </c>
      <c r="M12" s="125">
        <v>746</v>
      </c>
      <c r="N12" s="125">
        <v>903</v>
      </c>
      <c r="O12" s="125">
        <v>590</v>
      </c>
      <c r="P12" s="125">
        <v>255</v>
      </c>
      <c r="Q12" s="135">
        <v>2514</v>
      </c>
      <c r="R12" s="130">
        <f t="shared" si="1"/>
        <v>4</v>
      </c>
      <c r="S12" s="130">
        <f t="shared" si="2"/>
        <v>193</v>
      </c>
      <c r="T12" s="130">
        <f t="shared" si="3"/>
        <v>6703</v>
      </c>
      <c r="U12" s="130">
        <f t="shared" si="4"/>
        <v>3169</v>
      </c>
      <c r="V12" s="130">
        <f t="shared" si="5"/>
        <v>1284</v>
      </c>
      <c r="W12" s="130">
        <f t="shared" si="6"/>
        <v>441</v>
      </c>
      <c r="X12" s="128">
        <f t="shared" si="7"/>
        <v>11794</v>
      </c>
    </row>
    <row r="13" spans="1:24" ht="14.25">
      <c r="A13" s="108" t="s">
        <v>70</v>
      </c>
      <c r="B13" s="101" t="s">
        <v>71</v>
      </c>
      <c r="C13" s="139" t="s">
        <v>70</v>
      </c>
      <c r="D13" s="134">
        <v>3</v>
      </c>
      <c r="E13" s="125">
        <v>112</v>
      </c>
      <c r="F13" s="125">
        <v>22279</v>
      </c>
      <c r="G13" s="125">
        <v>12196</v>
      </c>
      <c r="H13" s="125">
        <v>2615</v>
      </c>
      <c r="I13" s="125">
        <v>511</v>
      </c>
      <c r="J13" s="135">
        <v>37716</v>
      </c>
      <c r="K13" s="134">
        <v>0</v>
      </c>
      <c r="L13" s="125">
        <v>6</v>
      </c>
      <c r="M13" s="125">
        <v>934</v>
      </c>
      <c r="N13" s="125">
        <v>1110</v>
      </c>
      <c r="O13" s="125">
        <v>367</v>
      </c>
      <c r="P13" s="125">
        <v>113</v>
      </c>
      <c r="Q13" s="135">
        <v>2530</v>
      </c>
      <c r="R13" s="130">
        <f t="shared" si="1"/>
        <v>3</v>
      </c>
      <c r="S13" s="130">
        <f t="shared" si="2"/>
        <v>118</v>
      </c>
      <c r="T13" s="130">
        <f t="shared" si="3"/>
        <v>23213</v>
      </c>
      <c r="U13" s="130">
        <f t="shared" si="4"/>
        <v>13306</v>
      </c>
      <c r="V13" s="130">
        <f t="shared" si="5"/>
        <v>2982</v>
      </c>
      <c r="W13" s="130">
        <f t="shared" si="6"/>
        <v>624</v>
      </c>
      <c r="X13" s="128">
        <f t="shared" si="7"/>
        <v>40246</v>
      </c>
    </row>
    <row r="14" spans="1:24" ht="14.25">
      <c r="A14" s="108" t="s">
        <v>70</v>
      </c>
      <c r="B14" s="101" t="s">
        <v>70</v>
      </c>
      <c r="C14" s="139" t="s">
        <v>71</v>
      </c>
      <c r="D14" s="134">
        <v>4</v>
      </c>
      <c r="E14" s="125">
        <v>446</v>
      </c>
      <c r="F14" s="125">
        <v>35167</v>
      </c>
      <c r="G14" s="125">
        <v>12375</v>
      </c>
      <c r="H14" s="125">
        <v>2127</v>
      </c>
      <c r="I14" s="125">
        <v>379</v>
      </c>
      <c r="J14" s="135">
        <v>50498</v>
      </c>
      <c r="K14" s="134">
        <v>2</v>
      </c>
      <c r="L14" s="125">
        <v>10</v>
      </c>
      <c r="M14" s="125">
        <v>708</v>
      </c>
      <c r="N14" s="125">
        <v>597</v>
      </c>
      <c r="O14" s="125">
        <v>247</v>
      </c>
      <c r="P14" s="125">
        <v>69</v>
      </c>
      <c r="Q14" s="135">
        <v>1633</v>
      </c>
      <c r="R14" s="130">
        <f t="shared" si="1"/>
        <v>6</v>
      </c>
      <c r="S14" s="130">
        <f t="shared" si="2"/>
        <v>456</v>
      </c>
      <c r="T14" s="130">
        <f t="shared" si="3"/>
        <v>35875</v>
      </c>
      <c r="U14" s="130">
        <f t="shared" si="4"/>
        <v>12972</v>
      </c>
      <c r="V14" s="130">
        <f t="shared" si="5"/>
        <v>2374</v>
      </c>
      <c r="W14" s="130">
        <f t="shared" si="6"/>
        <v>448</v>
      </c>
      <c r="X14" s="128">
        <f t="shared" si="7"/>
        <v>52131</v>
      </c>
    </row>
    <row r="15" spans="1:24" ht="14.25">
      <c r="A15" s="108" t="s">
        <v>70</v>
      </c>
      <c r="B15" s="101" t="s">
        <v>70</v>
      </c>
      <c r="C15" s="139" t="s">
        <v>70</v>
      </c>
      <c r="D15" s="134">
        <v>63</v>
      </c>
      <c r="E15" s="125">
        <v>3636</v>
      </c>
      <c r="F15" s="125">
        <v>185432</v>
      </c>
      <c r="G15" s="125">
        <v>37144</v>
      </c>
      <c r="H15" s="125">
        <v>5619</v>
      </c>
      <c r="I15" s="125">
        <v>872</v>
      </c>
      <c r="J15" s="135">
        <v>232766</v>
      </c>
      <c r="K15" s="134">
        <v>4</v>
      </c>
      <c r="L15" s="125">
        <v>77</v>
      </c>
      <c r="M15" s="125">
        <v>3099</v>
      </c>
      <c r="N15" s="125">
        <v>2297</v>
      </c>
      <c r="O15" s="125">
        <v>703</v>
      </c>
      <c r="P15" s="125">
        <v>204</v>
      </c>
      <c r="Q15" s="135">
        <v>6384</v>
      </c>
      <c r="R15" s="130">
        <f t="shared" si="1"/>
        <v>67</v>
      </c>
      <c r="S15" s="130">
        <f t="shared" si="2"/>
        <v>3713</v>
      </c>
      <c r="T15" s="130">
        <f t="shared" si="3"/>
        <v>188531</v>
      </c>
      <c r="U15" s="130">
        <f t="shared" si="4"/>
        <v>39441</v>
      </c>
      <c r="V15" s="130">
        <f t="shared" si="5"/>
        <v>6322</v>
      </c>
      <c r="W15" s="130">
        <f t="shared" si="6"/>
        <v>1076</v>
      </c>
      <c r="X15" s="128">
        <f t="shared" si="7"/>
        <v>239150</v>
      </c>
    </row>
    <row r="16" spans="1:24" s="34" customFormat="1" ht="14.25">
      <c r="A16" s="105"/>
      <c r="B16" s="105"/>
      <c r="C16" s="140" t="s">
        <v>0</v>
      </c>
      <c r="D16" s="136">
        <f>SUM(D8:D15)</f>
        <v>74</v>
      </c>
      <c r="E16" s="126">
        <f aca="true" t="shared" si="8" ref="E16:J16">SUM(E8:E15)</f>
        <v>4513</v>
      </c>
      <c r="F16" s="126">
        <f t="shared" si="8"/>
        <v>271625</v>
      </c>
      <c r="G16" s="126">
        <f t="shared" si="8"/>
        <v>82585</v>
      </c>
      <c r="H16" s="126">
        <f t="shared" si="8"/>
        <v>16725</v>
      </c>
      <c r="I16" s="126">
        <f t="shared" si="8"/>
        <v>3439</v>
      </c>
      <c r="J16" s="137">
        <f t="shared" si="8"/>
        <v>378961</v>
      </c>
      <c r="K16" s="136">
        <f>SUM(K8:K15)</f>
        <v>6</v>
      </c>
      <c r="L16" s="126">
        <f aca="true" t="shared" si="9" ref="L16:Q16">SUM(L8:L15)</f>
        <v>129</v>
      </c>
      <c r="M16" s="126">
        <f t="shared" si="9"/>
        <v>7625</v>
      </c>
      <c r="N16" s="126">
        <f t="shared" si="9"/>
        <v>8750</v>
      </c>
      <c r="O16" s="126">
        <f t="shared" si="9"/>
        <v>4208</v>
      </c>
      <c r="P16" s="126">
        <f t="shared" si="9"/>
        <v>1596</v>
      </c>
      <c r="Q16" s="137">
        <f t="shared" si="9"/>
        <v>22314</v>
      </c>
      <c r="R16" s="131">
        <f t="shared" si="1"/>
        <v>80</v>
      </c>
      <c r="S16" s="131">
        <f t="shared" si="2"/>
        <v>4642</v>
      </c>
      <c r="T16" s="131">
        <f t="shared" si="3"/>
        <v>279250</v>
      </c>
      <c r="U16" s="131">
        <f t="shared" si="4"/>
        <v>91335</v>
      </c>
      <c r="V16" s="131">
        <f t="shared" si="5"/>
        <v>20933</v>
      </c>
      <c r="W16" s="131">
        <f t="shared" si="6"/>
        <v>5035</v>
      </c>
      <c r="X16" s="129">
        <f t="shared" si="7"/>
        <v>401275</v>
      </c>
    </row>
    <row r="17" spans="2:24" ht="14.25">
      <c r="B17" s="2"/>
      <c r="C17" s="2"/>
      <c r="D17" s="51"/>
      <c r="E17" s="51"/>
      <c r="F17" s="51"/>
      <c r="G17" s="2"/>
      <c r="H17" s="51"/>
      <c r="I17" s="51"/>
      <c r="J17" s="2"/>
      <c r="L17" s="2"/>
      <c r="M17" s="51"/>
      <c r="N17" s="51"/>
      <c r="O17" s="2"/>
      <c r="P17" s="51"/>
      <c r="Q17" s="51"/>
      <c r="R17" s="2"/>
      <c r="S17" s="2"/>
      <c r="T17" s="2"/>
      <c r="U17" s="51"/>
      <c r="V17" s="51"/>
      <c r="W17" s="51"/>
      <c r="X17" s="51"/>
    </row>
    <row r="18" spans="2:23" ht="14.25">
      <c r="B18" s="2"/>
      <c r="C18" s="51"/>
      <c r="D18" s="51"/>
      <c r="E18" s="51"/>
      <c r="F18" s="51"/>
      <c r="G18" s="51"/>
      <c r="H18" s="51"/>
      <c r="I18" s="2"/>
      <c r="J18" s="2"/>
      <c r="K18" s="2"/>
      <c r="L18" s="51"/>
      <c r="M18" s="51"/>
      <c r="N18" s="2"/>
      <c r="O18" s="51"/>
      <c r="P18" s="51"/>
      <c r="Q18" s="2"/>
      <c r="R18" s="2"/>
      <c r="S18" s="2"/>
      <c r="T18" s="51"/>
      <c r="U18" s="51"/>
      <c r="V18" s="51"/>
      <c r="W18" s="51"/>
    </row>
    <row r="19" spans="2:23" ht="14.25">
      <c r="B19" s="2"/>
      <c r="C19" s="51"/>
      <c r="D19" s="51"/>
      <c r="E19" s="51"/>
      <c r="F19" s="51"/>
      <c r="G19" s="51"/>
      <c r="H19" s="51"/>
      <c r="I19" s="2"/>
      <c r="J19" s="2"/>
      <c r="K19" s="2"/>
      <c r="L19" s="51"/>
      <c r="M19" s="51"/>
      <c r="N19" s="2"/>
      <c r="O19" s="51"/>
      <c r="P19" s="51"/>
      <c r="Q19" s="2"/>
      <c r="R19" s="2"/>
      <c r="S19" s="2"/>
      <c r="T19" s="51"/>
      <c r="U19" s="51"/>
      <c r="V19" s="51"/>
      <c r="W19" s="51"/>
    </row>
    <row r="20" spans="1:24" ht="14.25">
      <c r="A20" s="212" t="s">
        <v>26</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row>
    <row r="21" spans="1:24" ht="14.25">
      <c r="A21" s="223" t="s">
        <v>94</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row>
    <row r="22" ht="15" thickBot="1"/>
    <row r="23" spans="1:24" ht="15" thickTop="1">
      <c r="A23" s="221" t="s">
        <v>50</v>
      </c>
      <c r="B23" s="221"/>
      <c r="C23" s="222"/>
      <c r="D23" s="229" t="s">
        <v>44</v>
      </c>
      <c r="E23" s="230"/>
      <c r="F23" s="230"/>
      <c r="G23" s="230"/>
      <c r="H23" s="230"/>
      <c r="I23" s="230"/>
      <c r="J23" s="231"/>
      <c r="K23" s="229" t="s">
        <v>43</v>
      </c>
      <c r="L23" s="230"/>
      <c r="M23" s="230"/>
      <c r="N23" s="230"/>
      <c r="O23" s="230"/>
      <c r="P23" s="230"/>
      <c r="Q23" s="231"/>
      <c r="R23" s="230" t="s">
        <v>0</v>
      </c>
      <c r="S23" s="230"/>
      <c r="T23" s="230"/>
      <c r="U23" s="230"/>
      <c r="V23" s="230"/>
      <c r="W23" s="230"/>
      <c r="X23" s="230"/>
    </row>
    <row r="24" spans="1:24" ht="42.75">
      <c r="A24" s="107" t="s">
        <v>41</v>
      </c>
      <c r="B24" s="61" t="s">
        <v>69</v>
      </c>
      <c r="C24" s="113" t="s">
        <v>40</v>
      </c>
      <c r="D24" s="227" t="s">
        <v>47</v>
      </c>
      <c r="E24" s="226"/>
      <c r="F24" s="94" t="s">
        <v>46</v>
      </c>
      <c r="G24" s="224" t="s">
        <v>45</v>
      </c>
      <c r="H24" s="225"/>
      <c r="I24" s="226"/>
      <c r="J24" s="133" t="s">
        <v>0</v>
      </c>
      <c r="K24" s="227" t="s">
        <v>47</v>
      </c>
      <c r="L24" s="226"/>
      <c r="M24" s="94" t="s">
        <v>46</v>
      </c>
      <c r="N24" s="224" t="s">
        <v>45</v>
      </c>
      <c r="O24" s="225"/>
      <c r="P24" s="226"/>
      <c r="Q24" s="133" t="s">
        <v>0</v>
      </c>
      <c r="R24" s="225" t="s">
        <v>47</v>
      </c>
      <c r="S24" s="226"/>
      <c r="T24" s="63" t="s">
        <v>46</v>
      </c>
      <c r="U24" s="224" t="s">
        <v>45</v>
      </c>
      <c r="V24" s="225"/>
      <c r="W24" s="226"/>
      <c r="X24" s="127" t="s">
        <v>0</v>
      </c>
    </row>
    <row r="25" spans="1:24" ht="14.25">
      <c r="A25" s="123"/>
      <c r="B25" s="80"/>
      <c r="C25" s="138" t="s">
        <v>51</v>
      </c>
      <c r="D25" s="132">
        <v>1</v>
      </c>
      <c r="E25" s="62">
        <v>2</v>
      </c>
      <c r="F25" s="62">
        <v>3</v>
      </c>
      <c r="G25" s="62">
        <v>4</v>
      </c>
      <c r="H25" s="62">
        <v>5</v>
      </c>
      <c r="I25" s="62">
        <v>6</v>
      </c>
      <c r="J25" s="133"/>
      <c r="K25" s="132">
        <v>1</v>
      </c>
      <c r="L25" s="62">
        <v>2</v>
      </c>
      <c r="M25" s="62">
        <v>3</v>
      </c>
      <c r="N25" s="62">
        <v>4</v>
      </c>
      <c r="O25" s="62">
        <v>5</v>
      </c>
      <c r="P25" s="62">
        <v>6</v>
      </c>
      <c r="Q25" s="133"/>
      <c r="R25" s="124">
        <v>1</v>
      </c>
      <c r="S25" s="62">
        <v>2</v>
      </c>
      <c r="T25" s="62">
        <v>3</v>
      </c>
      <c r="U25" s="62">
        <v>4</v>
      </c>
      <c r="V25" s="62">
        <v>5</v>
      </c>
      <c r="W25" s="62">
        <v>6</v>
      </c>
      <c r="X25" s="127"/>
    </row>
    <row r="26" spans="1:24" ht="14.25">
      <c r="A26" s="108" t="s">
        <v>71</v>
      </c>
      <c r="B26" s="101" t="s">
        <v>71</v>
      </c>
      <c r="C26" s="139" t="s">
        <v>71</v>
      </c>
      <c r="D26" s="151">
        <f aca="true" t="shared" si="10" ref="D26:J26">D8/$J8*100</f>
        <v>0</v>
      </c>
      <c r="E26" s="152">
        <f t="shared" si="10"/>
        <v>0.1541251133272892</v>
      </c>
      <c r="F26" s="152">
        <f t="shared" si="10"/>
        <v>36.06527651858568</v>
      </c>
      <c r="G26" s="152">
        <f t="shared" si="10"/>
        <v>42.293744333635544</v>
      </c>
      <c r="H26" s="152">
        <f t="shared" si="10"/>
        <v>16.672710788757932</v>
      </c>
      <c r="I26" s="152">
        <f t="shared" si="10"/>
        <v>4.814143245693563</v>
      </c>
      <c r="J26" s="153">
        <f t="shared" si="10"/>
        <v>100</v>
      </c>
      <c r="K26" s="151">
        <f aca="true" t="shared" si="11" ref="K26:Q26">K8/$Q8*100</f>
        <v>0</v>
      </c>
      <c r="L26" s="152">
        <f t="shared" si="11"/>
        <v>0.11761246692149367</v>
      </c>
      <c r="M26" s="152">
        <f t="shared" si="11"/>
        <v>22.02293443104969</v>
      </c>
      <c r="N26" s="152">
        <f t="shared" si="11"/>
        <v>42.16406939135548</v>
      </c>
      <c r="O26" s="152">
        <f t="shared" si="11"/>
        <v>25.404292855042637</v>
      </c>
      <c r="P26" s="152">
        <f t="shared" si="11"/>
        <v>10.291090855630697</v>
      </c>
      <c r="Q26" s="153">
        <f t="shared" si="11"/>
        <v>100</v>
      </c>
      <c r="R26" s="154">
        <f aca="true" t="shared" si="12" ref="R26:X26">R8/$X8*100</f>
        <v>0</v>
      </c>
      <c r="S26" s="152">
        <f t="shared" si="12"/>
        <v>0.14552006097983508</v>
      </c>
      <c r="T26" s="152">
        <f t="shared" si="12"/>
        <v>32.75587277388954</v>
      </c>
      <c r="U26" s="152">
        <f t="shared" si="12"/>
        <v>42.263183424572105</v>
      </c>
      <c r="V26" s="152">
        <f t="shared" si="12"/>
        <v>18.73051070611877</v>
      </c>
      <c r="W26" s="152">
        <f t="shared" si="12"/>
        <v>6.104913034439748</v>
      </c>
      <c r="X26" s="155">
        <f t="shared" si="12"/>
        <v>100</v>
      </c>
    </row>
    <row r="27" spans="1:24" ht="14.25">
      <c r="A27" s="108" t="s">
        <v>71</v>
      </c>
      <c r="B27" s="101" t="s">
        <v>71</v>
      </c>
      <c r="C27" s="139" t="s">
        <v>70</v>
      </c>
      <c r="D27" s="151">
        <f aca="true" t="shared" si="13" ref="D27:J27">D9/$J9*100</f>
        <v>0</v>
      </c>
      <c r="E27" s="152">
        <f t="shared" si="13"/>
        <v>0.30357142857142855</v>
      </c>
      <c r="F27" s="152">
        <f t="shared" si="13"/>
        <v>38.42857142857143</v>
      </c>
      <c r="G27" s="152">
        <f t="shared" si="13"/>
        <v>39.57142857142858</v>
      </c>
      <c r="H27" s="152">
        <f t="shared" si="13"/>
        <v>16.196428571428573</v>
      </c>
      <c r="I27" s="152">
        <f t="shared" si="13"/>
        <v>5.5</v>
      </c>
      <c r="J27" s="153">
        <f t="shared" si="13"/>
        <v>100</v>
      </c>
      <c r="K27" s="151">
        <f aca="true" t="shared" si="14" ref="K27:Q27">K9/$Q9*100</f>
        <v>0</v>
      </c>
      <c r="L27" s="152">
        <f t="shared" si="14"/>
        <v>0.14964459408903852</v>
      </c>
      <c r="M27" s="152">
        <f t="shared" si="14"/>
        <v>17.807706696595584</v>
      </c>
      <c r="N27" s="152">
        <f t="shared" si="14"/>
        <v>41.9753086419753</v>
      </c>
      <c r="O27" s="152">
        <f t="shared" si="14"/>
        <v>27.68424990647213</v>
      </c>
      <c r="P27" s="152">
        <f t="shared" si="14"/>
        <v>12.383090160867939</v>
      </c>
      <c r="Q27" s="153">
        <f t="shared" si="14"/>
        <v>100</v>
      </c>
      <c r="R27" s="154">
        <f aca="true" t="shared" si="15" ref="R27:X27">R9/$X9*100</f>
        <v>0</v>
      </c>
      <c r="S27" s="152">
        <f t="shared" si="15"/>
        <v>0.2538377855675088</v>
      </c>
      <c r="T27" s="152">
        <f t="shared" si="15"/>
        <v>31.765985736733953</v>
      </c>
      <c r="U27" s="152">
        <f t="shared" si="15"/>
        <v>40.34812039163544</v>
      </c>
      <c r="V27" s="152">
        <f t="shared" si="15"/>
        <v>19.90813489665176</v>
      </c>
      <c r="W27" s="152">
        <f t="shared" si="15"/>
        <v>7.723921189411338</v>
      </c>
      <c r="X27" s="155">
        <f t="shared" si="15"/>
        <v>100</v>
      </c>
    </row>
    <row r="28" spans="1:24" ht="14.25">
      <c r="A28" s="108" t="s">
        <v>71</v>
      </c>
      <c r="B28" s="101" t="s">
        <v>70</v>
      </c>
      <c r="C28" s="139" t="s">
        <v>71</v>
      </c>
      <c r="D28" s="151">
        <f aca="true" t="shared" si="16" ref="D28:J28">D10/$J10*100</f>
        <v>0</v>
      </c>
      <c r="E28" s="152">
        <f t="shared" si="16"/>
        <v>0.7992202729044834</v>
      </c>
      <c r="F28" s="152">
        <f t="shared" si="16"/>
        <v>47.11500974658869</v>
      </c>
      <c r="G28" s="152">
        <f t="shared" si="16"/>
        <v>34.89278752436647</v>
      </c>
      <c r="H28" s="152">
        <f t="shared" si="16"/>
        <v>13.450292397660817</v>
      </c>
      <c r="I28" s="152">
        <f t="shared" si="16"/>
        <v>3.7426900584795324</v>
      </c>
      <c r="J28" s="153">
        <f t="shared" si="16"/>
        <v>100</v>
      </c>
      <c r="K28" s="151">
        <f aca="true" t="shared" si="17" ref="K28:Q28">K10/$Q10*100</f>
        <v>0</v>
      </c>
      <c r="L28" s="152">
        <f t="shared" si="17"/>
        <v>0.26624068157614483</v>
      </c>
      <c r="M28" s="152">
        <f t="shared" si="17"/>
        <v>26.25133120340788</v>
      </c>
      <c r="N28" s="152">
        <f t="shared" si="17"/>
        <v>38.33865814696485</v>
      </c>
      <c r="O28" s="152">
        <f t="shared" si="17"/>
        <v>25.292864749733756</v>
      </c>
      <c r="P28" s="152">
        <f t="shared" si="17"/>
        <v>9.850905218317358</v>
      </c>
      <c r="Q28" s="153">
        <f t="shared" si="17"/>
        <v>100</v>
      </c>
      <c r="R28" s="154">
        <f aca="true" t="shared" si="18" ref="R28:X28">R10/$X10*100</f>
        <v>0</v>
      </c>
      <c r="S28" s="152">
        <f t="shared" si="18"/>
        <v>0.6563926940639269</v>
      </c>
      <c r="T28" s="152">
        <f t="shared" si="18"/>
        <v>41.523972602739725</v>
      </c>
      <c r="U28" s="152">
        <f t="shared" si="18"/>
        <v>35.8162100456621</v>
      </c>
      <c r="V28" s="152">
        <f t="shared" si="18"/>
        <v>16.623858447488583</v>
      </c>
      <c r="W28" s="152">
        <f t="shared" si="18"/>
        <v>5.379566210045662</v>
      </c>
      <c r="X28" s="155">
        <f t="shared" si="18"/>
        <v>100</v>
      </c>
    </row>
    <row r="29" spans="1:24" ht="14.25">
      <c r="A29" s="108" t="s">
        <v>70</v>
      </c>
      <c r="B29" s="101" t="s">
        <v>71</v>
      </c>
      <c r="C29" s="139" t="s">
        <v>71</v>
      </c>
      <c r="D29" s="151">
        <f aca="true" t="shared" si="19" ref="D29:J29">D11/$J11*100</f>
        <v>0</v>
      </c>
      <c r="E29" s="152">
        <f t="shared" si="19"/>
        <v>0.2635388441409005</v>
      </c>
      <c r="F29" s="152">
        <f t="shared" si="19"/>
        <v>52.867376860547125</v>
      </c>
      <c r="G29" s="152">
        <f t="shared" si="19"/>
        <v>36.8694554767826</v>
      </c>
      <c r="H29" s="152">
        <f t="shared" si="19"/>
        <v>8.29219405367284</v>
      </c>
      <c r="I29" s="152">
        <f t="shared" si="19"/>
        <v>1.7074347648565382</v>
      </c>
      <c r="J29" s="153">
        <f t="shared" si="19"/>
        <v>100</v>
      </c>
      <c r="K29" s="151">
        <f aca="true" t="shared" si="20" ref="K29:Q29">K11/$Q11*100</f>
        <v>0</v>
      </c>
      <c r="L29" s="152">
        <f t="shared" si="20"/>
        <v>0.23059185242121444</v>
      </c>
      <c r="M29" s="152">
        <f t="shared" si="20"/>
        <v>32.28285933897002</v>
      </c>
      <c r="N29" s="152">
        <f t="shared" si="20"/>
        <v>43.58186010760953</v>
      </c>
      <c r="O29" s="152">
        <f t="shared" si="20"/>
        <v>17.06379707916987</v>
      </c>
      <c r="P29" s="152">
        <f t="shared" si="20"/>
        <v>6.840891621829362</v>
      </c>
      <c r="Q29" s="153">
        <f t="shared" si="20"/>
        <v>100</v>
      </c>
      <c r="R29" s="154">
        <f aca="true" t="shared" si="21" ref="R29:X29">R11/$X11*100</f>
        <v>0</v>
      </c>
      <c r="S29" s="152">
        <f t="shared" si="21"/>
        <v>0.2620211033212945</v>
      </c>
      <c r="T29" s="152">
        <f t="shared" si="21"/>
        <v>51.919127540542455</v>
      </c>
      <c r="U29" s="152">
        <f t="shared" si="21"/>
        <v>37.17867006585936</v>
      </c>
      <c r="V29" s="152">
        <f t="shared" si="21"/>
        <v>8.696267969690531</v>
      </c>
      <c r="W29" s="152">
        <f t="shared" si="21"/>
        <v>1.9439133205863608</v>
      </c>
      <c r="X29" s="155">
        <f t="shared" si="21"/>
        <v>100</v>
      </c>
    </row>
    <row r="30" spans="1:24" ht="14.25">
      <c r="A30" s="108" t="s">
        <v>71</v>
      </c>
      <c r="B30" s="101" t="s">
        <v>70</v>
      </c>
      <c r="C30" s="139" t="s">
        <v>70</v>
      </c>
      <c r="D30" s="151">
        <f aca="true" t="shared" si="22" ref="D30:J30">D12/$J12*100</f>
        <v>0.04310344827586207</v>
      </c>
      <c r="E30" s="152">
        <f t="shared" si="22"/>
        <v>1.8642241379310345</v>
      </c>
      <c r="F30" s="152">
        <f t="shared" si="22"/>
        <v>64.19181034482759</v>
      </c>
      <c r="G30" s="152">
        <f t="shared" si="22"/>
        <v>24.418103448275865</v>
      </c>
      <c r="H30" s="152">
        <f t="shared" si="22"/>
        <v>7.478448275862069</v>
      </c>
      <c r="I30" s="152">
        <f t="shared" si="22"/>
        <v>2.004310344827586</v>
      </c>
      <c r="J30" s="153">
        <f t="shared" si="22"/>
        <v>100</v>
      </c>
      <c r="K30" s="151">
        <f aca="true" t="shared" si="23" ref="K30:Q30">K12/$Q12*100</f>
        <v>0</v>
      </c>
      <c r="L30" s="152">
        <f t="shared" si="23"/>
        <v>0.7955449482895784</v>
      </c>
      <c r="M30" s="152">
        <f t="shared" si="23"/>
        <v>29.67382657120127</v>
      </c>
      <c r="N30" s="152">
        <f t="shared" si="23"/>
        <v>35.91885441527447</v>
      </c>
      <c r="O30" s="152">
        <f t="shared" si="23"/>
        <v>23.46857597454256</v>
      </c>
      <c r="P30" s="152">
        <f t="shared" si="23"/>
        <v>10.143198090692124</v>
      </c>
      <c r="Q30" s="153">
        <f t="shared" si="23"/>
        <v>100</v>
      </c>
      <c r="R30" s="154">
        <f aca="true" t="shared" si="24" ref="R30:X30">R12/$X12*100</f>
        <v>0.033915550279803294</v>
      </c>
      <c r="S30" s="152">
        <f t="shared" si="24"/>
        <v>1.6364253010005085</v>
      </c>
      <c r="T30" s="152">
        <f t="shared" si="24"/>
        <v>56.83398338138036</v>
      </c>
      <c r="U30" s="152">
        <f t="shared" si="24"/>
        <v>26.869594709174155</v>
      </c>
      <c r="V30" s="152">
        <f t="shared" si="24"/>
        <v>10.886891639816856</v>
      </c>
      <c r="W30" s="152">
        <f t="shared" si="24"/>
        <v>3.7391894183483125</v>
      </c>
      <c r="X30" s="155">
        <f t="shared" si="24"/>
        <v>100</v>
      </c>
    </row>
    <row r="31" spans="1:24" ht="14.25">
      <c r="A31" s="108" t="s">
        <v>70</v>
      </c>
      <c r="B31" s="101" t="s">
        <v>71</v>
      </c>
      <c r="C31" s="139" t="s">
        <v>70</v>
      </c>
      <c r="D31" s="151">
        <f aca="true" t="shared" si="25" ref="D31:J31">D13/$J13*100</f>
        <v>0.007954183900731784</v>
      </c>
      <c r="E31" s="152">
        <f t="shared" si="25"/>
        <v>0.2969561989606533</v>
      </c>
      <c r="F31" s="152">
        <f t="shared" si="25"/>
        <v>59.07042104146781</v>
      </c>
      <c r="G31" s="152">
        <f t="shared" si="25"/>
        <v>32.33640895110828</v>
      </c>
      <c r="H31" s="152">
        <f t="shared" si="25"/>
        <v>6.933396966804539</v>
      </c>
      <c r="I31" s="152">
        <f t="shared" si="25"/>
        <v>1.3548626577579805</v>
      </c>
      <c r="J31" s="153">
        <f t="shared" si="25"/>
        <v>100</v>
      </c>
      <c r="K31" s="151">
        <f aca="true" t="shared" si="26" ref="K31:Q31">K13/$Q13*100</f>
        <v>0</v>
      </c>
      <c r="L31" s="152">
        <f t="shared" si="26"/>
        <v>0.23715415019762848</v>
      </c>
      <c r="M31" s="152">
        <f t="shared" si="26"/>
        <v>36.91699604743083</v>
      </c>
      <c r="N31" s="152">
        <f t="shared" si="26"/>
        <v>43.873517786561266</v>
      </c>
      <c r="O31" s="152">
        <f t="shared" si="26"/>
        <v>14.50592885375494</v>
      </c>
      <c r="P31" s="152">
        <f t="shared" si="26"/>
        <v>4.466403162055336</v>
      </c>
      <c r="Q31" s="153">
        <f t="shared" si="26"/>
        <v>100</v>
      </c>
      <c r="R31" s="154">
        <f aca="true" t="shared" si="27" ref="R31:X31">R13/$X13*100</f>
        <v>0.007454156934850668</v>
      </c>
      <c r="S31" s="152">
        <f t="shared" si="27"/>
        <v>0.29319683943745967</v>
      </c>
      <c r="T31" s="152">
        <f t="shared" si="27"/>
        <v>57.677781642896186</v>
      </c>
      <c r="U31" s="152">
        <f t="shared" si="27"/>
        <v>33.061670725041</v>
      </c>
      <c r="V31" s="152">
        <f t="shared" si="27"/>
        <v>7.409431993241565</v>
      </c>
      <c r="W31" s="152">
        <f t="shared" si="27"/>
        <v>1.550464642448939</v>
      </c>
      <c r="X31" s="155">
        <f t="shared" si="27"/>
        <v>100</v>
      </c>
    </row>
    <row r="32" spans="1:24" ht="14.25">
      <c r="A32" s="108" t="s">
        <v>70</v>
      </c>
      <c r="B32" s="101" t="s">
        <v>70</v>
      </c>
      <c r="C32" s="139" t="s">
        <v>71</v>
      </c>
      <c r="D32" s="151">
        <f aca="true" t="shared" si="28" ref="D32:J32">D14/$J14*100</f>
        <v>0.007921105786367778</v>
      </c>
      <c r="E32" s="152">
        <f t="shared" si="28"/>
        <v>0.8832032951800071</v>
      </c>
      <c r="F32" s="152">
        <f t="shared" si="28"/>
        <v>69.6403817972989</v>
      </c>
      <c r="G32" s="152">
        <f t="shared" si="28"/>
        <v>24.505921026575308</v>
      </c>
      <c r="H32" s="152">
        <f t="shared" si="28"/>
        <v>4.212048001901065</v>
      </c>
      <c r="I32" s="152">
        <f t="shared" si="28"/>
        <v>0.7505247732583469</v>
      </c>
      <c r="J32" s="153">
        <f t="shared" si="28"/>
        <v>100</v>
      </c>
      <c r="K32" s="151">
        <f aca="true" t="shared" si="29" ref="K32:Q32">K14/$Q14*100</f>
        <v>0.1224739742804654</v>
      </c>
      <c r="L32" s="152">
        <f t="shared" si="29"/>
        <v>0.612369871402327</v>
      </c>
      <c r="M32" s="152">
        <f t="shared" si="29"/>
        <v>43.35578689528475</v>
      </c>
      <c r="N32" s="152">
        <f t="shared" si="29"/>
        <v>36.55848132271892</v>
      </c>
      <c r="O32" s="152">
        <f t="shared" si="29"/>
        <v>15.125535823637476</v>
      </c>
      <c r="P32" s="152">
        <f t="shared" si="29"/>
        <v>4.225352112676056</v>
      </c>
      <c r="Q32" s="153">
        <f t="shared" si="29"/>
        <v>100</v>
      </c>
      <c r="R32" s="154">
        <f aca="true" t="shared" si="30" ref="R32:X32">R14/$X14*100</f>
        <v>0.011509466536226047</v>
      </c>
      <c r="S32" s="152">
        <f t="shared" si="30"/>
        <v>0.8747194567531795</v>
      </c>
      <c r="T32" s="152">
        <f t="shared" si="30"/>
        <v>68.81701866451823</v>
      </c>
      <c r="U32" s="152">
        <f t="shared" si="30"/>
        <v>24.883466651320713</v>
      </c>
      <c r="V32" s="152">
        <f t="shared" si="30"/>
        <v>4.553912259500105</v>
      </c>
      <c r="W32" s="152">
        <f t="shared" si="30"/>
        <v>0.8593735013715447</v>
      </c>
      <c r="X32" s="155">
        <f t="shared" si="30"/>
        <v>100</v>
      </c>
    </row>
    <row r="33" spans="1:24" ht="14.25">
      <c r="A33" s="108" t="s">
        <v>70</v>
      </c>
      <c r="B33" s="101" t="s">
        <v>70</v>
      </c>
      <c r="C33" s="139" t="s">
        <v>70</v>
      </c>
      <c r="D33" s="151">
        <f aca="true" t="shared" si="31" ref="D33:J33">D15/$J15*100</f>
        <v>0.027065808580290937</v>
      </c>
      <c r="E33" s="152">
        <f t="shared" si="31"/>
        <v>1.5620838094910767</v>
      </c>
      <c r="F33" s="152">
        <f t="shared" si="31"/>
        <v>79.66455582000808</v>
      </c>
      <c r="G33" s="152">
        <f t="shared" si="31"/>
        <v>15.957657046132168</v>
      </c>
      <c r="H33" s="152">
        <f t="shared" si="31"/>
        <v>2.414012355756425</v>
      </c>
      <c r="I33" s="152">
        <f t="shared" si="31"/>
        <v>0.37462516003196344</v>
      </c>
      <c r="J33" s="153">
        <f t="shared" si="31"/>
        <v>100</v>
      </c>
      <c r="K33" s="151">
        <f aca="true" t="shared" si="32" ref="K33:Q33">K15/$Q15*100</f>
        <v>0.06265664160401002</v>
      </c>
      <c r="L33" s="152">
        <f t="shared" si="32"/>
        <v>1.2061403508771928</v>
      </c>
      <c r="M33" s="152">
        <f t="shared" si="32"/>
        <v>48.54323308270676</v>
      </c>
      <c r="N33" s="152">
        <f t="shared" si="32"/>
        <v>35.980576441102755</v>
      </c>
      <c r="O33" s="152">
        <f t="shared" si="32"/>
        <v>11.011904761904761</v>
      </c>
      <c r="P33" s="152">
        <f t="shared" si="32"/>
        <v>3.195488721804511</v>
      </c>
      <c r="Q33" s="153">
        <f t="shared" si="32"/>
        <v>100</v>
      </c>
      <c r="R33" s="154">
        <f aca="true" t="shared" si="33" ref="R33:X33">R15/$X15*100</f>
        <v>0.028015889609031987</v>
      </c>
      <c r="S33" s="152">
        <f t="shared" si="33"/>
        <v>1.552582061467698</v>
      </c>
      <c r="T33" s="152">
        <f t="shared" si="33"/>
        <v>78.83378632657329</v>
      </c>
      <c r="U33" s="152">
        <f t="shared" si="33"/>
        <v>16.492159732385534</v>
      </c>
      <c r="V33" s="152">
        <f t="shared" si="33"/>
        <v>2.6435291657955258</v>
      </c>
      <c r="W33" s="152">
        <f t="shared" si="33"/>
        <v>0.4499268241689316</v>
      </c>
      <c r="X33" s="155">
        <f t="shared" si="33"/>
        <v>100</v>
      </c>
    </row>
    <row r="34" spans="1:24" s="2" customFormat="1" ht="14.25">
      <c r="A34" s="105"/>
      <c r="B34" s="105"/>
      <c r="C34" s="140" t="s">
        <v>0</v>
      </c>
      <c r="D34" s="156">
        <f aca="true" t="shared" si="34" ref="D34:J34">D16/$J16*100</f>
        <v>0.019527075345484098</v>
      </c>
      <c r="E34" s="157">
        <f t="shared" si="34"/>
        <v>1.1908877166779694</v>
      </c>
      <c r="F34" s="157">
        <f t="shared" si="34"/>
        <v>71.67624109077188</v>
      </c>
      <c r="G34" s="157">
        <f t="shared" si="34"/>
        <v>21.792479964956815</v>
      </c>
      <c r="H34" s="157">
        <f t="shared" si="34"/>
        <v>4.413382907475967</v>
      </c>
      <c r="I34" s="157">
        <f t="shared" si="34"/>
        <v>0.9074812447718895</v>
      </c>
      <c r="J34" s="158">
        <f t="shared" si="34"/>
        <v>100</v>
      </c>
      <c r="K34" s="156">
        <f aca="true" t="shared" si="35" ref="K34:Q34">K16/$Q16*100</f>
        <v>0.026888948642108095</v>
      </c>
      <c r="L34" s="157">
        <f t="shared" si="35"/>
        <v>0.578112395805324</v>
      </c>
      <c r="M34" s="157">
        <f t="shared" si="35"/>
        <v>34.17137223267904</v>
      </c>
      <c r="N34" s="157">
        <f t="shared" si="35"/>
        <v>39.2130501030743</v>
      </c>
      <c r="O34" s="157">
        <f t="shared" si="35"/>
        <v>18.858115980998477</v>
      </c>
      <c r="P34" s="157">
        <f t="shared" si="35"/>
        <v>7.152460338800753</v>
      </c>
      <c r="Q34" s="158">
        <f t="shared" si="35"/>
        <v>100</v>
      </c>
      <c r="R34" s="159">
        <f aca="true" t="shared" si="36" ref="R34:X34">R16/$X16*100</f>
        <v>0.019936452557473054</v>
      </c>
      <c r="S34" s="157">
        <f t="shared" si="36"/>
        <v>1.156812659647374</v>
      </c>
      <c r="T34" s="157">
        <f t="shared" si="36"/>
        <v>69.59067970842938</v>
      </c>
      <c r="U34" s="157">
        <f t="shared" si="36"/>
        <v>22.76119867921002</v>
      </c>
      <c r="V34" s="157">
        <f t="shared" si="36"/>
        <v>5.216622017319794</v>
      </c>
      <c r="W34" s="157">
        <f t="shared" si="36"/>
        <v>1.2547504828359604</v>
      </c>
      <c r="X34" s="160">
        <f t="shared" si="36"/>
        <v>100</v>
      </c>
    </row>
    <row r="36" ht="14.25">
      <c r="A36" s="192"/>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row r="55" ht="14.25">
      <c r="X55"/>
    </row>
    <row r="56" ht="14.25">
      <c r="X56"/>
    </row>
    <row r="57" ht="14.25">
      <c r="X57"/>
    </row>
    <row r="58" ht="14.25">
      <c r="X58"/>
    </row>
  </sheetData>
  <sheetProtection/>
  <mergeCells count="24">
    <mergeCell ref="R5:X5"/>
    <mergeCell ref="R6:S6"/>
    <mergeCell ref="U6:W6"/>
    <mergeCell ref="D6:E6"/>
    <mergeCell ref="G6:I6"/>
    <mergeCell ref="D23:J23"/>
    <mergeCell ref="K23:Q23"/>
    <mergeCell ref="R23:X23"/>
    <mergeCell ref="A3:X3"/>
    <mergeCell ref="A2:X2"/>
    <mergeCell ref="A23:C23"/>
    <mergeCell ref="A20:X20"/>
    <mergeCell ref="A21:X21"/>
    <mergeCell ref="A5:C5"/>
    <mergeCell ref="D5:J5"/>
    <mergeCell ref="N6:P6"/>
    <mergeCell ref="K6:L6"/>
    <mergeCell ref="K5:Q5"/>
    <mergeCell ref="D24:E24"/>
    <mergeCell ref="G24:I24"/>
    <mergeCell ref="K24:L24"/>
    <mergeCell ref="N24:P24"/>
    <mergeCell ref="R24:S24"/>
    <mergeCell ref="U24:W24"/>
  </mergeCells>
  <printOptions/>
  <pageMargins left="0.31496062992125984" right="0.31496062992125984" top="0.5511811023622047" bottom="0.5511811023622047"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Q34"/>
  <sheetViews>
    <sheetView zoomScalePageLayoutView="0" workbookViewId="0" topLeftCell="A1">
      <selection activeCell="M17" sqref="M17"/>
    </sheetView>
  </sheetViews>
  <sheetFormatPr defaultColWidth="9.140625" defaultRowHeight="15"/>
  <cols>
    <col min="1" max="1" width="15.00390625" style="2" customWidth="1"/>
    <col min="2" max="3" width="17.140625" style="0" customWidth="1"/>
    <col min="4" max="15" width="14.7109375" style="0" customWidth="1"/>
  </cols>
  <sheetData>
    <row r="1" ht="14.25">
      <c r="A1" s="34" t="s">
        <v>74</v>
      </c>
    </row>
    <row r="2" spans="1:17" ht="14.25">
      <c r="A2" s="212" t="s">
        <v>26</v>
      </c>
      <c r="B2" s="212"/>
      <c r="C2" s="212"/>
      <c r="D2" s="212"/>
      <c r="E2" s="212"/>
      <c r="F2" s="212"/>
      <c r="G2" s="212"/>
      <c r="H2" s="212"/>
      <c r="I2" s="212"/>
      <c r="J2" s="212"/>
      <c r="K2" s="212"/>
      <c r="L2" s="212"/>
      <c r="M2" s="212"/>
      <c r="N2" s="212"/>
      <c r="O2" s="212"/>
      <c r="P2" s="81"/>
      <c r="Q2" s="81"/>
    </row>
    <row r="3" spans="1:17" ht="14.25">
      <c r="A3" s="223" t="s">
        <v>91</v>
      </c>
      <c r="B3" s="223"/>
      <c r="C3" s="223"/>
      <c r="D3" s="223"/>
      <c r="E3" s="223"/>
      <c r="F3" s="223"/>
      <c r="G3" s="223"/>
      <c r="H3" s="223"/>
      <c r="I3" s="223"/>
      <c r="J3" s="223"/>
      <c r="K3" s="223"/>
      <c r="L3" s="223"/>
      <c r="M3" s="223"/>
      <c r="N3" s="223"/>
      <c r="O3" s="223"/>
      <c r="P3" s="119"/>
      <c r="Q3" s="119"/>
    </row>
    <row r="4" ht="15" thickBot="1"/>
    <row r="5" spans="1:15" s="33" customFormat="1" ht="15" thickTop="1">
      <c r="A5" s="221" t="s">
        <v>50</v>
      </c>
      <c r="B5" s="221"/>
      <c r="C5" s="232"/>
      <c r="D5" s="233" t="s">
        <v>44</v>
      </c>
      <c r="E5" s="230"/>
      <c r="F5" s="230"/>
      <c r="G5" s="234"/>
      <c r="H5" s="233" t="s">
        <v>43</v>
      </c>
      <c r="I5" s="230"/>
      <c r="J5" s="230"/>
      <c r="K5" s="234"/>
      <c r="L5" s="233" t="s">
        <v>0</v>
      </c>
      <c r="M5" s="230"/>
      <c r="N5" s="230"/>
      <c r="O5" s="230"/>
    </row>
    <row r="6" spans="1:15" ht="51.75" customHeight="1">
      <c r="A6" s="107" t="s">
        <v>41</v>
      </c>
      <c r="B6" s="97" t="s">
        <v>69</v>
      </c>
      <c r="C6" s="98" t="s">
        <v>40</v>
      </c>
      <c r="D6" s="66" t="s">
        <v>19</v>
      </c>
      <c r="E6" s="61" t="s">
        <v>20</v>
      </c>
      <c r="F6" s="61" t="s">
        <v>42</v>
      </c>
      <c r="G6" s="118" t="s">
        <v>0</v>
      </c>
      <c r="H6" s="66" t="s">
        <v>19</v>
      </c>
      <c r="I6" s="61" t="s">
        <v>20</v>
      </c>
      <c r="J6" s="61" t="s">
        <v>42</v>
      </c>
      <c r="K6" s="118" t="s">
        <v>0</v>
      </c>
      <c r="L6" s="96" t="s">
        <v>19</v>
      </c>
      <c r="M6" s="61" t="s">
        <v>20</v>
      </c>
      <c r="N6" s="61" t="s">
        <v>42</v>
      </c>
      <c r="O6" s="79" t="s">
        <v>0</v>
      </c>
    </row>
    <row r="7" spans="1:15" ht="14.25">
      <c r="A7" s="108" t="s">
        <v>71</v>
      </c>
      <c r="B7" s="99" t="s">
        <v>71</v>
      </c>
      <c r="C7" s="100" t="s">
        <v>71</v>
      </c>
      <c r="D7" s="65">
        <v>1082</v>
      </c>
      <c r="E7" s="60">
        <v>9809</v>
      </c>
      <c r="F7" s="60">
        <v>139</v>
      </c>
      <c r="G7" s="64">
        <v>11030</v>
      </c>
      <c r="H7" s="65">
        <v>296</v>
      </c>
      <c r="I7" s="60">
        <v>2789</v>
      </c>
      <c r="J7" s="60">
        <v>316</v>
      </c>
      <c r="K7" s="64">
        <v>3401</v>
      </c>
      <c r="L7" s="114">
        <f>SUM(H7,D7)</f>
        <v>1378</v>
      </c>
      <c r="M7" s="60">
        <f aca="true" t="shared" si="0" ref="M7:O14">SUM(I7,E7)</f>
        <v>12598</v>
      </c>
      <c r="N7" s="60">
        <f t="shared" si="0"/>
        <v>455</v>
      </c>
      <c r="O7" s="115">
        <f t="shared" si="0"/>
        <v>14431</v>
      </c>
    </row>
    <row r="8" spans="1:15" ht="14.25">
      <c r="A8" s="108" t="s">
        <v>71</v>
      </c>
      <c r="B8" s="99" t="s">
        <v>71</v>
      </c>
      <c r="C8" s="100" t="s">
        <v>70</v>
      </c>
      <c r="D8" s="65">
        <v>625</v>
      </c>
      <c r="E8" s="60">
        <v>4854</v>
      </c>
      <c r="F8" s="60">
        <v>121</v>
      </c>
      <c r="G8" s="64">
        <v>5600</v>
      </c>
      <c r="H8" s="65">
        <v>260</v>
      </c>
      <c r="I8" s="60">
        <v>1816</v>
      </c>
      <c r="J8" s="60">
        <v>597</v>
      </c>
      <c r="K8" s="64">
        <v>2673</v>
      </c>
      <c r="L8" s="114">
        <f aca="true" t="shared" si="1" ref="L8:L14">SUM(H8,D8)</f>
        <v>885</v>
      </c>
      <c r="M8" s="60">
        <f t="shared" si="0"/>
        <v>6670</v>
      </c>
      <c r="N8" s="60">
        <f t="shared" si="0"/>
        <v>718</v>
      </c>
      <c r="O8" s="115">
        <f t="shared" si="0"/>
        <v>8273</v>
      </c>
    </row>
    <row r="9" spans="1:15" ht="14.25">
      <c r="A9" s="108" t="s">
        <v>71</v>
      </c>
      <c r="B9" s="99" t="s">
        <v>70</v>
      </c>
      <c r="C9" s="100" t="s">
        <v>71</v>
      </c>
      <c r="D9" s="65">
        <v>489</v>
      </c>
      <c r="E9" s="60">
        <v>4605</v>
      </c>
      <c r="F9" s="60">
        <v>36</v>
      </c>
      <c r="G9" s="64">
        <v>5130</v>
      </c>
      <c r="H9" s="65">
        <v>177</v>
      </c>
      <c r="I9" s="60">
        <v>1578</v>
      </c>
      <c r="J9" s="60">
        <v>123</v>
      </c>
      <c r="K9" s="64">
        <v>1878</v>
      </c>
      <c r="L9" s="114">
        <f t="shared" si="1"/>
        <v>666</v>
      </c>
      <c r="M9" s="60">
        <f t="shared" si="0"/>
        <v>6183</v>
      </c>
      <c r="N9" s="60">
        <f t="shared" si="0"/>
        <v>159</v>
      </c>
      <c r="O9" s="115">
        <f t="shared" si="0"/>
        <v>7008</v>
      </c>
    </row>
    <row r="10" spans="1:15" ht="14.25">
      <c r="A10" s="108" t="s">
        <v>70</v>
      </c>
      <c r="B10" s="99" t="s">
        <v>71</v>
      </c>
      <c r="C10" s="100" t="s">
        <v>71</v>
      </c>
      <c r="D10" s="65">
        <v>2006</v>
      </c>
      <c r="E10" s="60">
        <v>24794</v>
      </c>
      <c r="F10" s="60">
        <v>141</v>
      </c>
      <c r="G10" s="64">
        <v>26941</v>
      </c>
      <c r="H10" s="65">
        <v>125</v>
      </c>
      <c r="I10" s="60">
        <v>1152</v>
      </c>
      <c r="J10" s="60">
        <v>24</v>
      </c>
      <c r="K10" s="64">
        <v>1301</v>
      </c>
      <c r="L10" s="114">
        <f t="shared" si="1"/>
        <v>2131</v>
      </c>
      <c r="M10" s="60">
        <f t="shared" si="0"/>
        <v>25946</v>
      </c>
      <c r="N10" s="60">
        <f t="shared" si="0"/>
        <v>165</v>
      </c>
      <c r="O10" s="115">
        <f t="shared" si="0"/>
        <v>28242</v>
      </c>
    </row>
    <row r="11" spans="1:15" ht="14.25">
      <c r="A11" s="108" t="s">
        <v>71</v>
      </c>
      <c r="B11" s="99" t="s">
        <v>70</v>
      </c>
      <c r="C11" s="100" t="s">
        <v>70</v>
      </c>
      <c r="D11" s="65">
        <v>677</v>
      </c>
      <c r="E11" s="60">
        <v>8428</v>
      </c>
      <c r="F11" s="60">
        <v>175</v>
      </c>
      <c r="G11" s="64">
        <v>9280</v>
      </c>
      <c r="H11" s="65">
        <v>208</v>
      </c>
      <c r="I11" s="60">
        <v>1849</v>
      </c>
      <c r="J11" s="60">
        <v>457</v>
      </c>
      <c r="K11" s="64">
        <v>2514</v>
      </c>
      <c r="L11" s="114">
        <f t="shared" si="1"/>
        <v>885</v>
      </c>
      <c r="M11" s="60">
        <f t="shared" si="0"/>
        <v>10277</v>
      </c>
      <c r="N11" s="60">
        <f t="shared" si="0"/>
        <v>632</v>
      </c>
      <c r="O11" s="115">
        <f t="shared" si="0"/>
        <v>11794</v>
      </c>
    </row>
    <row r="12" spans="1:15" ht="14.25">
      <c r="A12" s="108" t="s">
        <v>70</v>
      </c>
      <c r="B12" s="99" t="s">
        <v>71</v>
      </c>
      <c r="C12" s="100" t="s">
        <v>70</v>
      </c>
      <c r="D12" s="65">
        <v>2550</v>
      </c>
      <c r="E12" s="60">
        <v>34946</v>
      </c>
      <c r="F12" s="60">
        <v>220</v>
      </c>
      <c r="G12" s="64">
        <v>37716</v>
      </c>
      <c r="H12" s="65">
        <v>167</v>
      </c>
      <c r="I12" s="60">
        <v>2064</v>
      </c>
      <c r="J12" s="60">
        <v>299</v>
      </c>
      <c r="K12" s="64">
        <v>2530</v>
      </c>
      <c r="L12" s="114">
        <f t="shared" si="1"/>
        <v>2717</v>
      </c>
      <c r="M12" s="60">
        <f t="shared" si="0"/>
        <v>37010</v>
      </c>
      <c r="N12" s="60">
        <f t="shared" si="0"/>
        <v>519</v>
      </c>
      <c r="O12" s="115">
        <f t="shared" si="0"/>
        <v>40246</v>
      </c>
    </row>
    <row r="13" spans="1:15" ht="14.25">
      <c r="A13" s="108" t="s">
        <v>70</v>
      </c>
      <c r="B13" s="99" t="s">
        <v>70</v>
      </c>
      <c r="C13" s="100" t="s">
        <v>71</v>
      </c>
      <c r="D13" s="65">
        <v>2751</v>
      </c>
      <c r="E13" s="60">
        <v>47602</v>
      </c>
      <c r="F13" s="60">
        <v>145</v>
      </c>
      <c r="G13" s="64">
        <v>50498</v>
      </c>
      <c r="H13" s="65">
        <v>134</v>
      </c>
      <c r="I13" s="60">
        <v>1441</v>
      </c>
      <c r="J13" s="60">
        <v>58</v>
      </c>
      <c r="K13" s="64">
        <v>1633</v>
      </c>
      <c r="L13" s="114">
        <f t="shared" si="1"/>
        <v>2885</v>
      </c>
      <c r="M13" s="60">
        <f t="shared" si="0"/>
        <v>49043</v>
      </c>
      <c r="N13" s="60">
        <f t="shared" si="0"/>
        <v>203</v>
      </c>
      <c r="O13" s="115">
        <f t="shared" si="0"/>
        <v>52131</v>
      </c>
    </row>
    <row r="14" spans="1:15" ht="14.25">
      <c r="A14" s="108" t="s">
        <v>70</v>
      </c>
      <c r="B14" s="99" t="s">
        <v>70</v>
      </c>
      <c r="C14" s="100" t="s">
        <v>70</v>
      </c>
      <c r="D14" s="65">
        <v>9173</v>
      </c>
      <c r="E14" s="60">
        <v>222952</v>
      </c>
      <c r="F14" s="60">
        <v>641</v>
      </c>
      <c r="G14" s="64">
        <v>232766</v>
      </c>
      <c r="H14" s="65">
        <v>375</v>
      </c>
      <c r="I14" s="60">
        <v>5124</v>
      </c>
      <c r="J14" s="60">
        <v>885</v>
      </c>
      <c r="K14" s="64">
        <v>6384</v>
      </c>
      <c r="L14" s="114">
        <f t="shared" si="1"/>
        <v>9548</v>
      </c>
      <c r="M14" s="60">
        <f t="shared" si="0"/>
        <v>228076</v>
      </c>
      <c r="N14" s="60">
        <f t="shared" si="0"/>
        <v>1526</v>
      </c>
      <c r="O14" s="115">
        <f t="shared" si="0"/>
        <v>239150</v>
      </c>
    </row>
    <row r="15" spans="1:15" s="34" customFormat="1" ht="14.25">
      <c r="A15" s="105"/>
      <c r="B15" s="105"/>
      <c r="C15" s="106" t="s">
        <v>0</v>
      </c>
      <c r="D15" s="102">
        <f>SUM(D7:D14)</f>
        <v>19353</v>
      </c>
      <c r="E15" s="103">
        <f aca="true" t="shared" si="2" ref="E15:O15">SUM(E7:E14)</f>
        <v>357990</v>
      </c>
      <c r="F15" s="103">
        <f t="shared" si="2"/>
        <v>1618</v>
      </c>
      <c r="G15" s="104">
        <f t="shared" si="2"/>
        <v>378961</v>
      </c>
      <c r="H15" s="102">
        <f t="shared" si="2"/>
        <v>1742</v>
      </c>
      <c r="I15" s="103">
        <f t="shared" si="2"/>
        <v>17813</v>
      </c>
      <c r="J15" s="103">
        <f t="shared" si="2"/>
        <v>2759</v>
      </c>
      <c r="K15" s="104">
        <f t="shared" si="2"/>
        <v>22314</v>
      </c>
      <c r="L15" s="102">
        <f t="shared" si="2"/>
        <v>21095</v>
      </c>
      <c r="M15" s="103">
        <f t="shared" si="2"/>
        <v>375803</v>
      </c>
      <c r="N15" s="103">
        <f t="shared" si="2"/>
        <v>4377</v>
      </c>
      <c r="O15" s="116">
        <f t="shared" si="2"/>
        <v>401275</v>
      </c>
    </row>
    <row r="16" spans="3:15" s="34" customFormat="1" ht="14.25">
      <c r="C16" s="35"/>
      <c r="D16" s="120"/>
      <c r="E16" s="120"/>
      <c r="F16" s="120"/>
      <c r="G16" s="120"/>
      <c r="H16" s="120"/>
      <c r="I16" s="120"/>
      <c r="J16" s="120"/>
      <c r="K16" s="120"/>
      <c r="L16" s="120"/>
      <c r="M16" s="120"/>
      <c r="N16" s="120"/>
      <c r="O16" s="120"/>
    </row>
    <row r="17" spans="3:15" s="34" customFormat="1" ht="14.25">
      <c r="C17" s="35"/>
      <c r="D17" s="120"/>
      <c r="E17" s="120"/>
      <c r="F17" s="120"/>
      <c r="G17" s="120"/>
      <c r="H17" s="120"/>
      <c r="I17" s="120"/>
      <c r="J17" s="120"/>
      <c r="K17" s="120"/>
      <c r="L17" s="120"/>
      <c r="M17" s="120"/>
      <c r="N17" s="120"/>
      <c r="O17" s="120"/>
    </row>
    <row r="19" spans="1:15" ht="14.25">
      <c r="A19" s="212" t="s">
        <v>26</v>
      </c>
      <c r="B19" s="212"/>
      <c r="C19" s="212"/>
      <c r="D19" s="212"/>
      <c r="E19" s="212"/>
      <c r="F19" s="212"/>
      <c r="G19" s="212"/>
      <c r="H19" s="212"/>
      <c r="I19" s="212"/>
      <c r="J19" s="212"/>
      <c r="K19" s="212"/>
      <c r="L19" s="212"/>
      <c r="M19" s="81"/>
      <c r="N19" s="81"/>
      <c r="O19" s="81"/>
    </row>
    <row r="20" spans="1:15" ht="14.25">
      <c r="A20" s="223" t="s">
        <v>92</v>
      </c>
      <c r="B20" s="223"/>
      <c r="C20" s="223"/>
      <c r="D20" s="223"/>
      <c r="E20" s="223"/>
      <c r="F20" s="223"/>
      <c r="G20" s="223"/>
      <c r="H20" s="223"/>
      <c r="I20" s="223"/>
      <c r="J20" s="223"/>
      <c r="K20" s="223"/>
      <c r="L20" s="223"/>
      <c r="M20" s="119"/>
      <c r="N20" s="119"/>
      <c r="O20" s="119"/>
    </row>
    <row r="21" ht="15" thickBot="1"/>
    <row r="22" spans="1:12" ht="15" thickTop="1">
      <c r="A22" s="221" t="s">
        <v>50</v>
      </c>
      <c r="B22" s="221"/>
      <c r="C22" s="221"/>
      <c r="D22" s="229" t="s">
        <v>44</v>
      </c>
      <c r="E22" s="230"/>
      <c r="F22" s="231"/>
      <c r="G22" s="229" t="s">
        <v>43</v>
      </c>
      <c r="H22" s="230"/>
      <c r="I22" s="231"/>
      <c r="J22" s="229" t="s">
        <v>0</v>
      </c>
      <c r="K22" s="230"/>
      <c r="L22" s="230"/>
    </row>
    <row r="23" spans="1:12" ht="48.75" customHeight="1">
      <c r="A23" s="107" t="s">
        <v>41</v>
      </c>
      <c r="B23" s="61" t="s">
        <v>69</v>
      </c>
      <c r="C23" s="111" t="s">
        <v>40</v>
      </c>
      <c r="D23" s="112" t="s">
        <v>19</v>
      </c>
      <c r="E23" s="61" t="s">
        <v>20</v>
      </c>
      <c r="F23" s="117" t="s">
        <v>0</v>
      </c>
      <c r="G23" s="112" t="s">
        <v>19</v>
      </c>
      <c r="H23" s="61" t="s">
        <v>20</v>
      </c>
      <c r="I23" s="117" t="s">
        <v>0</v>
      </c>
      <c r="J23" s="112" t="s">
        <v>19</v>
      </c>
      <c r="K23" s="61" t="s">
        <v>20</v>
      </c>
      <c r="L23" s="79" t="s">
        <v>0</v>
      </c>
    </row>
    <row r="24" spans="1:12" ht="14.25">
      <c r="A24" s="108" t="s">
        <v>71</v>
      </c>
      <c r="B24" s="101" t="s">
        <v>71</v>
      </c>
      <c r="C24" s="109" t="s">
        <v>71</v>
      </c>
      <c r="D24" s="151">
        <f>D7/(D7+E7)*100</f>
        <v>9.934808557524562</v>
      </c>
      <c r="E24" s="152">
        <f>E7/(E7+D7)*100</f>
        <v>90.06519144247544</v>
      </c>
      <c r="F24" s="153">
        <f>SUM(D24:E24)</f>
        <v>100</v>
      </c>
      <c r="G24" s="151">
        <f>H7/(H7+I7)*100</f>
        <v>9.594813614262561</v>
      </c>
      <c r="H24" s="152">
        <f>I7/(I7+H7)*100</f>
        <v>90.40518638573744</v>
      </c>
      <c r="I24" s="153">
        <f>SUM(G24:H24)</f>
        <v>100</v>
      </c>
      <c r="J24" s="151">
        <f>L7/(L7+M7)*100</f>
        <v>9.859759587864911</v>
      </c>
      <c r="K24" s="152">
        <f>M7/(M7+L7)*100</f>
        <v>90.14024041213509</v>
      </c>
      <c r="L24" s="155">
        <f>SUM(J24:K24)</f>
        <v>100</v>
      </c>
    </row>
    <row r="25" spans="1:12" ht="14.25">
      <c r="A25" s="108" t="s">
        <v>71</v>
      </c>
      <c r="B25" s="101" t="s">
        <v>71</v>
      </c>
      <c r="C25" s="109" t="s">
        <v>70</v>
      </c>
      <c r="D25" s="151">
        <f aca="true" t="shared" si="3" ref="D25:D32">D8/(D8+E8)*100</f>
        <v>11.407191093265194</v>
      </c>
      <c r="E25" s="152">
        <f aca="true" t="shared" si="4" ref="E25:E32">E8/(E8+D8)*100</f>
        <v>88.59280890673482</v>
      </c>
      <c r="F25" s="153">
        <f aca="true" t="shared" si="5" ref="F25:F32">SUM(D25:E25)</f>
        <v>100.00000000000001</v>
      </c>
      <c r="G25" s="151">
        <f aca="true" t="shared" si="6" ref="G25:G32">H8/(H8+I8)*100</f>
        <v>12.524084778420038</v>
      </c>
      <c r="H25" s="152">
        <f aca="true" t="shared" si="7" ref="H25:H32">I8/(I8+H8)*100</f>
        <v>87.47591522157995</v>
      </c>
      <c r="I25" s="153">
        <f aca="true" t="shared" si="8" ref="I25:I32">SUM(G25:H25)</f>
        <v>99.99999999999999</v>
      </c>
      <c r="J25" s="151">
        <f aca="true" t="shared" si="9" ref="J25:J32">L8/(L8+M8)*100</f>
        <v>11.71409662475182</v>
      </c>
      <c r="K25" s="152">
        <f aca="true" t="shared" si="10" ref="K25:K32">M8/(M8+L8)*100</f>
        <v>88.28590337524818</v>
      </c>
      <c r="L25" s="155">
        <f aca="true" t="shared" si="11" ref="L25:L32">SUM(J25:K25)</f>
        <v>100</v>
      </c>
    </row>
    <row r="26" spans="1:12" ht="14.25">
      <c r="A26" s="108" t="s">
        <v>71</v>
      </c>
      <c r="B26" s="101" t="s">
        <v>70</v>
      </c>
      <c r="C26" s="109" t="s">
        <v>71</v>
      </c>
      <c r="D26" s="151">
        <f t="shared" si="3"/>
        <v>9.599528857479388</v>
      </c>
      <c r="E26" s="152">
        <f t="shared" si="4"/>
        <v>90.40047114252062</v>
      </c>
      <c r="F26" s="153">
        <f t="shared" si="5"/>
        <v>100</v>
      </c>
      <c r="G26" s="151">
        <f t="shared" si="6"/>
        <v>10.085470085470085</v>
      </c>
      <c r="H26" s="152">
        <f t="shared" si="7"/>
        <v>89.91452991452992</v>
      </c>
      <c r="I26" s="153">
        <f t="shared" si="8"/>
        <v>100</v>
      </c>
      <c r="J26" s="151">
        <f t="shared" si="9"/>
        <v>9.724047306176084</v>
      </c>
      <c r="K26" s="152">
        <f t="shared" si="10"/>
        <v>90.27595269382391</v>
      </c>
      <c r="L26" s="155">
        <f t="shared" si="11"/>
        <v>100</v>
      </c>
    </row>
    <row r="27" spans="1:12" ht="14.25">
      <c r="A27" s="108" t="s">
        <v>70</v>
      </c>
      <c r="B27" s="101" t="s">
        <v>71</v>
      </c>
      <c r="C27" s="109" t="s">
        <v>71</v>
      </c>
      <c r="D27" s="151">
        <f t="shared" si="3"/>
        <v>7.485074626865671</v>
      </c>
      <c r="E27" s="152">
        <f t="shared" si="4"/>
        <v>92.51492537313433</v>
      </c>
      <c r="F27" s="153">
        <f t="shared" si="5"/>
        <v>100</v>
      </c>
      <c r="G27" s="151">
        <f t="shared" si="6"/>
        <v>9.788566953797964</v>
      </c>
      <c r="H27" s="152">
        <f t="shared" si="7"/>
        <v>90.21143304620203</v>
      </c>
      <c r="I27" s="153">
        <f t="shared" si="8"/>
        <v>100</v>
      </c>
      <c r="J27" s="151">
        <f t="shared" si="9"/>
        <v>7.589842219610357</v>
      </c>
      <c r="K27" s="152">
        <f t="shared" si="10"/>
        <v>92.41015778038964</v>
      </c>
      <c r="L27" s="155">
        <f t="shared" si="11"/>
        <v>100</v>
      </c>
    </row>
    <row r="28" spans="1:12" ht="14.25">
      <c r="A28" s="108" t="s">
        <v>71</v>
      </c>
      <c r="B28" s="101" t="s">
        <v>70</v>
      </c>
      <c r="C28" s="109" t="s">
        <v>70</v>
      </c>
      <c r="D28" s="151">
        <f t="shared" si="3"/>
        <v>7.435475013728721</v>
      </c>
      <c r="E28" s="152">
        <f t="shared" si="4"/>
        <v>92.56452498627128</v>
      </c>
      <c r="F28" s="153">
        <f t="shared" si="5"/>
        <v>100</v>
      </c>
      <c r="G28" s="151">
        <f t="shared" si="6"/>
        <v>10.11181332036947</v>
      </c>
      <c r="H28" s="152">
        <f t="shared" si="7"/>
        <v>89.88818667963054</v>
      </c>
      <c r="I28" s="153">
        <f t="shared" si="8"/>
        <v>100</v>
      </c>
      <c r="J28" s="151">
        <f t="shared" si="9"/>
        <v>7.928686615301918</v>
      </c>
      <c r="K28" s="152">
        <f t="shared" si="10"/>
        <v>92.07131338469809</v>
      </c>
      <c r="L28" s="155">
        <f t="shared" si="11"/>
        <v>100</v>
      </c>
    </row>
    <row r="29" spans="1:12" ht="14.25">
      <c r="A29" s="108" t="s">
        <v>70</v>
      </c>
      <c r="B29" s="101" t="s">
        <v>71</v>
      </c>
      <c r="C29" s="109" t="s">
        <v>70</v>
      </c>
      <c r="D29" s="151">
        <f t="shared" si="3"/>
        <v>6.800725410710476</v>
      </c>
      <c r="E29" s="152">
        <f t="shared" si="4"/>
        <v>93.19927458928953</v>
      </c>
      <c r="F29" s="153">
        <f t="shared" si="5"/>
        <v>100</v>
      </c>
      <c r="G29" s="151">
        <f t="shared" si="6"/>
        <v>7.485432541461229</v>
      </c>
      <c r="H29" s="152">
        <f t="shared" si="7"/>
        <v>92.51456745853878</v>
      </c>
      <c r="I29" s="153">
        <f t="shared" si="8"/>
        <v>100</v>
      </c>
      <c r="J29" s="151">
        <f t="shared" si="9"/>
        <v>6.839177385657109</v>
      </c>
      <c r="K29" s="152">
        <f t="shared" si="10"/>
        <v>93.16082261434289</v>
      </c>
      <c r="L29" s="155">
        <f t="shared" si="11"/>
        <v>100</v>
      </c>
    </row>
    <row r="30" spans="1:12" ht="14.25">
      <c r="A30" s="108" t="s">
        <v>70</v>
      </c>
      <c r="B30" s="101" t="s">
        <v>70</v>
      </c>
      <c r="C30" s="109" t="s">
        <v>71</v>
      </c>
      <c r="D30" s="151">
        <f t="shared" si="3"/>
        <v>5.4634281969296765</v>
      </c>
      <c r="E30" s="152">
        <f t="shared" si="4"/>
        <v>94.53657180307033</v>
      </c>
      <c r="F30" s="153">
        <f t="shared" si="5"/>
        <v>100</v>
      </c>
      <c r="G30" s="151">
        <f t="shared" si="6"/>
        <v>8.507936507936508</v>
      </c>
      <c r="H30" s="152">
        <f t="shared" si="7"/>
        <v>91.4920634920635</v>
      </c>
      <c r="I30" s="153">
        <f t="shared" si="8"/>
        <v>100</v>
      </c>
      <c r="J30" s="151">
        <f t="shared" si="9"/>
        <v>5.5557695270374365</v>
      </c>
      <c r="K30" s="152">
        <f t="shared" si="10"/>
        <v>94.44423047296256</v>
      </c>
      <c r="L30" s="155">
        <f t="shared" si="11"/>
        <v>100</v>
      </c>
    </row>
    <row r="31" spans="1:12" ht="14.25">
      <c r="A31" s="108" t="s">
        <v>70</v>
      </c>
      <c r="B31" s="101" t="s">
        <v>70</v>
      </c>
      <c r="C31" s="109" t="s">
        <v>70</v>
      </c>
      <c r="D31" s="151">
        <f t="shared" si="3"/>
        <v>3.95175013462574</v>
      </c>
      <c r="E31" s="152">
        <f t="shared" si="4"/>
        <v>96.04824986537426</v>
      </c>
      <c r="F31" s="153">
        <f t="shared" si="5"/>
        <v>100</v>
      </c>
      <c r="G31" s="151">
        <f t="shared" si="6"/>
        <v>6.819421713038734</v>
      </c>
      <c r="H31" s="152">
        <f t="shared" si="7"/>
        <v>93.18057828696126</v>
      </c>
      <c r="I31" s="153">
        <f t="shared" si="8"/>
        <v>100</v>
      </c>
      <c r="J31" s="151">
        <f t="shared" si="9"/>
        <v>4.018112648554018</v>
      </c>
      <c r="K31" s="152">
        <f t="shared" si="10"/>
        <v>95.98188735144598</v>
      </c>
      <c r="L31" s="155">
        <f t="shared" si="11"/>
        <v>100</v>
      </c>
    </row>
    <row r="32" spans="1:12" s="2" customFormat="1" ht="14.25">
      <c r="A32" s="105"/>
      <c r="B32" s="105"/>
      <c r="C32" s="110" t="s">
        <v>0</v>
      </c>
      <c r="D32" s="156">
        <f t="shared" si="3"/>
        <v>5.1287555354147285</v>
      </c>
      <c r="E32" s="157">
        <f t="shared" si="4"/>
        <v>94.87124446458527</v>
      </c>
      <c r="F32" s="158">
        <f t="shared" si="5"/>
        <v>100</v>
      </c>
      <c r="G32" s="156">
        <f t="shared" si="6"/>
        <v>8.908207619534645</v>
      </c>
      <c r="H32" s="157">
        <f t="shared" si="7"/>
        <v>91.09179238046535</v>
      </c>
      <c r="I32" s="158">
        <f t="shared" si="8"/>
        <v>100</v>
      </c>
      <c r="J32" s="156">
        <f t="shared" si="9"/>
        <v>5.314967573532747</v>
      </c>
      <c r="K32" s="157">
        <f t="shared" si="10"/>
        <v>94.68503242646726</v>
      </c>
      <c r="L32" s="160">
        <f t="shared" si="11"/>
        <v>100</v>
      </c>
    </row>
    <row r="34" ht="14.25">
      <c r="A34" s="192"/>
    </row>
  </sheetData>
  <sheetProtection/>
  <mergeCells count="12">
    <mergeCell ref="D22:F22"/>
    <mergeCell ref="G22:I22"/>
    <mergeCell ref="J22:L22"/>
    <mergeCell ref="A22:C22"/>
    <mergeCell ref="A2:O2"/>
    <mergeCell ref="A3:O3"/>
    <mergeCell ref="A19:L19"/>
    <mergeCell ref="A20:L20"/>
    <mergeCell ref="A5:C5"/>
    <mergeCell ref="D5:G5"/>
    <mergeCell ref="H5:K5"/>
    <mergeCell ref="L5:O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O40" sqref="O40"/>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O33" sqref="O33"/>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74</v>
      </c>
    </row>
    <row r="2" spans="1:14" s="3" customFormat="1" ht="12.75">
      <c r="A2" s="212" t="s">
        <v>26</v>
      </c>
      <c r="B2" s="212"/>
      <c r="C2" s="212"/>
      <c r="D2" s="212"/>
      <c r="E2" s="212"/>
      <c r="F2" s="212"/>
      <c r="G2" s="212"/>
      <c r="H2" s="212"/>
      <c r="I2" s="212"/>
      <c r="J2" s="212"/>
      <c r="K2" s="212"/>
      <c r="L2" s="212"/>
      <c r="M2" s="212"/>
      <c r="N2" s="212"/>
    </row>
    <row r="3" spans="1:14" ht="14.25">
      <c r="A3" s="212" t="s">
        <v>75</v>
      </c>
      <c r="B3" s="212"/>
      <c r="C3" s="212"/>
      <c r="D3" s="212"/>
      <c r="E3" s="212"/>
      <c r="F3" s="212"/>
      <c r="G3" s="212"/>
      <c r="H3" s="212"/>
      <c r="I3" s="212"/>
      <c r="J3" s="212"/>
      <c r="K3" s="212"/>
      <c r="L3" s="212"/>
      <c r="M3" s="212"/>
      <c r="N3" s="212"/>
    </row>
    <row r="4" spans="1:11" ht="15" thickBot="1">
      <c r="A4" s="31"/>
      <c r="B4" s="31"/>
      <c r="C4" s="31"/>
      <c r="D4" s="31"/>
      <c r="E4" s="31"/>
      <c r="F4" s="31"/>
      <c r="G4" s="31"/>
      <c r="H4" s="31"/>
      <c r="I4" s="31"/>
      <c r="J4" s="31"/>
      <c r="K4" s="31"/>
    </row>
    <row r="5" spans="1:14" ht="28.5" customHeight="1">
      <c r="A5" s="4"/>
      <c r="B5" s="213" t="s">
        <v>28</v>
      </c>
      <c r="C5" s="214"/>
      <c r="D5" s="214"/>
      <c r="E5" s="213" t="s">
        <v>16</v>
      </c>
      <c r="F5" s="214"/>
      <c r="G5" s="215"/>
      <c r="H5" s="213" t="s">
        <v>17</v>
      </c>
      <c r="I5" s="214"/>
      <c r="J5" s="215"/>
      <c r="K5" s="68"/>
      <c r="L5" s="210" t="s">
        <v>76</v>
      </c>
      <c r="M5" s="211"/>
      <c r="N5" s="211"/>
    </row>
    <row r="6" spans="1:14" ht="14.25">
      <c r="A6" s="5"/>
      <c r="B6" s="6" t="s">
        <v>1</v>
      </c>
      <c r="C6" s="7" t="s">
        <v>2</v>
      </c>
      <c r="D6" s="7" t="s">
        <v>0</v>
      </c>
      <c r="E6" s="6" t="s">
        <v>1</v>
      </c>
      <c r="F6" s="7" t="s">
        <v>2</v>
      </c>
      <c r="G6" s="7" t="s">
        <v>0</v>
      </c>
      <c r="H6" s="6" t="s">
        <v>1</v>
      </c>
      <c r="I6" s="7" t="s">
        <v>2</v>
      </c>
      <c r="J6" s="57" t="s">
        <v>0</v>
      </c>
      <c r="K6" s="7"/>
      <c r="L6" s="6" t="s">
        <v>1</v>
      </c>
      <c r="M6" s="7" t="s">
        <v>2</v>
      </c>
      <c r="N6" s="7" t="s">
        <v>0</v>
      </c>
    </row>
    <row r="7" spans="1:13" s="2" customFormat="1" ht="14.25">
      <c r="A7" s="8" t="s">
        <v>3</v>
      </c>
      <c r="B7" s="9"/>
      <c r="C7" s="10"/>
      <c r="E7" s="9"/>
      <c r="F7" s="10"/>
      <c r="H7" s="11"/>
      <c r="I7" s="12"/>
      <c r="J7" s="32"/>
      <c r="L7" s="11"/>
      <c r="M7" s="12"/>
    </row>
    <row r="8" spans="1:14" ht="14.25">
      <c r="A8" s="2" t="s">
        <v>4</v>
      </c>
      <c r="B8" s="13">
        <v>1707</v>
      </c>
      <c r="C8" s="14">
        <v>1489</v>
      </c>
      <c r="D8" s="14">
        <v>3196</v>
      </c>
      <c r="E8" s="13">
        <v>3261</v>
      </c>
      <c r="F8" s="14">
        <v>3159</v>
      </c>
      <c r="G8" s="14">
        <v>6420</v>
      </c>
      <c r="H8" s="18">
        <v>3081</v>
      </c>
      <c r="I8" s="17">
        <v>3046</v>
      </c>
      <c r="J8" s="75">
        <v>6127</v>
      </c>
      <c r="K8" s="14"/>
      <c r="L8" s="13">
        <v>8576</v>
      </c>
      <c r="M8" s="14">
        <v>8410</v>
      </c>
      <c r="N8" s="14">
        <v>16986</v>
      </c>
    </row>
    <row r="9" spans="1:14" ht="14.25">
      <c r="A9" s="2" t="s">
        <v>5</v>
      </c>
      <c r="B9" s="13">
        <v>3543</v>
      </c>
      <c r="C9" s="15">
        <v>4047</v>
      </c>
      <c r="D9" s="14">
        <v>7590</v>
      </c>
      <c r="E9" s="13">
        <v>7958</v>
      </c>
      <c r="F9" s="15">
        <v>9436</v>
      </c>
      <c r="G9" s="14">
        <v>17394</v>
      </c>
      <c r="H9" s="18">
        <v>9581</v>
      </c>
      <c r="I9" s="17">
        <v>11029</v>
      </c>
      <c r="J9" s="75">
        <v>20610</v>
      </c>
      <c r="K9" s="14"/>
      <c r="L9" s="13">
        <v>40953</v>
      </c>
      <c r="M9" s="15">
        <v>44501</v>
      </c>
      <c r="N9" s="14">
        <v>85454</v>
      </c>
    </row>
    <row r="10" spans="1:14" ht="14.25">
      <c r="A10" s="2" t="s">
        <v>6</v>
      </c>
      <c r="B10" s="13">
        <v>210</v>
      </c>
      <c r="C10" s="16">
        <v>183</v>
      </c>
      <c r="D10" s="17">
        <v>393</v>
      </c>
      <c r="E10" s="18">
        <v>868</v>
      </c>
      <c r="F10" s="16">
        <v>516</v>
      </c>
      <c r="G10" s="17">
        <v>1384</v>
      </c>
      <c r="H10" s="18">
        <v>873</v>
      </c>
      <c r="I10" s="17">
        <v>560</v>
      </c>
      <c r="J10" s="75">
        <v>1433</v>
      </c>
      <c r="K10" s="17"/>
      <c r="L10" s="18">
        <v>3066</v>
      </c>
      <c r="M10" s="16">
        <v>1434</v>
      </c>
      <c r="N10" s="17">
        <v>4500</v>
      </c>
    </row>
    <row r="11" spans="1:14" ht="14.25">
      <c r="A11" s="2" t="s">
        <v>7</v>
      </c>
      <c r="B11" s="13">
        <v>1436</v>
      </c>
      <c r="C11" s="16">
        <v>1179</v>
      </c>
      <c r="D11" s="17">
        <v>2615</v>
      </c>
      <c r="E11" s="18">
        <v>2502</v>
      </c>
      <c r="F11" s="16">
        <v>2018</v>
      </c>
      <c r="G11" s="17">
        <v>4520</v>
      </c>
      <c r="H11" s="18">
        <v>2319</v>
      </c>
      <c r="I11" s="17">
        <v>1841</v>
      </c>
      <c r="J11" s="75">
        <v>4160</v>
      </c>
      <c r="K11" s="17"/>
      <c r="L11" s="18">
        <v>6338</v>
      </c>
      <c r="M11" s="16">
        <v>4057</v>
      </c>
      <c r="N11" s="17">
        <v>10395</v>
      </c>
    </row>
    <row r="12" spans="1:14" s="19" customFormat="1" ht="12.75">
      <c r="A12" s="19" t="s">
        <v>0</v>
      </c>
      <c r="B12" s="20">
        <v>6896</v>
      </c>
      <c r="C12" s="21">
        <v>6898</v>
      </c>
      <c r="D12" s="21">
        <v>13794</v>
      </c>
      <c r="E12" s="22">
        <v>14589</v>
      </c>
      <c r="F12" s="21">
        <v>15129</v>
      </c>
      <c r="G12" s="21">
        <v>29718</v>
      </c>
      <c r="H12" s="22">
        <v>15854</v>
      </c>
      <c r="I12" s="21">
        <v>16476</v>
      </c>
      <c r="J12" s="73">
        <v>32330</v>
      </c>
      <c r="K12" s="21"/>
      <c r="L12" s="22">
        <v>58933</v>
      </c>
      <c r="M12" s="21">
        <v>58402</v>
      </c>
      <c r="N12" s="21">
        <v>117335</v>
      </c>
    </row>
    <row r="13" spans="1:14" s="2" customFormat="1" ht="14.25">
      <c r="A13" s="1" t="s">
        <v>8</v>
      </c>
      <c r="B13" s="13"/>
      <c r="C13" s="17"/>
      <c r="D13" s="17"/>
      <c r="E13" s="18"/>
      <c r="F13" s="17"/>
      <c r="G13" s="17"/>
      <c r="H13" s="18"/>
      <c r="I13" s="17"/>
      <c r="J13" s="75"/>
      <c r="K13" s="17"/>
      <c r="L13" s="18"/>
      <c r="M13" s="17"/>
      <c r="N13" s="17"/>
    </row>
    <row r="14" spans="1:14" ht="14.25">
      <c r="A14" s="2" t="s">
        <v>4</v>
      </c>
      <c r="B14" s="13">
        <v>1074</v>
      </c>
      <c r="C14" s="17">
        <v>952</v>
      </c>
      <c r="D14" s="17">
        <v>2026</v>
      </c>
      <c r="E14" s="18">
        <v>1501</v>
      </c>
      <c r="F14" s="17">
        <v>1377</v>
      </c>
      <c r="G14" s="17">
        <v>2878</v>
      </c>
      <c r="H14" s="18">
        <v>1538</v>
      </c>
      <c r="I14" s="17">
        <v>1453</v>
      </c>
      <c r="J14" s="75">
        <v>2991</v>
      </c>
      <c r="K14" s="17"/>
      <c r="L14" s="18">
        <v>6211</v>
      </c>
      <c r="M14" s="17">
        <v>5523</v>
      </c>
      <c r="N14" s="17">
        <v>11734</v>
      </c>
    </row>
    <row r="15" spans="1:14" ht="14.25">
      <c r="A15" s="2" t="s">
        <v>5</v>
      </c>
      <c r="B15" s="13">
        <v>2525</v>
      </c>
      <c r="C15" s="16">
        <v>2475</v>
      </c>
      <c r="D15" s="17">
        <v>5000</v>
      </c>
      <c r="E15" s="18">
        <v>2881</v>
      </c>
      <c r="F15" s="16">
        <v>2945</v>
      </c>
      <c r="G15" s="17">
        <v>5826</v>
      </c>
      <c r="H15" s="18">
        <v>3425</v>
      </c>
      <c r="I15" s="17">
        <v>3536</v>
      </c>
      <c r="J15" s="75">
        <v>6961</v>
      </c>
      <c r="K15" s="17"/>
      <c r="L15" s="18">
        <v>21932</v>
      </c>
      <c r="M15" s="16">
        <v>22065</v>
      </c>
      <c r="N15" s="17">
        <v>43997</v>
      </c>
    </row>
    <row r="16" spans="1:14" ht="14.25">
      <c r="A16" s="2" t="s">
        <v>6</v>
      </c>
      <c r="B16" s="13">
        <v>78</v>
      </c>
      <c r="C16" s="16">
        <v>65</v>
      </c>
      <c r="D16" s="17">
        <v>143</v>
      </c>
      <c r="E16" s="18">
        <v>171</v>
      </c>
      <c r="F16" s="16">
        <v>141</v>
      </c>
      <c r="G16" s="17">
        <v>312</v>
      </c>
      <c r="H16" s="18">
        <v>163</v>
      </c>
      <c r="I16" s="17">
        <v>119</v>
      </c>
      <c r="J16" s="75">
        <v>282</v>
      </c>
      <c r="K16" s="17"/>
      <c r="L16" s="18">
        <v>655</v>
      </c>
      <c r="M16" s="16">
        <v>382</v>
      </c>
      <c r="N16" s="17">
        <v>1037</v>
      </c>
    </row>
    <row r="17" spans="1:14" ht="14.25">
      <c r="A17" s="2" t="s">
        <v>7</v>
      </c>
      <c r="B17" s="13">
        <v>133</v>
      </c>
      <c r="C17" s="16">
        <v>50</v>
      </c>
      <c r="D17" s="17">
        <v>183</v>
      </c>
      <c r="E17" s="18">
        <v>474</v>
      </c>
      <c r="F17" s="16">
        <v>309</v>
      </c>
      <c r="G17" s="17">
        <v>783</v>
      </c>
      <c r="H17" s="18">
        <v>409</v>
      </c>
      <c r="I17" s="17">
        <v>256</v>
      </c>
      <c r="J17" s="75">
        <v>665</v>
      </c>
      <c r="K17" s="17"/>
      <c r="L17" s="18">
        <v>1732</v>
      </c>
      <c r="M17" s="16">
        <v>852</v>
      </c>
      <c r="N17" s="17">
        <v>2584</v>
      </c>
    </row>
    <row r="18" spans="1:14" s="19" customFormat="1" ht="12.75">
      <c r="A18" s="19" t="s">
        <v>0</v>
      </c>
      <c r="B18" s="20">
        <v>3810</v>
      </c>
      <c r="C18" s="21">
        <v>3542</v>
      </c>
      <c r="D18" s="21">
        <v>7352</v>
      </c>
      <c r="E18" s="22">
        <v>5027</v>
      </c>
      <c r="F18" s="21">
        <v>4772</v>
      </c>
      <c r="G18" s="21">
        <v>9799</v>
      </c>
      <c r="H18" s="22">
        <v>5535</v>
      </c>
      <c r="I18" s="21">
        <v>5364</v>
      </c>
      <c r="J18" s="73">
        <v>10899</v>
      </c>
      <c r="K18" s="21"/>
      <c r="L18" s="22">
        <v>30530</v>
      </c>
      <c r="M18" s="21">
        <v>28822</v>
      </c>
      <c r="N18" s="21">
        <v>59352</v>
      </c>
    </row>
    <row r="19" spans="1:14" s="2" customFormat="1" ht="14.25">
      <c r="A19" s="1" t="s">
        <v>9</v>
      </c>
      <c r="B19" s="13"/>
      <c r="C19" s="17"/>
      <c r="D19" s="17"/>
      <c r="E19" s="18"/>
      <c r="F19" s="17"/>
      <c r="G19" s="17"/>
      <c r="H19" s="18"/>
      <c r="I19" s="17"/>
      <c r="J19" s="75"/>
      <c r="K19" s="17"/>
      <c r="L19" s="18"/>
      <c r="M19" s="17"/>
      <c r="N19" s="17"/>
    </row>
    <row r="20" spans="1:14" ht="14.25">
      <c r="A20" s="2" t="s">
        <v>4</v>
      </c>
      <c r="B20" s="13">
        <v>1332</v>
      </c>
      <c r="C20" s="17">
        <v>1465</v>
      </c>
      <c r="D20" s="17">
        <v>2797</v>
      </c>
      <c r="E20" s="18">
        <v>913</v>
      </c>
      <c r="F20" s="17">
        <v>1010</v>
      </c>
      <c r="G20" s="17">
        <v>1923</v>
      </c>
      <c r="H20" s="18">
        <v>827</v>
      </c>
      <c r="I20" s="17">
        <v>936</v>
      </c>
      <c r="J20" s="75">
        <v>1763</v>
      </c>
      <c r="K20" s="17"/>
      <c r="L20" s="18">
        <v>2019</v>
      </c>
      <c r="M20" s="17">
        <v>2294</v>
      </c>
      <c r="N20" s="17">
        <v>4313</v>
      </c>
    </row>
    <row r="21" spans="1:14" ht="14.25">
      <c r="A21" s="2" t="s">
        <v>5</v>
      </c>
      <c r="B21" s="13">
        <v>1876</v>
      </c>
      <c r="C21" s="16">
        <v>2200</v>
      </c>
      <c r="D21" s="17">
        <v>4076</v>
      </c>
      <c r="E21" s="18">
        <v>1015</v>
      </c>
      <c r="F21" s="16">
        <v>1307</v>
      </c>
      <c r="G21" s="17">
        <v>2322</v>
      </c>
      <c r="H21" s="18">
        <v>972</v>
      </c>
      <c r="I21" s="17">
        <v>1300</v>
      </c>
      <c r="J21" s="75">
        <v>2272</v>
      </c>
      <c r="K21" s="17"/>
      <c r="L21" s="18">
        <v>3725</v>
      </c>
      <c r="M21" s="16">
        <v>4306</v>
      </c>
      <c r="N21" s="17">
        <v>8031</v>
      </c>
    </row>
    <row r="22" spans="1:14" ht="14.25">
      <c r="A22" s="2" t="s">
        <v>7</v>
      </c>
      <c r="B22" s="13">
        <v>214</v>
      </c>
      <c r="C22" s="16">
        <v>205</v>
      </c>
      <c r="D22" s="17">
        <v>419</v>
      </c>
      <c r="E22" s="18">
        <v>158</v>
      </c>
      <c r="F22" s="16">
        <v>153</v>
      </c>
      <c r="G22" s="17">
        <v>311</v>
      </c>
      <c r="H22" s="18">
        <v>119</v>
      </c>
      <c r="I22" s="17">
        <v>79</v>
      </c>
      <c r="J22" s="75">
        <v>198</v>
      </c>
      <c r="K22" s="17"/>
      <c r="L22" s="18">
        <v>270</v>
      </c>
      <c r="M22" s="16">
        <v>238</v>
      </c>
      <c r="N22" s="17">
        <v>508</v>
      </c>
    </row>
    <row r="23" spans="1:14" ht="14.25">
      <c r="A23" s="2" t="s">
        <v>10</v>
      </c>
      <c r="B23" s="13">
        <v>74</v>
      </c>
      <c r="C23" s="16">
        <v>25</v>
      </c>
      <c r="D23" s="17">
        <v>99</v>
      </c>
      <c r="E23" s="18">
        <v>79</v>
      </c>
      <c r="F23" s="16">
        <v>28</v>
      </c>
      <c r="G23" s="17">
        <v>107</v>
      </c>
      <c r="H23" s="18">
        <v>57</v>
      </c>
      <c r="I23" s="17">
        <v>19</v>
      </c>
      <c r="J23" s="75">
        <v>76</v>
      </c>
      <c r="K23" s="17"/>
      <c r="L23" s="18">
        <v>205</v>
      </c>
      <c r="M23" s="16">
        <v>63</v>
      </c>
      <c r="N23" s="17">
        <v>268</v>
      </c>
    </row>
    <row r="24" spans="1:14" s="19" customFormat="1" ht="12.75">
      <c r="A24" s="19" t="s">
        <v>0</v>
      </c>
      <c r="B24" s="20">
        <v>3496</v>
      </c>
      <c r="C24" s="21">
        <v>3895</v>
      </c>
      <c r="D24" s="21">
        <v>7391</v>
      </c>
      <c r="E24" s="22">
        <v>2165</v>
      </c>
      <c r="F24" s="21">
        <v>2498</v>
      </c>
      <c r="G24" s="21">
        <v>4663</v>
      </c>
      <c r="H24" s="22">
        <v>1975</v>
      </c>
      <c r="I24" s="21">
        <v>2334</v>
      </c>
      <c r="J24" s="73">
        <v>4309</v>
      </c>
      <c r="K24" s="21"/>
      <c r="L24" s="22">
        <v>6219</v>
      </c>
      <c r="M24" s="21">
        <v>6901</v>
      </c>
      <c r="N24" s="21">
        <v>13120</v>
      </c>
    </row>
    <row r="25" spans="1:14" s="2" customFormat="1" ht="14.25">
      <c r="A25" s="1" t="s">
        <v>11</v>
      </c>
      <c r="B25" s="13"/>
      <c r="C25" s="17"/>
      <c r="D25" s="17"/>
      <c r="E25" s="18"/>
      <c r="F25" s="17"/>
      <c r="G25" s="17"/>
      <c r="H25" s="18"/>
      <c r="I25" s="17"/>
      <c r="J25" s="75"/>
      <c r="K25" s="17"/>
      <c r="L25" s="18"/>
      <c r="M25" s="17"/>
      <c r="N25" s="17"/>
    </row>
    <row r="26" spans="1:14" ht="14.25">
      <c r="A26" s="2" t="s">
        <v>4</v>
      </c>
      <c r="B26" s="13">
        <v>600</v>
      </c>
      <c r="C26" s="17">
        <v>484</v>
      </c>
      <c r="D26" s="17">
        <v>1084</v>
      </c>
      <c r="E26" s="18">
        <v>2136</v>
      </c>
      <c r="F26" s="17">
        <v>2141</v>
      </c>
      <c r="G26" s="17">
        <v>4277</v>
      </c>
      <c r="H26" s="18">
        <v>1867</v>
      </c>
      <c r="I26" s="17">
        <v>1983</v>
      </c>
      <c r="J26" s="75">
        <v>3850</v>
      </c>
      <c r="K26" s="17"/>
      <c r="L26" s="18">
        <v>5573</v>
      </c>
      <c r="M26" s="17">
        <v>5401</v>
      </c>
      <c r="N26" s="17">
        <v>10974</v>
      </c>
    </row>
    <row r="27" spans="1:14" ht="14.25">
      <c r="A27" s="2" t="s">
        <v>5</v>
      </c>
      <c r="B27" s="13">
        <v>1400</v>
      </c>
      <c r="C27" s="16">
        <v>1398</v>
      </c>
      <c r="D27" s="17">
        <v>2798</v>
      </c>
      <c r="E27" s="18">
        <v>6356</v>
      </c>
      <c r="F27" s="16">
        <v>6481</v>
      </c>
      <c r="G27" s="17">
        <v>12837</v>
      </c>
      <c r="H27" s="18">
        <v>7724</v>
      </c>
      <c r="I27" s="17">
        <v>7845</v>
      </c>
      <c r="J27" s="75">
        <v>15569</v>
      </c>
      <c r="K27" s="17"/>
      <c r="L27" s="18">
        <v>33296</v>
      </c>
      <c r="M27" s="16">
        <v>32257</v>
      </c>
      <c r="N27" s="17">
        <v>65553</v>
      </c>
    </row>
    <row r="28" spans="1:14" ht="14.25">
      <c r="A28" s="2" t="s">
        <v>6</v>
      </c>
      <c r="B28" s="13">
        <v>18</v>
      </c>
      <c r="C28" s="16">
        <v>4</v>
      </c>
      <c r="D28" s="17">
        <v>22</v>
      </c>
      <c r="E28" s="18">
        <v>161</v>
      </c>
      <c r="F28" s="16">
        <v>27</v>
      </c>
      <c r="G28" s="17">
        <v>188</v>
      </c>
      <c r="H28" s="18">
        <v>190</v>
      </c>
      <c r="I28" s="17">
        <v>27</v>
      </c>
      <c r="J28" s="75">
        <v>217</v>
      </c>
      <c r="K28" s="17"/>
      <c r="L28" s="18">
        <v>654</v>
      </c>
      <c r="M28" s="16">
        <v>103</v>
      </c>
      <c r="N28" s="17">
        <v>757</v>
      </c>
    </row>
    <row r="29" spans="1:14" ht="14.25">
      <c r="A29" s="2" t="s">
        <v>7</v>
      </c>
      <c r="B29" s="13">
        <v>6</v>
      </c>
      <c r="C29" s="16">
        <v>11</v>
      </c>
      <c r="D29" s="17">
        <v>17</v>
      </c>
      <c r="E29" s="18">
        <v>24</v>
      </c>
      <c r="F29" s="16">
        <v>49</v>
      </c>
      <c r="G29" s="17">
        <v>73</v>
      </c>
      <c r="H29" s="18">
        <v>37</v>
      </c>
      <c r="I29" s="17">
        <v>73</v>
      </c>
      <c r="J29" s="75">
        <v>110</v>
      </c>
      <c r="K29" s="17"/>
      <c r="L29" s="18">
        <v>135</v>
      </c>
      <c r="M29" s="16">
        <v>244</v>
      </c>
      <c r="N29" s="17">
        <v>379</v>
      </c>
    </row>
    <row r="30" spans="1:14" s="19" customFormat="1" ht="12.75">
      <c r="A30" s="19" t="s">
        <v>0</v>
      </c>
      <c r="B30" s="20">
        <v>2024</v>
      </c>
      <c r="C30" s="21">
        <v>1897</v>
      </c>
      <c r="D30" s="21">
        <v>3921</v>
      </c>
      <c r="E30" s="22">
        <v>8677</v>
      </c>
      <c r="F30" s="21">
        <v>8698</v>
      </c>
      <c r="G30" s="21">
        <v>17375</v>
      </c>
      <c r="H30" s="22">
        <v>9818</v>
      </c>
      <c r="I30" s="21">
        <v>9928</v>
      </c>
      <c r="J30" s="73">
        <v>19746</v>
      </c>
      <c r="K30" s="21"/>
      <c r="L30" s="22">
        <v>39658</v>
      </c>
      <c r="M30" s="21">
        <v>38005</v>
      </c>
      <c r="N30" s="21">
        <v>77663</v>
      </c>
    </row>
    <row r="31" spans="1:14" s="2" customFormat="1" ht="14.25">
      <c r="A31" s="1" t="s">
        <v>12</v>
      </c>
      <c r="B31" s="13"/>
      <c r="C31" s="17"/>
      <c r="D31" s="17"/>
      <c r="E31" s="18"/>
      <c r="F31" s="17"/>
      <c r="G31" s="17"/>
      <c r="H31" s="18"/>
      <c r="I31" s="17"/>
      <c r="J31" s="75"/>
      <c r="K31" s="17"/>
      <c r="L31" s="18"/>
      <c r="M31" s="17"/>
      <c r="N31" s="17"/>
    </row>
    <row r="32" spans="1:14" ht="14.25">
      <c r="A32" s="2" t="s">
        <v>4</v>
      </c>
      <c r="B32" s="13">
        <v>1375</v>
      </c>
      <c r="C32" s="17">
        <v>1191</v>
      </c>
      <c r="D32" s="17">
        <v>2566</v>
      </c>
      <c r="E32" s="18">
        <v>3060</v>
      </c>
      <c r="F32" s="17">
        <v>3020</v>
      </c>
      <c r="G32" s="17">
        <v>6080</v>
      </c>
      <c r="H32" s="18">
        <v>2970</v>
      </c>
      <c r="I32" s="17">
        <v>3029</v>
      </c>
      <c r="J32" s="75">
        <v>5999</v>
      </c>
      <c r="K32" s="17"/>
      <c r="L32" s="18">
        <v>9523</v>
      </c>
      <c r="M32" s="17">
        <v>9046</v>
      </c>
      <c r="N32" s="17">
        <v>18569</v>
      </c>
    </row>
    <row r="33" spans="1:14" ht="14.25">
      <c r="A33" s="2" t="s">
        <v>5</v>
      </c>
      <c r="B33" s="13">
        <v>2391</v>
      </c>
      <c r="C33" s="16">
        <v>2337</v>
      </c>
      <c r="D33" s="17">
        <v>4728</v>
      </c>
      <c r="E33" s="18">
        <v>6699</v>
      </c>
      <c r="F33" s="16">
        <v>7132</v>
      </c>
      <c r="G33" s="17">
        <v>13831</v>
      </c>
      <c r="H33" s="18">
        <v>7125</v>
      </c>
      <c r="I33" s="17">
        <v>7924</v>
      </c>
      <c r="J33" s="75">
        <v>15049</v>
      </c>
      <c r="K33" s="17"/>
      <c r="L33" s="18">
        <v>34235</v>
      </c>
      <c r="M33" s="16">
        <v>35480</v>
      </c>
      <c r="N33" s="17">
        <v>69715</v>
      </c>
    </row>
    <row r="34" spans="1:14" ht="14.25">
      <c r="A34" s="2" t="s">
        <v>6</v>
      </c>
      <c r="B34" s="13">
        <v>202</v>
      </c>
      <c r="C34" s="16">
        <v>232</v>
      </c>
      <c r="D34" s="17">
        <v>434</v>
      </c>
      <c r="E34" s="18">
        <v>770</v>
      </c>
      <c r="F34" s="16">
        <v>451</v>
      </c>
      <c r="G34" s="17">
        <v>1221</v>
      </c>
      <c r="H34" s="18">
        <v>627</v>
      </c>
      <c r="I34" s="17">
        <v>389</v>
      </c>
      <c r="J34" s="75">
        <v>1016</v>
      </c>
      <c r="K34" s="17"/>
      <c r="L34" s="18">
        <v>2198</v>
      </c>
      <c r="M34" s="16">
        <v>940</v>
      </c>
      <c r="N34" s="17">
        <v>3138</v>
      </c>
    </row>
    <row r="35" spans="1:14" ht="14.25">
      <c r="A35" s="2" t="s">
        <v>7</v>
      </c>
      <c r="B35" s="13">
        <v>300</v>
      </c>
      <c r="C35" s="16">
        <v>378</v>
      </c>
      <c r="D35" s="17">
        <v>678</v>
      </c>
      <c r="E35" s="18">
        <v>609</v>
      </c>
      <c r="F35" s="16">
        <v>556</v>
      </c>
      <c r="G35" s="17">
        <v>1165</v>
      </c>
      <c r="H35" s="18">
        <v>554</v>
      </c>
      <c r="I35" s="17">
        <v>567</v>
      </c>
      <c r="J35" s="75">
        <v>1121</v>
      </c>
      <c r="K35" s="17"/>
      <c r="L35" s="18">
        <v>1935</v>
      </c>
      <c r="M35" s="16">
        <v>1530</v>
      </c>
      <c r="N35" s="17">
        <v>3465</v>
      </c>
    </row>
    <row r="36" spans="1:14" s="19" customFormat="1" ht="12.75">
      <c r="A36" s="19" t="s">
        <v>0</v>
      </c>
      <c r="B36" s="20">
        <v>4268</v>
      </c>
      <c r="C36" s="21">
        <v>4138</v>
      </c>
      <c r="D36" s="21">
        <v>8406</v>
      </c>
      <c r="E36" s="22">
        <v>11138</v>
      </c>
      <c r="F36" s="21">
        <v>11159</v>
      </c>
      <c r="G36" s="21">
        <v>22297</v>
      </c>
      <c r="H36" s="22">
        <v>11276</v>
      </c>
      <c r="I36" s="21">
        <v>11909</v>
      </c>
      <c r="J36" s="73">
        <v>23185</v>
      </c>
      <c r="K36" s="21"/>
      <c r="L36" s="22">
        <v>47891</v>
      </c>
      <c r="M36" s="21">
        <v>46996</v>
      </c>
      <c r="N36" s="21">
        <v>94887</v>
      </c>
    </row>
    <row r="37" spans="1:14" s="2" customFormat="1" ht="14.25">
      <c r="A37" s="1" t="s">
        <v>13</v>
      </c>
      <c r="B37" s="13"/>
      <c r="C37" s="17"/>
      <c r="D37" s="17"/>
      <c r="E37" s="18"/>
      <c r="F37" s="17"/>
      <c r="G37" s="17"/>
      <c r="H37" s="18"/>
      <c r="I37" s="17"/>
      <c r="J37" s="75"/>
      <c r="K37" s="17"/>
      <c r="L37" s="18"/>
      <c r="M37" s="17"/>
      <c r="N37" s="17"/>
    </row>
    <row r="38" spans="1:14" ht="14.25">
      <c r="A38" s="2" t="s">
        <v>4</v>
      </c>
      <c r="B38" s="13">
        <v>791</v>
      </c>
      <c r="C38" s="17">
        <v>804</v>
      </c>
      <c r="D38" s="17">
        <v>1595</v>
      </c>
      <c r="E38" s="18">
        <v>1808</v>
      </c>
      <c r="F38" s="17">
        <v>2018</v>
      </c>
      <c r="G38" s="17">
        <v>3826</v>
      </c>
      <c r="H38" s="18">
        <v>1795</v>
      </c>
      <c r="I38" s="17">
        <v>1974</v>
      </c>
      <c r="J38" s="75">
        <v>3769</v>
      </c>
      <c r="K38" s="17"/>
      <c r="L38" s="18">
        <v>5024</v>
      </c>
      <c r="M38" s="17">
        <v>5127</v>
      </c>
      <c r="N38" s="17">
        <v>10151</v>
      </c>
    </row>
    <row r="39" spans="1:14" ht="14.25">
      <c r="A39" s="2" t="s">
        <v>5</v>
      </c>
      <c r="B39" s="13">
        <v>1424</v>
      </c>
      <c r="C39" s="16">
        <v>1369</v>
      </c>
      <c r="D39" s="17">
        <v>2793</v>
      </c>
      <c r="E39" s="18">
        <v>5607</v>
      </c>
      <c r="F39" s="16">
        <v>4859</v>
      </c>
      <c r="G39" s="17">
        <v>10466</v>
      </c>
      <c r="H39" s="18">
        <v>5771</v>
      </c>
      <c r="I39" s="17">
        <v>5922</v>
      </c>
      <c r="J39" s="75">
        <v>11693</v>
      </c>
      <c r="K39" s="17"/>
      <c r="L39" s="18">
        <v>22533</v>
      </c>
      <c r="M39" s="16">
        <v>20617</v>
      </c>
      <c r="N39" s="17">
        <v>43150</v>
      </c>
    </row>
    <row r="40" spans="1:14" ht="14.25">
      <c r="A40" s="2" t="s">
        <v>6</v>
      </c>
      <c r="B40" s="13">
        <v>245</v>
      </c>
      <c r="C40" s="16">
        <v>145</v>
      </c>
      <c r="D40" s="17">
        <v>390</v>
      </c>
      <c r="E40" s="18">
        <v>641</v>
      </c>
      <c r="F40" s="16">
        <v>374</v>
      </c>
      <c r="G40" s="17">
        <v>1015</v>
      </c>
      <c r="H40" s="18">
        <v>621</v>
      </c>
      <c r="I40" s="17">
        <v>419</v>
      </c>
      <c r="J40" s="75">
        <v>1040</v>
      </c>
      <c r="K40" s="17"/>
      <c r="L40" s="18">
        <v>2247</v>
      </c>
      <c r="M40" s="16">
        <v>1547</v>
      </c>
      <c r="N40" s="17">
        <v>3794</v>
      </c>
    </row>
    <row r="41" spans="1:14" ht="14.25">
      <c r="A41" s="2" t="s">
        <v>7</v>
      </c>
      <c r="B41" s="13">
        <v>36</v>
      </c>
      <c r="C41" s="16">
        <v>38</v>
      </c>
      <c r="D41" s="17">
        <v>74</v>
      </c>
      <c r="E41" s="18">
        <v>171</v>
      </c>
      <c r="F41" s="16">
        <v>141</v>
      </c>
      <c r="G41" s="17">
        <v>312</v>
      </c>
      <c r="H41" s="18">
        <v>164</v>
      </c>
      <c r="I41" s="17">
        <v>139</v>
      </c>
      <c r="J41" s="75">
        <v>303</v>
      </c>
      <c r="K41" s="17"/>
      <c r="L41" s="18">
        <v>673</v>
      </c>
      <c r="M41" s="16">
        <v>560</v>
      </c>
      <c r="N41" s="17">
        <v>1233</v>
      </c>
    </row>
    <row r="42" spans="1:14" s="19" customFormat="1" ht="12.75">
      <c r="A42" s="19" t="s">
        <v>0</v>
      </c>
      <c r="B42" s="20">
        <v>2496</v>
      </c>
      <c r="C42" s="21">
        <v>2356</v>
      </c>
      <c r="D42" s="21">
        <v>4852</v>
      </c>
      <c r="E42" s="22">
        <v>8227</v>
      </c>
      <c r="F42" s="21">
        <v>7392</v>
      </c>
      <c r="G42" s="21">
        <v>15619</v>
      </c>
      <c r="H42" s="22">
        <v>8351</v>
      </c>
      <c r="I42" s="21">
        <v>8454</v>
      </c>
      <c r="J42" s="73">
        <v>16805</v>
      </c>
      <c r="K42" s="21"/>
      <c r="L42" s="22">
        <v>30477</v>
      </c>
      <c r="M42" s="21">
        <v>27851</v>
      </c>
      <c r="N42" s="21">
        <v>58328</v>
      </c>
    </row>
    <row r="43" spans="1:14" s="2" customFormat="1" ht="14.25">
      <c r="A43" s="23" t="s">
        <v>14</v>
      </c>
      <c r="B43" s="24"/>
      <c r="C43" s="25"/>
      <c r="D43" s="25"/>
      <c r="E43" s="26"/>
      <c r="F43" s="25"/>
      <c r="G43" s="25"/>
      <c r="H43" s="26"/>
      <c r="I43" s="25"/>
      <c r="J43" s="76"/>
      <c r="K43" s="25"/>
      <c r="L43" s="26"/>
      <c r="M43" s="25"/>
      <c r="N43" s="25"/>
    </row>
    <row r="44" spans="1:14" ht="14.25">
      <c r="A44" s="2" t="s">
        <v>4</v>
      </c>
      <c r="B44" s="13">
        <f>SUM(B8,B14,B20,B26,B32,B38)</f>
        <v>6879</v>
      </c>
      <c r="C44" s="17">
        <f aca="true" t="shared" si="0" ref="C44:J44">SUM(C8,C14,C20,C26,C32,C38)</f>
        <v>6385</v>
      </c>
      <c r="D44" s="17">
        <f t="shared" si="0"/>
        <v>13264</v>
      </c>
      <c r="E44" s="18">
        <f t="shared" si="0"/>
        <v>12679</v>
      </c>
      <c r="F44" s="17">
        <f t="shared" si="0"/>
        <v>12725</v>
      </c>
      <c r="G44" s="17">
        <f t="shared" si="0"/>
        <v>25404</v>
      </c>
      <c r="H44" s="18">
        <f t="shared" si="0"/>
        <v>12078</v>
      </c>
      <c r="I44" s="17">
        <f t="shared" si="0"/>
        <v>12421</v>
      </c>
      <c r="J44" s="75">
        <f t="shared" si="0"/>
        <v>24499</v>
      </c>
      <c r="K44" s="17"/>
      <c r="L44" s="18">
        <f aca="true" t="shared" si="1" ref="L44:N45">SUM(L8,L14,L20,L26,L32,L38)</f>
        <v>36926</v>
      </c>
      <c r="M44" s="17">
        <f t="shared" si="1"/>
        <v>35801</v>
      </c>
      <c r="N44" s="17">
        <f t="shared" si="1"/>
        <v>72727</v>
      </c>
    </row>
    <row r="45" spans="1:14" ht="14.25">
      <c r="A45" s="2" t="s">
        <v>5</v>
      </c>
      <c r="B45" s="13">
        <f>SUM(B9,B15,B21,B27,B33,B39)</f>
        <v>13159</v>
      </c>
      <c r="C45" s="16">
        <f aca="true" t="shared" si="2" ref="C45:J45">SUM(C9,C15,C21,C27,C33,C39)</f>
        <v>13826</v>
      </c>
      <c r="D45" s="17">
        <f t="shared" si="2"/>
        <v>26985</v>
      </c>
      <c r="E45" s="18">
        <f t="shared" si="2"/>
        <v>30516</v>
      </c>
      <c r="F45" s="16">
        <f t="shared" si="2"/>
        <v>32160</v>
      </c>
      <c r="G45" s="17">
        <f t="shared" si="2"/>
        <v>62676</v>
      </c>
      <c r="H45" s="18">
        <f t="shared" si="2"/>
        <v>34598</v>
      </c>
      <c r="I45" s="17">
        <f t="shared" si="2"/>
        <v>37556</v>
      </c>
      <c r="J45" s="75">
        <f t="shared" si="2"/>
        <v>72154</v>
      </c>
      <c r="K45" s="17"/>
      <c r="L45" s="18">
        <f t="shared" si="1"/>
        <v>156674</v>
      </c>
      <c r="M45" s="16">
        <f t="shared" si="1"/>
        <v>159226</v>
      </c>
      <c r="N45" s="17">
        <f t="shared" si="1"/>
        <v>315900</v>
      </c>
    </row>
    <row r="46" spans="1:14" ht="14.25">
      <c r="A46" s="2" t="s">
        <v>6</v>
      </c>
      <c r="B46" s="13">
        <f>SUM(B10,B16,B28,B34,B40)</f>
        <v>753</v>
      </c>
      <c r="C46" s="16">
        <f aca="true" t="shared" si="3" ref="C46:J46">SUM(C10,C16,C28,C34,C40)</f>
        <v>629</v>
      </c>
      <c r="D46" s="17">
        <f t="shared" si="3"/>
        <v>1382</v>
      </c>
      <c r="E46" s="18">
        <f t="shared" si="3"/>
        <v>2611</v>
      </c>
      <c r="F46" s="16">
        <f t="shared" si="3"/>
        <v>1509</v>
      </c>
      <c r="G46" s="17">
        <f t="shared" si="3"/>
        <v>4120</v>
      </c>
      <c r="H46" s="18">
        <f t="shared" si="3"/>
        <v>2474</v>
      </c>
      <c r="I46" s="17">
        <f t="shared" si="3"/>
        <v>1514</v>
      </c>
      <c r="J46" s="75">
        <f t="shared" si="3"/>
        <v>3988</v>
      </c>
      <c r="K46" s="17"/>
      <c r="L46" s="18">
        <f>SUM(L10,L16,L28,L34,L40)</f>
        <v>8820</v>
      </c>
      <c r="M46" s="16">
        <f>SUM(M10,M16,M28,M34,M40)</f>
        <v>4406</v>
      </c>
      <c r="N46" s="17">
        <f>SUM(N10,N16,N28,N34,N40)</f>
        <v>13226</v>
      </c>
    </row>
    <row r="47" spans="1:14" ht="14.25">
      <c r="A47" s="2" t="s">
        <v>7</v>
      </c>
      <c r="B47" s="13">
        <f>SUM(B11,B17,B22,B29,B35,B41)</f>
        <v>2125</v>
      </c>
      <c r="C47" s="16">
        <f aca="true" t="shared" si="4" ref="C47:J47">SUM(C11,C17,C22,C29,C35,C41)</f>
        <v>1861</v>
      </c>
      <c r="D47" s="17">
        <f t="shared" si="4"/>
        <v>3986</v>
      </c>
      <c r="E47" s="18">
        <f t="shared" si="4"/>
        <v>3938</v>
      </c>
      <c r="F47" s="16">
        <f t="shared" si="4"/>
        <v>3226</v>
      </c>
      <c r="G47" s="17">
        <f t="shared" si="4"/>
        <v>7164</v>
      </c>
      <c r="H47" s="18">
        <f t="shared" si="4"/>
        <v>3602</v>
      </c>
      <c r="I47" s="17">
        <f t="shared" si="4"/>
        <v>2955</v>
      </c>
      <c r="J47" s="75">
        <f t="shared" si="4"/>
        <v>6557</v>
      </c>
      <c r="K47" s="17"/>
      <c r="L47" s="18">
        <f>SUM(L11,L17,L22,L29,L35,L41)</f>
        <v>11083</v>
      </c>
      <c r="M47" s="16">
        <f>SUM(M11,M17,M22,M29,M35,M41)</f>
        <v>7481</v>
      </c>
      <c r="N47" s="17">
        <f>SUM(N11,N17,N22,N29,N35,N41)</f>
        <v>18564</v>
      </c>
    </row>
    <row r="48" spans="1:14" ht="14.25">
      <c r="A48" s="2" t="s">
        <v>10</v>
      </c>
      <c r="B48" s="13">
        <f>SUM(B23)</f>
        <v>74</v>
      </c>
      <c r="C48" s="16">
        <f aca="true" t="shared" si="5" ref="C48:J48">SUM(C23)</f>
        <v>25</v>
      </c>
      <c r="D48" s="17">
        <f t="shared" si="5"/>
        <v>99</v>
      </c>
      <c r="E48" s="18">
        <f t="shared" si="5"/>
        <v>79</v>
      </c>
      <c r="F48" s="16">
        <f t="shared" si="5"/>
        <v>28</v>
      </c>
      <c r="G48" s="17">
        <f t="shared" si="5"/>
        <v>107</v>
      </c>
      <c r="H48" s="18">
        <f t="shared" si="5"/>
        <v>57</v>
      </c>
      <c r="I48" s="17">
        <f t="shared" si="5"/>
        <v>19</v>
      </c>
      <c r="J48" s="75">
        <f t="shared" si="5"/>
        <v>76</v>
      </c>
      <c r="K48" s="17"/>
      <c r="L48" s="18">
        <f>SUM(L23)</f>
        <v>205</v>
      </c>
      <c r="M48" s="16">
        <f>SUM(M23)</f>
        <v>63</v>
      </c>
      <c r="N48" s="17">
        <f>SUM(N23)</f>
        <v>268</v>
      </c>
    </row>
    <row r="49" spans="1:14" s="19" customFormat="1" ht="12.75">
      <c r="A49" s="19" t="s">
        <v>15</v>
      </c>
      <c r="B49" s="20">
        <f>SUM(B44:B48)</f>
        <v>22990</v>
      </c>
      <c r="C49" s="21">
        <f aca="true" t="shared" si="6" ref="C49:J49">SUM(C44:C48)</f>
        <v>22726</v>
      </c>
      <c r="D49" s="21">
        <f t="shared" si="6"/>
        <v>45716</v>
      </c>
      <c r="E49" s="22">
        <f t="shared" si="6"/>
        <v>49823</v>
      </c>
      <c r="F49" s="21">
        <f t="shared" si="6"/>
        <v>49648</v>
      </c>
      <c r="G49" s="21">
        <f t="shared" si="6"/>
        <v>99471</v>
      </c>
      <c r="H49" s="22">
        <f t="shared" si="6"/>
        <v>52809</v>
      </c>
      <c r="I49" s="21">
        <f t="shared" si="6"/>
        <v>54465</v>
      </c>
      <c r="J49" s="73">
        <f t="shared" si="6"/>
        <v>107274</v>
      </c>
      <c r="K49" s="21"/>
      <c r="L49" s="22">
        <f>SUM(L44:L48)</f>
        <v>213708</v>
      </c>
      <c r="M49" s="21">
        <f>SUM(M44:M48)</f>
        <v>206977</v>
      </c>
      <c r="N49" s="21">
        <f>SUM(N44:N48)</f>
        <v>420685</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55"/>
  <sheetViews>
    <sheetView zoomScalePageLayoutView="0" workbookViewId="0" topLeftCell="A1">
      <selection activeCell="O31" sqref="O31"/>
    </sheetView>
  </sheetViews>
  <sheetFormatPr defaultColWidth="9.140625" defaultRowHeight="15"/>
  <cols>
    <col min="1" max="1" width="25.42187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7109375" style="2" customWidth="1"/>
    <col min="12" max="13" width="8.7109375" style="0" customWidth="1"/>
    <col min="14" max="14" width="8.7109375" style="2" customWidth="1"/>
  </cols>
  <sheetData>
    <row r="1" ht="14.25">
      <c r="A1" s="1" t="s">
        <v>74</v>
      </c>
    </row>
    <row r="2" spans="1:14" s="3" customFormat="1" ht="14.25" customHeight="1">
      <c r="A2" s="212" t="s">
        <v>27</v>
      </c>
      <c r="B2" s="212"/>
      <c r="C2" s="212"/>
      <c r="D2" s="212"/>
      <c r="E2" s="212"/>
      <c r="F2" s="212"/>
      <c r="G2" s="212"/>
      <c r="H2" s="212"/>
      <c r="I2" s="212"/>
      <c r="J2" s="212"/>
      <c r="K2" s="212"/>
      <c r="L2" s="212"/>
      <c r="M2" s="212"/>
      <c r="N2" s="212"/>
    </row>
    <row r="3" spans="1:14" ht="14.25">
      <c r="A3" s="212" t="s">
        <v>75</v>
      </c>
      <c r="B3" s="212"/>
      <c r="C3" s="212"/>
      <c r="D3" s="212"/>
      <c r="E3" s="212"/>
      <c r="F3" s="212"/>
      <c r="G3" s="212"/>
      <c r="H3" s="212"/>
      <c r="I3" s="212"/>
      <c r="J3" s="212"/>
      <c r="K3" s="212"/>
      <c r="L3" s="212"/>
      <c r="M3" s="212"/>
      <c r="N3" s="212"/>
    </row>
    <row r="4" spans="1:11" ht="15" thickBot="1">
      <c r="A4" s="31"/>
      <c r="B4" s="31"/>
      <c r="C4" s="31"/>
      <c r="D4" s="31"/>
      <c r="E4" s="31"/>
      <c r="F4" s="31"/>
      <c r="G4" s="31"/>
      <c r="H4" s="31"/>
      <c r="I4" s="31"/>
      <c r="J4" s="31"/>
      <c r="K4" s="31"/>
    </row>
    <row r="5" spans="1:14" ht="29.25" customHeight="1">
      <c r="A5" s="4"/>
      <c r="B5" s="213" t="s">
        <v>28</v>
      </c>
      <c r="C5" s="214"/>
      <c r="D5" s="214"/>
      <c r="E5" s="213" t="s">
        <v>16</v>
      </c>
      <c r="F5" s="214"/>
      <c r="G5" s="215"/>
      <c r="H5" s="213" t="s">
        <v>17</v>
      </c>
      <c r="I5" s="214"/>
      <c r="J5" s="215"/>
      <c r="K5" s="68"/>
      <c r="L5" s="210" t="s">
        <v>77</v>
      </c>
      <c r="M5" s="211"/>
      <c r="N5" s="211"/>
    </row>
    <row r="6" spans="1:14" ht="14.25">
      <c r="A6" s="5"/>
      <c r="B6" s="6" t="s">
        <v>1</v>
      </c>
      <c r="C6" s="7" t="s">
        <v>2</v>
      </c>
      <c r="D6" s="7" t="s">
        <v>0</v>
      </c>
      <c r="E6" s="6" t="s">
        <v>1</v>
      </c>
      <c r="F6" s="7" t="s">
        <v>2</v>
      </c>
      <c r="G6" s="7" t="s">
        <v>0</v>
      </c>
      <c r="H6" s="6" t="s">
        <v>1</v>
      </c>
      <c r="I6" s="7" t="s">
        <v>2</v>
      </c>
      <c r="J6" s="57" t="s">
        <v>0</v>
      </c>
      <c r="K6" s="7"/>
      <c r="L6" s="6" t="s">
        <v>1</v>
      </c>
      <c r="M6" s="7" t="s">
        <v>2</v>
      </c>
      <c r="N6" s="7" t="s">
        <v>0</v>
      </c>
    </row>
    <row r="7" spans="1:13" s="2" customFormat="1" ht="14.25">
      <c r="A7" s="8" t="s">
        <v>3</v>
      </c>
      <c r="B7" s="9"/>
      <c r="C7" s="10"/>
      <c r="E7" s="9"/>
      <c r="F7" s="10"/>
      <c r="H7" s="11"/>
      <c r="I7" s="12"/>
      <c r="J7" s="32"/>
      <c r="L7" s="11"/>
      <c r="M7" s="12"/>
    </row>
    <row r="8" spans="1:20" ht="14.25">
      <c r="A8" s="2" t="s">
        <v>4</v>
      </c>
      <c r="B8" s="38">
        <v>167</v>
      </c>
      <c r="C8" s="39">
        <v>73</v>
      </c>
      <c r="D8" s="39">
        <v>240</v>
      </c>
      <c r="E8" s="38">
        <v>359</v>
      </c>
      <c r="F8" s="39">
        <v>215</v>
      </c>
      <c r="G8" s="39">
        <v>574</v>
      </c>
      <c r="H8" s="43">
        <v>207</v>
      </c>
      <c r="I8" s="42">
        <v>105</v>
      </c>
      <c r="J8" s="72">
        <v>312</v>
      </c>
      <c r="K8" s="39"/>
      <c r="L8" s="38">
        <v>603</v>
      </c>
      <c r="M8" s="39">
        <v>342</v>
      </c>
      <c r="N8" s="39">
        <v>945</v>
      </c>
      <c r="R8" s="15"/>
      <c r="S8" s="15"/>
      <c r="T8" s="15"/>
    </row>
    <row r="9" spans="1:20" ht="14.25">
      <c r="A9" s="2" t="s">
        <v>5</v>
      </c>
      <c r="B9" s="38">
        <v>186</v>
      </c>
      <c r="C9" s="40">
        <v>108</v>
      </c>
      <c r="D9" s="39">
        <v>294</v>
      </c>
      <c r="E9" s="38">
        <v>467</v>
      </c>
      <c r="F9" s="40">
        <v>269</v>
      </c>
      <c r="G9" s="39">
        <v>736</v>
      </c>
      <c r="H9" s="43">
        <v>229</v>
      </c>
      <c r="I9" s="42">
        <v>121</v>
      </c>
      <c r="J9" s="72">
        <v>350</v>
      </c>
      <c r="K9" s="39"/>
      <c r="L9" s="38">
        <v>830</v>
      </c>
      <c r="M9" s="40">
        <v>440</v>
      </c>
      <c r="N9" s="39">
        <v>1270</v>
      </c>
      <c r="R9" s="15"/>
      <c r="S9" s="15"/>
      <c r="T9" s="15"/>
    </row>
    <row r="10" spans="1:20" ht="14.25">
      <c r="A10" s="2" t="s">
        <v>6</v>
      </c>
      <c r="B10" s="38">
        <v>18</v>
      </c>
      <c r="C10" s="41">
        <v>3</v>
      </c>
      <c r="D10" s="42">
        <v>21</v>
      </c>
      <c r="E10" s="43">
        <v>52</v>
      </c>
      <c r="F10" s="41">
        <v>16</v>
      </c>
      <c r="G10" s="42">
        <v>68</v>
      </c>
      <c r="H10" s="43">
        <v>17</v>
      </c>
      <c r="I10" s="42">
        <v>5</v>
      </c>
      <c r="J10" s="72">
        <v>22</v>
      </c>
      <c r="K10" s="42"/>
      <c r="L10" s="43">
        <v>96</v>
      </c>
      <c r="M10" s="41">
        <v>23</v>
      </c>
      <c r="N10" s="42">
        <v>119</v>
      </c>
      <c r="R10" s="15"/>
      <c r="S10" s="15"/>
      <c r="T10" s="15"/>
    </row>
    <row r="11" spans="1:20" ht="14.25">
      <c r="A11" s="2" t="s">
        <v>7</v>
      </c>
      <c r="B11" s="38">
        <v>179</v>
      </c>
      <c r="C11" s="41">
        <v>77</v>
      </c>
      <c r="D11" s="42">
        <v>256</v>
      </c>
      <c r="E11" s="43">
        <v>320</v>
      </c>
      <c r="F11" s="41">
        <v>164</v>
      </c>
      <c r="G11" s="42">
        <v>484</v>
      </c>
      <c r="H11" s="43">
        <v>129</v>
      </c>
      <c r="I11" s="42">
        <v>63</v>
      </c>
      <c r="J11" s="72">
        <v>192</v>
      </c>
      <c r="K11" s="42"/>
      <c r="L11" s="43">
        <v>522</v>
      </c>
      <c r="M11" s="41">
        <v>286</v>
      </c>
      <c r="N11" s="42">
        <v>808</v>
      </c>
      <c r="R11" s="15"/>
      <c r="S11" s="15"/>
      <c r="T11" s="15"/>
    </row>
    <row r="12" spans="1:20" s="19" customFormat="1" ht="14.25">
      <c r="A12" s="19" t="s">
        <v>0</v>
      </c>
      <c r="B12" s="20">
        <v>550</v>
      </c>
      <c r="C12" s="21">
        <v>261</v>
      </c>
      <c r="D12" s="21">
        <v>811</v>
      </c>
      <c r="E12" s="22">
        <v>1198</v>
      </c>
      <c r="F12" s="21">
        <v>664</v>
      </c>
      <c r="G12" s="21">
        <v>1862</v>
      </c>
      <c r="H12" s="22">
        <v>582</v>
      </c>
      <c r="I12" s="21">
        <v>294</v>
      </c>
      <c r="J12" s="73">
        <v>876</v>
      </c>
      <c r="K12" s="21"/>
      <c r="L12" s="22">
        <v>2051</v>
      </c>
      <c r="M12" s="21">
        <v>1091</v>
      </c>
      <c r="N12" s="21">
        <v>3142</v>
      </c>
      <c r="R12" s="15"/>
      <c r="S12" s="15"/>
      <c r="T12" s="15"/>
    </row>
    <row r="13" spans="1:20" s="2" customFormat="1" ht="14.25">
      <c r="A13" s="1" t="s">
        <v>8</v>
      </c>
      <c r="B13" s="38"/>
      <c r="C13" s="42"/>
      <c r="D13" s="42"/>
      <c r="E13" s="43"/>
      <c r="F13" s="42"/>
      <c r="G13" s="42"/>
      <c r="H13" s="43"/>
      <c r="I13" s="42"/>
      <c r="J13" s="72"/>
      <c r="K13" s="42"/>
      <c r="L13" s="43"/>
      <c r="M13" s="42"/>
      <c r="N13" s="42"/>
      <c r="R13" s="15"/>
      <c r="S13" s="15"/>
      <c r="T13" s="15"/>
    </row>
    <row r="14" spans="1:20" ht="14.25">
      <c r="A14" s="2" t="s">
        <v>4</v>
      </c>
      <c r="B14" s="38">
        <v>19</v>
      </c>
      <c r="C14" s="42">
        <v>15</v>
      </c>
      <c r="D14" s="42">
        <v>34</v>
      </c>
      <c r="E14" s="43">
        <v>26</v>
      </c>
      <c r="F14" s="42">
        <v>23</v>
      </c>
      <c r="G14" s="42">
        <v>49</v>
      </c>
      <c r="H14" s="43">
        <v>23</v>
      </c>
      <c r="I14" s="42">
        <v>16</v>
      </c>
      <c r="J14" s="72">
        <v>39</v>
      </c>
      <c r="K14" s="42"/>
      <c r="L14" s="43">
        <v>91</v>
      </c>
      <c r="M14" s="42">
        <v>54</v>
      </c>
      <c r="N14" s="42">
        <v>145</v>
      </c>
      <c r="R14" s="15"/>
      <c r="S14" s="15"/>
      <c r="T14" s="15"/>
    </row>
    <row r="15" spans="1:20" ht="14.25">
      <c r="A15" s="2" t="s">
        <v>5</v>
      </c>
      <c r="B15" s="38">
        <v>32</v>
      </c>
      <c r="C15" s="41">
        <v>11</v>
      </c>
      <c r="D15" s="42">
        <v>43</v>
      </c>
      <c r="E15" s="43">
        <v>82</v>
      </c>
      <c r="F15" s="41">
        <v>46</v>
      </c>
      <c r="G15" s="42">
        <v>128</v>
      </c>
      <c r="H15" s="43">
        <v>31</v>
      </c>
      <c r="I15" s="42">
        <v>14</v>
      </c>
      <c r="J15" s="72">
        <v>45</v>
      </c>
      <c r="K15" s="42"/>
      <c r="L15" s="43">
        <v>179</v>
      </c>
      <c r="M15" s="41">
        <v>71</v>
      </c>
      <c r="N15" s="42">
        <v>250</v>
      </c>
      <c r="R15" s="15"/>
      <c r="S15" s="15"/>
      <c r="T15" s="15"/>
    </row>
    <row r="16" spans="1:20" ht="14.25">
      <c r="A16" s="2" t="s">
        <v>6</v>
      </c>
      <c r="B16" s="38">
        <v>0</v>
      </c>
      <c r="C16" s="41">
        <v>0</v>
      </c>
      <c r="D16" s="42">
        <v>0</v>
      </c>
      <c r="E16" s="43">
        <v>0</v>
      </c>
      <c r="F16" s="41">
        <v>0</v>
      </c>
      <c r="G16" s="42">
        <v>0</v>
      </c>
      <c r="H16" s="43">
        <v>0</v>
      </c>
      <c r="I16" s="42">
        <v>0</v>
      </c>
      <c r="J16" s="72">
        <v>0</v>
      </c>
      <c r="K16" s="42"/>
      <c r="L16" s="43">
        <v>0</v>
      </c>
      <c r="M16" s="41">
        <v>0</v>
      </c>
      <c r="N16" s="42">
        <v>0</v>
      </c>
      <c r="R16" s="15"/>
      <c r="S16" s="15"/>
      <c r="T16" s="15"/>
    </row>
    <row r="17" spans="1:20" ht="14.25">
      <c r="A17" s="2" t="s">
        <v>7</v>
      </c>
      <c r="B17" s="38">
        <v>0</v>
      </c>
      <c r="C17" s="41">
        <v>0</v>
      </c>
      <c r="D17" s="42">
        <v>0</v>
      </c>
      <c r="E17" s="43">
        <v>0</v>
      </c>
      <c r="F17" s="41">
        <v>0</v>
      </c>
      <c r="G17" s="42">
        <v>0</v>
      </c>
      <c r="H17" s="43">
        <v>0</v>
      </c>
      <c r="I17" s="42">
        <v>0</v>
      </c>
      <c r="J17" s="72">
        <v>0</v>
      </c>
      <c r="K17" s="42"/>
      <c r="L17" s="43">
        <v>0</v>
      </c>
      <c r="M17" s="41">
        <v>0</v>
      </c>
      <c r="N17" s="42">
        <v>0</v>
      </c>
      <c r="R17" s="15"/>
      <c r="S17" s="15"/>
      <c r="T17" s="15"/>
    </row>
    <row r="18" spans="1:20" s="19" customFormat="1" ht="14.25">
      <c r="A18" s="19" t="s">
        <v>0</v>
      </c>
      <c r="B18" s="20">
        <v>51</v>
      </c>
      <c r="C18" s="21">
        <v>26</v>
      </c>
      <c r="D18" s="21">
        <v>77</v>
      </c>
      <c r="E18" s="22">
        <v>108</v>
      </c>
      <c r="F18" s="21">
        <v>69</v>
      </c>
      <c r="G18" s="21">
        <v>177</v>
      </c>
      <c r="H18" s="22">
        <v>54</v>
      </c>
      <c r="I18" s="21">
        <v>30</v>
      </c>
      <c r="J18" s="73">
        <v>84</v>
      </c>
      <c r="K18" s="21"/>
      <c r="L18" s="22">
        <v>270</v>
      </c>
      <c r="M18" s="21">
        <v>125</v>
      </c>
      <c r="N18" s="21">
        <v>395</v>
      </c>
      <c r="R18" s="15"/>
      <c r="S18" s="15"/>
      <c r="T18" s="15"/>
    </row>
    <row r="19" spans="1:20" s="2" customFormat="1" ht="14.25">
      <c r="A19" s="1" t="s">
        <v>9</v>
      </c>
      <c r="B19" s="38"/>
      <c r="C19" s="42"/>
      <c r="D19" s="42"/>
      <c r="E19" s="43"/>
      <c r="F19" s="42"/>
      <c r="G19" s="42"/>
      <c r="H19" s="43"/>
      <c r="I19" s="42"/>
      <c r="J19" s="72"/>
      <c r="K19" s="42"/>
      <c r="L19" s="43"/>
      <c r="M19" s="42"/>
      <c r="N19" s="42"/>
      <c r="R19" s="15"/>
      <c r="S19" s="15"/>
      <c r="T19" s="15"/>
    </row>
    <row r="20" spans="1:20" ht="14.25">
      <c r="A20" s="2" t="s">
        <v>4</v>
      </c>
      <c r="B20" s="38">
        <v>34</v>
      </c>
      <c r="C20" s="42">
        <v>29</v>
      </c>
      <c r="D20" s="42">
        <v>63</v>
      </c>
      <c r="E20" s="43">
        <v>35</v>
      </c>
      <c r="F20" s="42">
        <v>36</v>
      </c>
      <c r="G20" s="42">
        <v>71</v>
      </c>
      <c r="H20" s="43">
        <v>15</v>
      </c>
      <c r="I20" s="42">
        <v>9</v>
      </c>
      <c r="J20" s="72">
        <v>24</v>
      </c>
      <c r="K20" s="42"/>
      <c r="L20" s="43">
        <v>66</v>
      </c>
      <c r="M20" s="42">
        <v>50</v>
      </c>
      <c r="N20" s="42">
        <v>116</v>
      </c>
      <c r="R20" s="15"/>
      <c r="S20" s="15"/>
      <c r="T20" s="15"/>
    </row>
    <row r="21" spans="1:20" ht="14.25">
      <c r="A21" s="2" t="s">
        <v>5</v>
      </c>
      <c r="B21" s="38">
        <v>64</v>
      </c>
      <c r="C21" s="41">
        <v>19</v>
      </c>
      <c r="D21" s="42">
        <v>83</v>
      </c>
      <c r="E21" s="43">
        <v>56</v>
      </c>
      <c r="F21" s="41">
        <v>19</v>
      </c>
      <c r="G21" s="42">
        <v>75</v>
      </c>
      <c r="H21" s="43">
        <v>16</v>
      </c>
      <c r="I21" s="42">
        <v>6</v>
      </c>
      <c r="J21" s="72">
        <v>22</v>
      </c>
      <c r="K21" s="42"/>
      <c r="L21" s="43">
        <v>99</v>
      </c>
      <c r="M21" s="41">
        <v>27</v>
      </c>
      <c r="N21" s="42">
        <v>126</v>
      </c>
      <c r="R21" s="15"/>
      <c r="S21" s="15"/>
      <c r="T21" s="15"/>
    </row>
    <row r="22" spans="1:20" ht="14.25">
      <c r="A22" s="2" t="s">
        <v>7</v>
      </c>
      <c r="B22" s="38">
        <v>86</v>
      </c>
      <c r="C22" s="41">
        <v>73</v>
      </c>
      <c r="D22" s="42">
        <v>159</v>
      </c>
      <c r="E22" s="43">
        <v>80</v>
      </c>
      <c r="F22" s="41">
        <v>70</v>
      </c>
      <c r="G22" s="42">
        <v>150</v>
      </c>
      <c r="H22" s="43">
        <v>26</v>
      </c>
      <c r="I22" s="42">
        <v>25</v>
      </c>
      <c r="J22" s="72">
        <v>51</v>
      </c>
      <c r="K22" s="42"/>
      <c r="L22" s="43">
        <v>98</v>
      </c>
      <c r="M22" s="41">
        <v>91</v>
      </c>
      <c r="N22" s="42">
        <v>189</v>
      </c>
      <c r="R22" s="15"/>
      <c r="S22" s="15"/>
      <c r="T22" s="15"/>
    </row>
    <row r="23" spans="1:20" ht="14.25">
      <c r="A23" s="2" t="s">
        <v>10</v>
      </c>
      <c r="B23" s="38">
        <v>0</v>
      </c>
      <c r="C23" s="41">
        <v>0</v>
      </c>
      <c r="D23" s="42">
        <v>0</v>
      </c>
      <c r="E23" s="43">
        <v>0</v>
      </c>
      <c r="F23" s="41">
        <v>0</v>
      </c>
      <c r="G23" s="42">
        <v>0</v>
      </c>
      <c r="H23" s="43">
        <v>0</v>
      </c>
      <c r="I23" s="42">
        <v>0</v>
      </c>
      <c r="J23" s="72">
        <v>0</v>
      </c>
      <c r="K23" s="42"/>
      <c r="L23" s="43">
        <v>0</v>
      </c>
      <c r="M23" s="41">
        <v>0</v>
      </c>
      <c r="N23" s="42">
        <v>0</v>
      </c>
      <c r="R23" s="15"/>
      <c r="S23" s="15"/>
      <c r="T23" s="15"/>
    </row>
    <row r="24" spans="1:20" s="19" customFormat="1" ht="14.25">
      <c r="A24" s="19" t="s">
        <v>0</v>
      </c>
      <c r="B24" s="20">
        <v>184</v>
      </c>
      <c r="C24" s="21">
        <v>121</v>
      </c>
      <c r="D24" s="21">
        <v>305</v>
      </c>
      <c r="E24" s="22">
        <v>171</v>
      </c>
      <c r="F24" s="21">
        <v>125</v>
      </c>
      <c r="G24" s="21">
        <v>296</v>
      </c>
      <c r="H24" s="22">
        <v>57</v>
      </c>
      <c r="I24" s="21">
        <v>40</v>
      </c>
      <c r="J24" s="73">
        <v>97</v>
      </c>
      <c r="K24" s="21"/>
      <c r="L24" s="22">
        <v>263</v>
      </c>
      <c r="M24" s="21">
        <v>168</v>
      </c>
      <c r="N24" s="21">
        <v>431</v>
      </c>
      <c r="R24" s="15"/>
      <c r="S24" s="15"/>
      <c r="T24" s="15"/>
    </row>
    <row r="25" spans="1:20" s="2" customFormat="1" ht="14.25">
      <c r="A25" s="1" t="s">
        <v>11</v>
      </c>
      <c r="B25" s="38"/>
      <c r="C25" s="42"/>
      <c r="D25" s="42"/>
      <c r="E25" s="43"/>
      <c r="F25" s="42"/>
      <c r="G25" s="42"/>
      <c r="H25" s="43"/>
      <c r="I25" s="42"/>
      <c r="J25" s="72"/>
      <c r="K25" s="42"/>
      <c r="L25" s="43"/>
      <c r="M25" s="42"/>
      <c r="N25" s="42"/>
      <c r="R25" s="15"/>
      <c r="S25" s="15"/>
      <c r="T25" s="15"/>
    </row>
    <row r="26" spans="1:20" ht="14.25">
      <c r="A26" s="2" t="s">
        <v>4</v>
      </c>
      <c r="B26" s="38">
        <v>28</v>
      </c>
      <c r="C26" s="42">
        <v>18</v>
      </c>
      <c r="D26" s="42">
        <v>46</v>
      </c>
      <c r="E26" s="43">
        <v>145</v>
      </c>
      <c r="F26" s="42">
        <v>93</v>
      </c>
      <c r="G26" s="42">
        <v>238</v>
      </c>
      <c r="H26" s="43">
        <v>67</v>
      </c>
      <c r="I26" s="42">
        <v>31</v>
      </c>
      <c r="J26" s="72">
        <v>98</v>
      </c>
      <c r="K26" s="42"/>
      <c r="L26" s="43">
        <v>253</v>
      </c>
      <c r="M26" s="42">
        <v>140</v>
      </c>
      <c r="N26" s="42">
        <v>393</v>
      </c>
      <c r="R26" s="15"/>
      <c r="S26" s="15"/>
      <c r="T26" s="15"/>
    </row>
    <row r="27" spans="1:20" ht="14.25">
      <c r="A27" s="2" t="s">
        <v>5</v>
      </c>
      <c r="B27" s="38">
        <v>96</v>
      </c>
      <c r="C27" s="41">
        <v>28</v>
      </c>
      <c r="D27" s="42">
        <v>124</v>
      </c>
      <c r="E27" s="43">
        <v>404</v>
      </c>
      <c r="F27" s="41">
        <v>232</v>
      </c>
      <c r="G27" s="42">
        <v>636</v>
      </c>
      <c r="H27" s="43">
        <v>171</v>
      </c>
      <c r="I27" s="42">
        <v>85</v>
      </c>
      <c r="J27" s="72">
        <v>256</v>
      </c>
      <c r="K27" s="42"/>
      <c r="L27" s="43">
        <v>712</v>
      </c>
      <c r="M27" s="41">
        <v>338</v>
      </c>
      <c r="N27" s="42">
        <v>1050</v>
      </c>
      <c r="R27" s="15"/>
      <c r="S27" s="15"/>
      <c r="T27" s="15"/>
    </row>
    <row r="28" spans="1:20" ht="14.25">
      <c r="A28" s="2" t="s">
        <v>6</v>
      </c>
      <c r="B28" s="38">
        <v>0</v>
      </c>
      <c r="C28" s="41">
        <v>0</v>
      </c>
      <c r="D28" s="42">
        <v>0</v>
      </c>
      <c r="E28" s="43">
        <v>0</v>
      </c>
      <c r="F28" s="41">
        <v>0</v>
      </c>
      <c r="G28" s="42">
        <v>0</v>
      </c>
      <c r="H28" s="43">
        <v>0</v>
      </c>
      <c r="I28" s="42">
        <v>0</v>
      </c>
      <c r="J28" s="72">
        <v>0</v>
      </c>
      <c r="K28" s="42"/>
      <c r="L28" s="43">
        <v>0</v>
      </c>
      <c r="M28" s="41">
        <v>0</v>
      </c>
      <c r="N28" s="42">
        <v>0</v>
      </c>
      <c r="R28" s="15"/>
      <c r="S28" s="15"/>
      <c r="T28" s="15"/>
    </row>
    <row r="29" spans="1:20" ht="14.25">
      <c r="A29" s="2" t="s">
        <v>7</v>
      </c>
      <c r="B29" s="38">
        <v>0</v>
      </c>
      <c r="C29" s="41">
        <v>0</v>
      </c>
      <c r="D29" s="42">
        <v>0</v>
      </c>
      <c r="E29" s="43">
        <v>0</v>
      </c>
      <c r="F29" s="41">
        <v>0</v>
      </c>
      <c r="G29" s="42">
        <v>0</v>
      </c>
      <c r="H29" s="43">
        <v>0</v>
      </c>
      <c r="I29" s="42">
        <v>0</v>
      </c>
      <c r="J29" s="72">
        <v>0</v>
      </c>
      <c r="K29" s="42"/>
      <c r="L29" s="43">
        <v>0</v>
      </c>
      <c r="M29" s="41">
        <v>0</v>
      </c>
      <c r="N29" s="42">
        <v>0</v>
      </c>
      <c r="R29" s="15"/>
      <c r="S29" s="15"/>
      <c r="T29" s="15"/>
    </row>
    <row r="30" spans="1:20" s="19" customFormat="1" ht="14.25">
      <c r="A30" s="19" t="s">
        <v>0</v>
      </c>
      <c r="B30" s="20">
        <v>124</v>
      </c>
      <c r="C30" s="21">
        <v>46</v>
      </c>
      <c r="D30" s="21">
        <v>170</v>
      </c>
      <c r="E30" s="22">
        <v>549</v>
      </c>
      <c r="F30" s="21">
        <v>325</v>
      </c>
      <c r="G30" s="21">
        <v>874</v>
      </c>
      <c r="H30" s="22">
        <v>238</v>
      </c>
      <c r="I30" s="21">
        <v>116</v>
      </c>
      <c r="J30" s="73">
        <v>354</v>
      </c>
      <c r="K30" s="21"/>
      <c r="L30" s="22">
        <v>965</v>
      </c>
      <c r="M30" s="21">
        <v>478</v>
      </c>
      <c r="N30" s="21">
        <v>1443</v>
      </c>
      <c r="R30" s="15"/>
      <c r="S30" s="15"/>
      <c r="T30" s="15"/>
    </row>
    <row r="31" spans="1:20" s="2" customFormat="1" ht="14.25">
      <c r="A31" s="1" t="s">
        <v>12</v>
      </c>
      <c r="B31" s="38"/>
      <c r="C31" s="42"/>
      <c r="D31" s="42"/>
      <c r="E31" s="43"/>
      <c r="F31" s="42"/>
      <c r="G31" s="42"/>
      <c r="H31" s="43"/>
      <c r="I31" s="42"/>
      <c r="J31" s="72"/>
      <c r="K31" s="42"/>
      <c r="L31" s="43"/>
      <c r="M31" s="42"/>
      <c r="N31" s="42"/>
      <c r="R31" s="15"/>
      <c r="S31" s="15"/>
      <c r="T31" s="15"/>
    </row>
    <row r="32" spans="1:20" ht="14.25">
      <c r="A32" s="2" t="s">
        <v>4</v>
      </c>
      <c r="B32" s="38">
        <v>62</v>
      </c>
      <c r="C32" s="42">
        <v>19</v>
      </c>
      <c r="D32" s="42">
        <v>81</v>
      </c>
      <c r="E32" s="43">
        <v>152</v>
      </c>
      <c r="F32" s="42">
        <v>60</v>
      </c>
      <c r="G32" s="42">
        <v>212</v>
      </c>
      <c r="H32" s="43">
        <v>78</v>
      </c>
      <c r="I32" s="42">
        <v>28</v>
      </c>
      <c r="J32" s="72">
        <v>106</v>
      </c>
      <c r="K32" s="42"/>
      <c r="L32" s="43">
        <v>259</v>
      </c>
      <c r="M32" s="42">
        <v>106</v>
      </c>
      <c r="N32" s="42">
        <v>365</v>
      </c>
      <c r="R32" s="15"/>
      <c r="S32" s="15"/>
      <c r="T32" s="15"/>
    </row>
    <row r="33" spans="1:20" ht="14.25">
      <c r="A33" s="2" t="s">
        <v>5</v>
      </c>
      <c r="B33" s="38">
        <v>144</v>
      </c>
      <c r="C33" s="41">
        <v>50</v>
      </c>
      <c r="D33" s="42">
        <v>194</v>
      </c>
      <c r="E33" s="43">
        <v>432</v>
      </c>
      <c r="F33" s="41">
        <v>192</v>
      </c>
      <c r="G33" s="42">
        <v>624</v>
      </c>
      <c r="H33" s="43">
        <v>166</v>
      </c>
      <c r="I33" s="42">
        <v>68</v>
      </c>
      <c r="J33" s="72">
        <v>234</v>
      </c>
      <c r="K33" s="42"/>
      <c r="L33" s="43">
        <v>749</v>
      </c>
      <c r="M33" s="41">
        <v>297</v>
      </c>
      <c r="N33" s="42">
        <v>1046</v>
      </c>
      <c r="R33" s="15"/>
      <c r="S33" s="15"/>
      <c r="T33" s="15"/>
    </row>
    <row r="34" spans="1:20" ht="14.25">
      <c r="A34" s="2" t="s">
        <v>6</v>
      </c>
      <c r="B34" s="38">
        <v>9</v>
      </c>
      <c r="C34" s="41">
        <v>3</v>
      </c>
      <c r="D34" s="42">
        <v>12</v>
      </c>
      <c r="E34" s="43">
        <v>48</v>
      </c>
      <c r="F34" s="41">
        <v>26</v>
      </c>
      <c r="G34" s="42">
        <v>74</v>
      </c>
      <c r="H34" s="43">
        <v>20</v>
      </c>
      <c r="I34" s="42">
        <v>10</v>
      </c>
      <c r="J34" s="72">
        <v>30</v>
      </c>
      <c r="K34" s="42"/>
      <c r="L34" s="43">
        <v>88</v>
      </c>
      <c r="M34" s="41">
        <v>41</v>
      </c>
      <c r="N34" s="42">
        <v>129</v>
      </c>
      <c r="R34" s="15"/>
      <c r="S34" s="15"/>
      <c r="T34" s="15"/>
    </row>
    <row r="35" spans="1:20" ht="14.25">
      <c r="A35" s="2" t="s">
        <v>7</v>
      </c>
      <c r="B35" s="38">
        <v>113</v>
      </c>
      <c r="C35" s="41">
        <v>37</v>
      </c>
      <c r="D35" s="42">
        <v>150</v>
      </c>
      <c r="E35" s="43">
        <v>179</v>
      </c>
      <c r="F35" s="41">
        <v>69</v>
      </c>
      <c r="G35" s="42">
        <v>248</v>
      </c>
      <c r="H35" s="43">
        <v>49</v>
      </c>
      <c r="I35" s="42">
        <v>21</v>
      </c>
      <c r="J35" s="72">
        <v>70</v>
      </c>
      <c r="K35" s="42"/>
      <c r="L35" s="43">
        <v>252</v>
      </c>
      <c r="M35" s="41">
        <v>95</v>
      </c>
      <c r="N35" s="42">
        <v>347</v>
      </c>
      <c r="R35" s="15"/>
      <c r="S35" s="15"/>
      <c r="T35" s="15"/>
    </row>
    <row r="36" spans="1:20" s="19" customFormat="1" ht="14.25">
      <c r="A36" s="19" t="s">
        <v>0</v>
      </c>
      <c r="B36" s="20">
        <v>328</v>
      </c>
      <c r="C36" s="21">
        <v>109</v>
      </c>
      <c r="D36" s="21">
        <v>437</v>
      </c>
      <c r="E36" s="22">
        <v>811</v>
      </c>
      <c r="F36" s="21">
        <v>347</v>
      </c>
      <c r="G36" s="21">
        <v>1158</v>
      </c>
      <c r="H36" s="22">
        <v>313</v>
      </c>
      <c r="I36" s="21">
        <v>127</v>
      </c>
      <c r="J36" s="73">
        <v>440</v>
      </c>
      <c r="K36" s="21"/>
      <c r="L36" s="22">
        <v>1348</v>
      </c>
      <c r="M36" s="21">
        <v>539</v>
      </c>
      <c r="N36" s="21">
        <v>1887</v>
      </c>
      <c r="R36" s="15"/>
      <c r="S36" s="15"/>
      <c r="T36" s="15"/>
    </row>
    <row r="37" spans="1:20" s="2" customFormat="1" ht="14.25">
      <c r="A37" s="1" t="s">
        <v>13</v>
      </c>
      <c r="B37" s="38"/>
      <c r="C37" s="42"/>
      <c r="D37" s="42"/>
      <c r="E37" s="43"/>
      <c r="F37" s="42"/>
      <c r="G37" s="42"/>
      <c r="H37" s="43"/>
      <c r="I37" s="42"/>
      <c r="J37" s="72"/>
      <c r="K37" s="42"/>
      <c r="L37" s="43"/>
      <c r="M37" s="42"/>
      <c r="N37" s="42"/>
      <c r="R37" s="15"/>
      <c r="S37" s="15"/>
      <c r="T37" s="15"/>
    </row>
    <row r="38" spans="1:20" ht="14.25">
      <c r="A38" s="2" t="s">
        <v>4</v>
      </c>
      <c r="B38" s="38">
        <v>21</v>
      </c>
      <c r="C38" s="42">
        <v>6</v>
      </c>
      <c r="D38" s="42">
        <v>27</v>
      </c>
      <c r="E38" s="43">
        <v>60</v>
      </c>
      <c r="F38" s="42">
        <v>36</v>
      </c>
      <c r="G38" s="42">
        <v>96</v>
      </c>
      <c r="H38" s="43">
        <v>32</v>
      </c>
      <c r="I38" s="42">
        <v>21</v>
      </c>
      <c r="J38" s="72">
        <v>53</v>
      </c>
      <c r="K38" s="42"/>
      <c r="L38" s="43">
        <v>116</v>
      </c>
      <c r="M38" s="42">
        <v>59</v>
      </c>
      <c r="N38" s="42">
        <v>175</v>
      </c>
      <c r="R38" s="15"/>
      <c r="S38" s="15"/>
      <c r="T38" s="15"/>
    </row>
    <row r="39" spans="1:20" ht="14.25">
      <c r="A39" s="2" t="s">
        <v>5</v>
      </c>
      <c r="B39" s="38">
        <v>73</v>
      </c>
      <c r="C39" s="41">
        <v>30</v>
      </c>
      <c r="D39" s="42">
        <v>103</v>
      </c>
      <c r="E39" s="43">
        <v>218</v>
      </c>
      <c r="F39" s="41">
        <v>99</v>
      </c>
      <c r="G39" s="42">
        <v>317</v>
      </c>
      <c r="H39" s="43">
        <v>113</v>
      </c>
      <c r="I39" s="42">
        <v>58</v>
      </c>
      <c r="J39" s="72">
        <v>171</v>
      </c>
      <c r="K39" s="42"/>
      <c r="L39" s="43">
        <v>398</v>
      </c>
      <c r="M39" s="41">
        <v>191</v>
      </c>
      <c r="N39" s="42">
        <v>589</v>
      </c>
      <c r="R39" s="15"/>
      <c r="S39" s="15"/>
      <c r="T39" s="15"/>
    </row>
    <row r="40" spans="1:20" ht="14.25">
      <c r="A40" s="2" t="s">
        <v>6</v>
      </c>
      <c r="B40" s="38">
        <v>17</v>
      </c>
      <c r="C40" s="41">
        <v>7</v>
      </c>
      <c r="D40" s="42">
        <v>24</v>
      </c>
      <c r="E40" s="43">
        <v>72</v>
      </c>
      <c r="F40" s="41">
        <v>37</v>
      </c>
      <c r="G40" s="42">
        <v>109</v>
      </c>
      <c r="H40" s="43">
        <v>48</v>
      </c>
      <c r="I40" s="42">
        <v>9</v>
      </c>
      <c r="J40" s="72">
        <v>57</v>
      </c>
      <c r="K40" s="42"/>
      <c r="L40" s="43">
        <v>125</v>
      </c>
      <c r="M40" s="41">
        <v>54</v>
      </c>
      <c r="N40" s="42">
        <v>179</v>
      </c>
      <c r="R40" s="15"/>
      <c r="S40" s="15"/>
      <c r="T40" s="15"/>
    </row>
    <row r="41" spans="1:20" ht="14.25">
      <c r="A41" s="2" t="s">
        <v>7</v>
      </c>
      <c r="B41" s="38">
        <v>0</v>
      </c>
      <c r="C41" s="41">
        <v>0</v>
      </c>
      <c r="D41" s="42">
        <v>0</v>
      </c>
      <c r="E41" s="43">
        <v>0</v>
      </c>
      <c r="F41" s="41">
        <v>0</v>
      </c>
      <c r="G41" s="42">
        <v>0</v>
      </c>
      <c r="H41" s="43">
        <v>0</v>
      </c>
      <c r="I41" s="42">
        <v>0</v>
      </c>
      <c r="J41" s="72">
        <v>0</v>
      </c>
      <c r="K41" s="42"/>
      <c r="L41" s="43">
        <v>0</v>
      </c>
      <c r="M41" s="41">
        <v>0</v>
      </c>
      <c r="N41" s="42">
        <v>0</v>
      </c>
      <c r="R41" s="15"/>
      <c r="S41" s="15"/>
      <c r="T41" s="15"/>
    </row>
    <row r="42" spans="1:20" s="19" customFormat="1" ht="14.25">
      <c r="A42" s="19" t="s">
        <v>0</v>
      </c>
      <c r="B42" s="20">
        <v>111</v>
      </c>
      <c r="C42" s="21">
        <v>43</v>
      </c>
      <c r="D42" s="21">
        <v>154</v>
      </c>
      <c r="E42" s="22">
        <v>350</v>
      </c>
      <c r="F42" s="21">
        <v>172</v>
      </c>
      <c r="G42" s="21">
        <v>522</v>
      </c>
      <c r="H42" s="22">
        <v>193</v>
      </c>
      <c r="I42" s="21">
        <v>88</v>
      </c>
      <c r="J42" s="73">
        <v>281</v>
      </c>
      <c r="K42" s="21"/>
      <c r="L42" s="22">
        <v>639</v>
      </c>
      <c r="M42" s="21">
        <v>304</v>
      </c>
      <c r="N42" s="21">
        <v>943</v>
      </c>
      <c r="R42" s="15"/>
      <c r="S42" s="15"/>
      <c r="T42" s="15"/>
    </row>
    <row r="43" spans="1:20" s="2" customFormat="1" ht="14.25">
      <c r="A43" s="23" t="s">
        <v>14</v>
      </c>
      <c r="B43" s="44"/>
      <c r="C43" s="45"/>
      <c r="D43" s="45"/>
      <c r="E43" s="46"/>
      <c r="F43" s="45"/>
      <c r="G43" s="45"/>
      <c r="H43" s="46"/>
      <c r="I43" s="45"/>
      <c r="J43" s="74"/>
      <c r="K43" s="45"/>
      <c r="L43" s="46"/>
      <c r="M43" s="45"/>
      <c r="N43" s="45"/>
      <c r="R43" s="15"/>
      <c r="S43" s="15"/>
      <c r="T43" s="15"/>
    </row>
    <row r="44" spans="1:14" ht="14.25">
      <c r="A44" s="2" t="s">
        <v>4</v>
      </c>
      <c r="B44" s="38">
        <f>SUM(B8,B14,B20,B26,B32,B38)</f>
        <v>331</v>
      </c>
      <c r="C44" s="42">
        <f aca="true" t="shared" si="0" ref="C44:J45">SUM(C8,C14,C20,C26,C32,C38)</f>
        <v>160</v>
      </c>
      <c r="D44" s="42">
        <f t="shared" si="0"/>
        <v>491</v>
      </c>
      <c r="E44" s="43">
        <f t="shared" si="0"/>
        <v>777</v>
      </c>
      <c r="F44" s="42">
        <f t="shared" si="0"/>
        <v>463</v>
      </c>
      <c r="G44" s="42">
        <f t="shared" si="0"/>
        <v>1240</v>
      </c>
      <c r="H44" s="43">
        <f t="shared" si="0"/>
        <v>422</v>
      </c>
      <c r="I44" s="42">
        <f t="shared" si="0"/>
        <v>210</v>
      </c>
      <c r="J44" s="72">
        <f t="shared" si="0"/>
        <v>632</v>
      </c>
      <c r="K44" s="42"/>
      <c r="L44" s="43">
        <f aca="true" t="shared" si="1" ref="L44:N45">SUM(L8,L14,L20,L26,L32,L38)</f>
        <v>1388</v>
      </c>
      <c r="M44" s="42">
        <f t="shared" si="1"/>
        <v>751</v>
      </c>
      <c r="N44" s="42">
        <f t="shared" si="1"/>
        <v>2139</v>
      </c>
    </row>
    <row r="45" spans="1:14" ht="14.25">
      <c r="A45" s="2" t="s">
        <v>5</v>
      </c>
      <c r="B45" s="38">
        <f>SUM(B9,B15,B21,B27,B33,B39)</f>
        <v>595</v>
      </c>
      <c r="C45" s="41">
        <f t="shared" si="0"/>
        <v>246</v>
      </c>
      <c r="D45" s="42">
        <f t="shared" si="0"/>
        <v>841</v>
      </c>
      <c r="E45" s="43">
        <f t="shared" si="0"/>
        <v>1659</v>
      </c>
      <c r="F45" s="41">
        <f t="shared" si="0"/>
        <v>857</v>
      </c>
      <c r="G45" s="42">
        <f t="shared" si="0"/>
        <v>2516</v>
      </c>
      <c r="H45" s="43">
        <f t="shared" si="0"/>
        <v>726</v>
      </c>
      <c r="I45" s="42">
        <f t="shared" si="0"/>
        <v>352</v>
      </c>
      <c r="J45" s="72">
        <f t="shared" si="0"/>
        <v>1078</v>
      </c>
      <c r="K45" s="42"/>
      <c r="L45" s="43">
        <f t="shared" si="1"/>
        <v>2967</v>
      </c>
      <c r="M45" s="41">
        <f t="shared" si="1"/>
        <v>1364</v>
      </c>
      <c r="N45" s="42">
        <f t="shared" si="1"/>
        <v>4331</v>
      </c>
    </row>
    <row r="46" spans="1:14" ht="14.25">
      <c r="A46" s="2" t="s">
        <v>6</v>
      </c>
      <c r="B46" s="38">
        <f>SUM(B10,B16,B28,B34,B40)</f>
        <v>44</v>
      </c>
      <c r="C46" s="41">
        <f aca="true" t="shared" si="2" ref="C46:J46">SUM(C10,C16,C28,C34,C40)</f>
        <v>13</v>
      </c>
      <c r="D46" s="42">
        <f t="shared" si="2"/>
        <v>57</v>
      </c>
      <c r="E46" s="43">
        <f t="shared" si="2"/>
        <v>172</v>
      </c>
      <c r="F46" s="41">
        <f t="shared" si="2"/>
        <v>79</v>
      </c>
      <c r="G46" s="42">
        <f t="shared" si="2"/>
        <v>251</v>
      </c>
      <c r="H46" s="43">
        <f t="shared" si="2"/>
        <v>85</v>
      </c>
      <c r="I46" s="42">
        <f t="shared" si="2"/>
        <v>24</v>
      </c>
      <c r="J46" s="72">
        <f t="shared" si="2"/>
        <v>109</v>
      </c>
      <c r="K46" s="42"/>
      <c r="L46" s="43">
        <f>SUM(L10,L16,L28,L34,L40)</f>
        <v>309</v>
      </c>
      <c r="M46" s="41">
        <f>SUM(M10,M16,M28,M34,M40)</f>
        <v>118</v>
      </c>
      <c r="N46" s="42">
        <f>SUM(N10,N16,N28,N34,N40)</f>
        <v>427</v>
      </c>
    </row>
    <row r="47" spans="1:14" ht="14.25">
      <c r="A47" s="2" t="s">
        <v>7</v>
      </c>
      <c r="B47" s="38">
        <f>SUM(B11,B17,B22,B29,B35,B41)</f>
        <v>378</v>
      </c>
      <c r="C47" s="41">
        <f aca="true" t="shared" si="3" ref="C47:J47">SUM(C11,C17,C22,C29,C35,C41)</f>
        <v>187</v>
      </c>
      <c r="D47" s="42">
        <f t="shared" si="3"/>
        <v>565</v>
      </c>
      <c r="E47" s="43">
        <f t="shared" si="3"/>
        <v>579</v>
      </c>
      <c r="F47" s="41">
        <f t="shared" si="3"/>
        <v>303</v>
      </c>
      <c r="G47" s="42">
        <f t="shared" si="3"/>
        <v>882</v>
      </c>
      <c r="H47" s="43">
        <f t="shared" si="3"/>
        <v>204</v>
      </c>
      <c r="I47" s="42">
        <f t="shared" si="3"/>
        <v>109</v>
      </c>
      <c r="J47" s="72">
        <f t="shared" si="3"/>
        <v>313</v>
      </c>
      <c r="K47" s="42"/>
      <c r="L47" s="43">
        <f>SUM(L11,L17,L22,L29,L35,L41)</f>
        <v>872</v>
      </c>
      <c r="M47" s="41">
        <f>SUM(M11,M17,M22,M29,M35,M41)</f>
        <v>472</v>
      </c>
      <c r="N47" s="42">
        <f>SUM(N11,N17,N22,N29,N35,N41)</f>
        <v>1344</v>
      </c>
    </row>
    <row r="48" spans="1:14" ht="14.25">
      <c r="A48" s="2" t="s">
        <v>10</v>
      </c>
      <c r="B48" s="38">
        <f>SUM(B23)</f>
        <v>0</v>
      </c>
      <c r="C48" s="41">
        <f aca="true" t="shared" si="4" ref="C48:J48">SUM(C23)</f>
        <v>0</v>
      </c>
      <c r="D48" s="42">
        <f t="shared" si="4"/>
        <v>0</v>
      </c>
      <c r="E48" s="43">
        <f t="shared" si="4"/>
        <v>0</v>
      </c>
      <c r="F48" s="41">
        <f t="shared" si="4"/>
        <v>0</v>
      </c>
      <c r="G48" s="42">
        <f t="shared" si="4"/>
        <v>0</v>
      </c>
      <c r="H48" s="43">
        <f t="shared" si="4"/>
        <v>0</v>
      </c>
      <c r="I48" s="42">
        <f t="shared" si="4"/>
        <v>0</v>
      </c>
      <c r="J48" s="72">
        <f t="shared" si="4"/>
        <v>0</v>
      </c>
      <c r="K48" s="42"/>
      <c r="L48" s="43">
        <f>SUM(L23)</f>
        <v>0</v>
      </c>
      <c r="M48" s="41">
        <f>SUM(M23)</f>
        <v>0</v>
      </c>
      <c r="N48" s="42">
        <f>SUM(N23)</f>
        <v>0</v>
      </c>
    </row>
    <row r="49" spans="1:14" s="19" customFormat="1" ht="12.75">
      <c r="A49" s="19" t="s">
        <v>15</v>
      </c>
      <c r="B49" s="20">
        <f>SUM(B44:B48)</f>
        <v>1348</v>
      </c>
      <c r="C49" s="21">
        <f aca="true" t="shared" si="5" ref="C49:J49">SUM(C44:C48)</f>
        <v>606</v>
      </c>
      <c r="D49" s="21">
        <f t="shared" si="5"/>
        <v>1954</v>
      </c>
      <c r="E49" s="22">
        <f t="shared" si="5"/>
        <v>3187</v>
      </c>
      <c r="F49" s="21">
        <f t="shared" si="5"/>
        <v>1702</v>
      </c>
      <c r="G49" s="21">
        <f t="shared" si="5"/>
        <v>4889</v>
      </c>
      <c r="H49" s="22">
        <f t="shared" si="5"/>
        <v>1437</v>
      </c>
      <c r="I49" s="21">
        <f t="shared" si="5"/>
        <v>695</v>
      </c>
      <c r="J49" s="73">
        <f t="shared" si="5"/>
        <v>2132</v>
      </c>
      <c r="K49" s="21"/>
      <c r="L49" s="22">
        <f>SUM(L44:L48)</f>
        <v>5536</v>
      </c>
      <c r="M49" s="21">
        <f>SUM(M44:M48)</f>
        <v>2705</v>
      </c>
      <c r="N49" s="21">
        <f>SUM(N44:N48)</f>
        <v>8241</v>
      </c>
    </row>
    <row r="50" ht="14.25">
      <c r="A50" s="2"/>
    </row>
    <row r="51" ht="14.25">
      <c r="A51" s="27"/>
    </row>
    <row r="52" spans="1:13" ht="14.25">
      <c r="A52" s="28"/>
      <c r="B52" s="29"/>
      <c r="C52" s="29"/>
      <c r="D52" s="30"/>
      <c r="E52" s="29"/>
      <c r="F52" s="29"/>
      <c r="G52" s="30"/>
      <c r="H52" s="29"/>
      <c r="I52" s="29"/>
      <c r="L52" s="29"/>
      <c r="M52" s="29"/>
    </row>
    <row r="53" spans="1:13" ht="14.25">
      <c r="A53" s="28"/>
      <c r="B53" s="29"/>
      <c r="C53" s="29"/>
      <c r="D53" s="30"/>
      <c r="E53" s="29"/>
      <c r="F53" s="29"/>
      <c r="G53" s="30"/>
      <c r="H53" s="29"/>
      <c r="I53" s="29"/>
      <c r="L53" s="29"/>
      <c r="M53" s="29"/>
    </row>
    <row r="54" spans="1:13" ht="14.25">
      <c r="A54" s="28"/>
      <c r="B54" s="29"/>
      <c r="C54" s="29"/>
      <c r="D54" s="30"/>
      <c r="E54" s="29"/>
      <c r="F54" s="29"/>
      <c r="G54" s="30"/>
      <c r="H54" s="29"/>
      <c r="I54" s="29"/>
      <c r="L54" s="29"/>
      <c r="M54" s="29"/>
    </row>
    <row r="55" ht="14.25">
      <c r="A55" s="28"/>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5"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N31" sqref="N31"/>
    </sheetView>
  </sheetViews>
  <sheetFormatPr defaultColWidth="9.140625" defaultRowHeight="15"/>
  <cols>
    <col min="1" max="1" width="25.28125" style="0" customWidth="1"/>
    <col min="2" max="10" width="8.8515625" style="0" customWidth="1"/>
    <col min="11" max="11" width="1.8515625" style="0" customWidth="1"/>
  </cols>
  <sheetData>
    <row r="1" spans="1:11" ht="14.25">
      <c r="A1" s="1" t="s">
        <v>74</v>
      </c>
      <c r="D1" s="2"/>
      <c r="G1" s="2"/>
      <c r="J1" s="2"/>
      <c r="K1" s="2"/>
    </row>
    <row r="2" spans="1:14" s="3" customFormat="1" ht="12.75">
      <c r="A2" s="212" t="s">
        <v>68</v>
      </c>
      <c r="B2" s="212"/>
      <c r="C2" s="212"/>
      <c r="D2" s="212"/>
      <c r="E2" s="212"/>
      <c r="F2" s="212"/>
      <c r="G2" s="212"/>
      <c r="H2" s="212"/>
      <c r="I2" s="212"/>
      <c r="J2" s="212"/>
      <c r="K2" s="212"/>
      <c r="L2" s="212"/>
      <c r="M2" s="212"/>
      <c r="N2" s="212"/>
    </row>
    <row r="3" spans="1:11" ht="15" thickBot="1">
      <c r="A3" s="1"/>
      <c r="D3" s="2"/>
      <c r="G3" s="2"/>
      <c r="J3" s="2"/>
      <c r="K3" s="2"/>
    </row>
    <row r="4" spans="1:14" ht="30" customHeight="1">
      <c r="A4" s="4"/>
      <c r="B4" s="213" t="s">
        <v>28</v>
      </c>
      <c r="C4" s="214"/>
      <c r="D4" s="214"/>
      <c r="E4" s="213" t="s">
        <v>16</v>
      </c>
      <c r="F4" s="214"/>
      <c r="G4" s="215"/>
      <c r="H4" s="213" t="s">
        <v>17</v>
      </c>
      <c r="I4" s="214"/>
      <c r="J4" s="215"/>
      <c r="K4" s="68"/>
      <c r="L4" s="210" t="s">
        <v>72</v>
      </c>
      <c r="M4" s="211"/>
      <c r="N4" s="211"/>
    </row>
    <row r="5" spans="1:14" ht="14.25">
      <c r="A5" s="5"/>
      <c r="B5" s="6" t="s">
        <v>1</v>
      </c>
      <c r="C5" s="7" t="s">
        <v>2</v>
      </c>
      <c r="D5" s="7" t="s">
        <v>0</v>
      </c>
      <c r="E5" s="6" t="s">
        <v>1</v>
      </c>
      <c r="F5" s="7" t="s">
        <v>2</v>
      </c>
      <c r="G5" s="7" t="s">
        <v>0</v>
      </c>
      <c r="H5" s="6" t="s">
        <v>1</v>
      </c>
      <c r="I5" s="7" t="s">
        <v>2</v>
      </c>
      <c r="J5" s="57" t="s">
        <v>0</v>
      </c>
      <c r="K5" s="7"/>
      <c r="L5" s="77" t="s">
        <v>1</v>
      </c>
      <c r="M5" s="7" t="s">
        <v>2</v>
      </c>
      <c r="N5" s="7" t="s">
        <v>0</v>
      </c>
    </row>
    <row r="6" spans="2:14" ht="14.25">
      <c r="B6" s="55"/>
      <c r="C6" s="51"/>
      <c r="D6" s="56"/>
      <c r="E6" s="55"/>
      <c r="F6" s="51"/>
      <c r="G6" s="56"/>
      <c r="H6" s="51"/>
      <c r="I6" s="51"/>
      <c r="J6" s="56"/>
      <c r="K6" s="51"/>
      <c r="L6" s="55"/>
      <c r="M6" s="51"/>
      <c r="N6" s="51"/>
    </row>
    <row r="7" spans="1:14" s="2" customFormat="1" ht="14.25">
      <c r="A7" s="1" t="s">
        <v>24</v>
      </c>
      <c r="B7" s="47"/>
      <c r="C7" s="48"/>
      <c r="D7" s="51"/>
      <c r="E7" s="47"/>
      <c r="F7" s="48"/>
      <c r="G7" s="51"/>
      <c r="H7" s="49"/>
      <c r="I7" s="51"/>
      <c r="J7" s="56"/>
      <c r="K7" s="51"/>
      <c r="L7" s="55"/>
      <c r="M7" s="51"/>
      <c r="N7" s="51"/>
    </row>
    <row r="8" spans="1:14" ht="14.25">
      <c r="A8" s="2" t="s">
        <v>21</v>
      </c>
      <c r="B8" s="54">
        <v>19808</v>
      </c>
      <c r="C8" s="52">
        <v>19760</v>
      </c>
      <c r="D8" s="53">
        <v>39568</v>
      </c>
      <c r="E8" s="54">
        <v>53914</v>
      </c>
      <c r="F8" s="52">
        <v>54061</v>
      </c>
      <c r="G8" s="53">
        <v>107975</v>
      </c>
      <c r="H8" s="54">
        <v>56459</v>
      </c>
      <c r="I8" s="53">
        <v>58389</v>
      </c>
      <c r="J8" s="58">
        <v>114848</v>
      </c>
      <c r="K8" s="51"/>
      <c r="L8" s="55">
        <v>219972</v>
      </c>
      <c r="M8" s="51">
        <v>216174</v>
      </c>
      <c r="N8" s="51">
        <v>436146</v>
      </c>
    </row>
    <row r="9" spans="1:14" ht="14.25">
      <c r="A9" s="2" t="s">
        <v>22</v>
      </c>
      <c r="B9" s="54">
        <v>20879</v>
      </c>
      <c r="C9" s="52">
        <v>20607</v>
      </c>
      <c r="D9" s="53">
        <v>41486</v>
      </c>
      <c r="E9" s="54">
        <v>52934</v>
      </c>
      <c r="F9" s="52">
        <v>51886</v>
      </c>
      <c r="G9" s="53">
        <v>104820</v>
      </c>
      <c r="H9" s="54">
        <v>56477</v>
      </c>
      <c r="I9" s="53">
        <v>57567</v>
      </c>
      <c r="J9" s="58">
        <v>114044</v>
      </c>
      <c r="K9" s="53"/>
      <c r="L9" s="78">
        <v>218480</v>
      </c>
      <c r="M9" s="53">
        <v>211265</v>
      </c>
      <c r="N9" s="53">
        <v>429745</v>
      </c>
    </row>
    <row r="10" spans="1:14" ht="14.25">
      <c r="A10" s="2" t="s">
        <v>23</v>
      </c>
      <c r="B10" s="54">
        <v>21899</v>
      </c>
      <c r="C10" s="52">
        <v>21612</v>
      </c>
      <c r="D10" s="53">
        <v>43511</v>
      </c>
      <c r="E10" s="54">
        <v>51327</v>
      </c>
      <c r="F10" s="52">
        <v>50690</v>
      </c>
      <c r="G10" s="53">
        <v>102017</v>
      </c>
      <c r="H10" s="54">
        <v>55167</v>
      </c>
      <c r="I10" s="53">
        <v>56468</v>
      </c>
      <c r="J10" s="58">
        <v>111635</v>
      </c>
      <c r="K10" s="53"/>
      <c r="L10" s="78">
        <v>216130</v>
      </c>
      <c r="M10" s="53">
        <v>208690</v>
      </c>
      <c r="N10" s="53">
        <v>424820</v>
      </c>
    </row>
    <row r="11" spans="1:14" ht="14.25">
      <c r="A11" s="2" t="s">
        <v>78</v>
      </c>
      <c r="B11" s="78">
        <v>22990</v>
      </c>
      <c r="C11" s="53">
        <v>22726</v>
      </c>
      <c r="D11" s="58">
        <v>45716</v>
      </c>
      <c r="E11" s="78">
        <v>49823</v>
      </c>
      <c r="F11" s="53">
        <v>49648</v>
      </c>
      <c r="G11" s="58">
        <v>99471</v>
      </c>
      <c r="H11" s="53">
        <v>52809</v>
      </c>
      <c r="I11" s="53">
        <v>54465</v>
      </c>
      <c r="J11" s="58">
        <v>107274</v>
      </c>
      <c r="K11" s="53"/>
      <c r="L11" s="78">
        <v>213708</v>
      </c>
      <c r="M11" s="53">
        <v>206977</v>
      </c>
      <c r="N11" s="53">
        <v>420685</v>
      </c>
    </row>
    <row r="12" spans="2:14" ht="14.25">
      <c r="B12" s="78"/>
      <c r="C12" s="53"/>
      <c r="D12" s="58"/>
      <c r="E12" s="78"/>
      <c r="F12" s="53"/>
      <c r="G12" s="58"/>
      <c r="H12" s="53"/>
      <c r="I12" s="53"/>
      <c r="J12" s="58"/>
      <c r="K12" s="51"/>
      <c r="L12" s="55"/>
      <c r="M12" s="51"/>
      <c r="N12" s="51"/>
    </row>
    <row r="13" spans="1:14" ht="14.25">
      <c r="A13" s="1" t="s">
        <v>25</v>
      </c>
      <c r="B13" s="193"/>
      <c r="C13" s="194"/>
      <c r="D13" s="53"/>
      <c r="E13" s="193"/>
      <c r="F13" s="194"/>
      <c r="G13" s="53"/>
      <c r="H13" s="54"/>
      <c r="I13" s="53"/>
      <c r="J13" s="58"/>
      <c r="K13" s="51"/>
      <c r="L13" s="55"/>
      <c r="M13" s="51"/>
      <c r="N13" s="51"/>
    </row>
    <row r="14" spans="1:14" ht="14.25">
      <c r="A14" s="2" t="s">
        <v>21</v>
      </c>
      <c r="B14" s="54">
        <v>1014</v>
      </c>
      <c r="C14" s="52">
        <v>504</v>
      </c>
      <c r="D14" s="53">
        <v>1518</v>
      </c>
      <c r="E14" s="54">
        <v>2890</v>
      </c>
      <c r="F14" s="52">
        <v>1517</v>
      </c>
      <c r="G14" s="53">
        <v>4407</v>
      </c>
      <c r="H14" s="54">
        <v>1551</v>
      </c>
      <c r="I14" s="53">
        <v>772</v>
      </c>
      <c r="J14" s="58">
        <v>2323</v>
      </c>
      <c r="K14" s="51"/>
      <c r="L14" s="55">
        <v>4642</v>
      </c>
      <c r="M14" s="51">
        <v>2293</v>
      </c>
      <c r="N14" s="51">
        <v>6935</v>
      </c>
    </row>
    <row r="15" spans="1:14" ht="14.25">
      <c r="A15" s="2" t="s">
        <v>22</v>
      </c>
      <c r="B15" s="54">
        <v>1095</v>
      </c>
      <c r="C15" s="52">
        <v>577</v>
      </c>
      <c r="D15" s="53">
        <v>1672</v>
      </c>
      <c r="E15" s="54">
        <v>3007</v>
      </c>
      <c r="F15" s="52">
        <v>1600</v>
      </c>
      <c r="G15" s="53">
        <v>4607</v>
      </c>
      <c r="H15" s="54">
        <v>1473</v>
      </c>
      <c r="I15" s="53">
        <v>748</v>
      </c>
      <c r="J15" s="58">
        <v>2221</v>
      </c>
      <c r="K15" s="51"/>
      <c r="L15" s="78">
        <v>4922</v>
      </c>
      <c r="M15" s="53">
        <v>2410</v>
      </c>
      <c r="N15" s="51">
        <v>7332</v>
      </c>
    </row>
    <row r="16" spans="1:14" ht="14.25">
      <c r="A16" s="2" t="s">
        <v>23</v>
      </c>
      <c r="B16" s="54">
        <v>1163</v>
      </c>
      <c r="C16" s="52">
        <v>597</v>
      </c>
      <c r="D16" s="53">
        <v>1760</v>
      </c>
      <c r="E16" s="54">
        <v>3130</v>
      </c>
      <c r="F16" s="52">
        <v>1646</v>
      </c>
      <c r="G16" s="53">
        <v>4776</v>
      </c>
      <c r="H16" s="54">
        <v>1347</v>
      </c>
      <c r="I16" s="53">
        <v>656</v>
      </c>
      <c r="J16" s="58">
        <v>2003</v>
      </c>
      <c r="K16" s="51"/>
      <c r="L16" s="78">
        <v>5290</v>
      </c>
      <c r="M16" s="53">
        <v>2581</v>
      </c>
      <c r="N16" s="51">
        <v>7871</v>
      </c>
    </row>
    <row r="17" spans="1:14" ht="14.25">
      <c r="A17" s="2" t="s">
        <v>78</v>
      </c>
      <c r="B17" s="54">
        <v>1348</v>
      </c>
      <c r="C17" s="52">
        <v>606</v>
      </c>
      <c r="D17" s="53">
        <v>1954</v>
      </c>
      <c r="E17" s="54">
        <v>3187</v>
      </c>
      <c r="F17" s="52">
        <v>1702</v>
      </c>
      <c r="G17" s="53">
        <v>4889</v>
      </c>
      <c r="H17" s="54">
        <v>1437</v>
      </c>
      <c r="I17" s="53">
        <v>695</v>
      </c>
      <c r="J17" s="58">
        <v>2132</v>
      </c>
      <c r="K17" s="51"/>
      <c r="L17" s="78">
        <v>5536</v>
      </c>
      <c r="M17" s="53">
        <v>2705</v>
      </c>
      <c r="N17" s="51">
        <v>8241</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6"/>
  <sheetViews>
    <sheetView zoomScalePageLayoutView="0" workbookViewId="0" topLeftCell="A1">
      <selection activeCell="J29" sqref="J29"/>
    </sheetView>
  </sheetViews>
  <sheetFormatPr defaultColWidth="9.140625" defaultRowHeight="15"/>
  <cols>
    <col min="1" max="1" width="24.8515625" style="165" customWidth="1"/>
    <col min="2" max="3" width="11.140625" style="29" customWidth="1"/>
    <col min="4" max="4" width="11.140625" style="71" customWidth="1"/>
    <col min="5" max="8" width="11.140625" style="29" customWidth="1"/>
    <col min="9" max="9" width="9.8515625" style="71" customWidth="1"/>
    <col min="10" max="10" width="9.8515625" style="36" customWidth="1"/>
    <col min="11" max="11" width="25.421875" style="165" customWidth="1"/>
    <col min="12" max="12" width="9.7109375" style="29" bestFit="1" customWidth="1"/>
    <col min="13" max="13" width="8.8515625" style="29" bestFit="1" customWidth="1"/>
    <col min="14" max="14" width="10.57421875" style="29" customWidth="1"/>
    <col min="15" max="15" width="9.7109375" style="71" bestFit="1" customWidth="1"/>
    <col min="16" max="17" width="8.8515625" style="29" bestFit="1" customWidth="1"/>
    <col min="18" max="18" width="8.8515625" style="29" customWidth="1"/>
    <col min="19" max="19" width="9.28125" style="29" bestFit="1" customWidth="1"/>
    <col min="20" max="20" width="9.7109375" style="71" customWidth="1"/>
    <col min="21" max="16384" width="8.8515625" style="29" customWidth="1"/>
  </cols>
  <sheetData>
    <row r="1" spans="1:21" ht="14.25">
      <c r="A1" s="165" t="s">
        <v>74</v>
      </c>
      <c r="K1" s="165" t="s">
        <v>74</v>
      </c>
      <c r="L1" s="216"/>
      <c r="M1" s="216"/>
      <c r="N1" s="216"/>
      <c r="O1" s="216"/>
      <c r="P1" s="216"/>
      <c r="Q1" s="216"/>
      <c r="R1" s="216"/>
      <c r="S1" s="216"/>
      <c r="T1" s="216"/>
      <c r="U1" s="216"/>
    </row>
    <row r="2" spans="1:20" ht="14.25">
      <c r="A2" s="216" t="s">
        <v>79</v>
      </c>
      <c r="B2" s="216"/>
      <c r="C2" s="216"/>
      <c r="D2" s="216"/>
      <c r="E2" s="216"/>
      <c r="F2" s="216"/>
      <c r="G2" s="216"/>
      <c r="H2" s="216"/>
      <c r="I2" s="216"/>
      <c r="J2" s="167"/>
      <c r="K2" s="216" t="s">
        <v>79</v>
      </c>
      <c r="L2" s="216"/>
      <c r="M2" s="216"/>
      <c r="N2" s="216"/>
      <c r="O2" s="216"/>
      <c r="P2" s="216"/>
      <c r="Q2" s="216"/>
      <c r="R2" s="216"/>
      <c r="S2" s="216"/>
      <c r="T2" s="167"/>
    </row>
    <row r="3" spans="1:20" ht="12" customHeight="1">
      <c r="A3" s="216"/>
      <c r="B3" s="216"/>
      <c r="C3" s="216"/>
      <c r="D3" s="216"/>
      <c r="E3" s="216"/>
      <c r="F3" s="216"/>
      <c r="G3" s="216"/>
      <c r="H3" s="216"/>
      <c r="I3" s="216"/>
      <c r="J3" s="167"/>
      <c r="K3" s="30"/>
      <c r="O3" s="29"/>
      <c r="T3" s="29"/>
    </row>
    <row r="4" spans="1:20" s="169" customFormat="1" ht="12.75">
      <c r="A4" s="216" t="s">
        <v>28</v>
      </c>
      <c r="B4" s="216"/>
      <c r="C4" s="216"/>
      <c r="D4" s="216"/>
      <c r="E4" s="216"/>
      <c r="F4" s="216"/>
      <c r="G4" s="216"/>
      <c r="H4" s="216"/>
      <c r="I4" s="216"/>
      <c r="J4" s="167"/>
      <c r="K4" s="220" t="s">
        <v>16</v>
      </c>
      <c r="L4" s="220"/>
      <c r="M4" s="220"/>
      <c r="N4" s="220"/>
      <c r="O4" s="220"/>
      <c r="P4" s="220"/>
      <c r="Q4" s="220"/>
      <c r="R4" s="220"/>
      <c r="S4" s="220"/>
      <c r="T4" s="220"/>
    </row>
    <row r="5" spans="1:20" s="169" customFormat="1" ht="13.5" thickBot="1">
      <c r="A5" s="167"/>
      <c r="B5" s="167"/>
      <c r="C5" s="167"/>
      <c r="D5" s="167"/>
      <c r="E5" s="167"/>
      <c r="F5" s="167"/>
      <c r="G5" s="167"/>
      <c r="H5" s="167"/>
      <c r="I5" s="167"/>
      <c r="J5" s="167"/>
      <c r="K5" s="168"/>
      <c r="L5" s="168"/>
      <c r="M5" s="168"/>
      <c r="N5" s="168"/>
      <c r="O5" s="168"/>
      <c r="P5" s="168"/>
      <c r="Q5" s="168"/>
      <c r="R5" s="168"/>
      <c r="S5" s="168"/>
      <c r="T5" s="168"/>
    </row>
    <row r="6" spans="1:20" ht="14.25">
      <c r="A6" s="170"/>
      <c r="B6" s="217" t="s">
        <v>35</v>
      </c>
      <c r="C6" s="217"/>
      <c r="D6" s="218"/>
      <c r="E6" s="219" t="s">
        <v>36</v>
      </c>
      <c r="F6" s="217"/>
      <c r="G6" s="218"/>
      <c r="H6" s="171"/>
      <c r="I6" s="172"/>
      <c r="J6" s="166"/>
      <c r="K6" s="172"/>
      <c r="L6" s="219" t="s">
        <v>35</v>
      </c>
      <c r="M6" s="217"/>
      <c r="N6" s="217"/>
      <c r="O6" s="217"/>
      <c r="P6" s="219" t="s">
        <v>36</v>
      </c>
      <c r="Q6" s="217"/>
      <c r="R6" s="218"/>
      <c r="S6" s="171"/>
      <c r="T6" s="172"/>
    </row>
    <row r="7" spans="1:20" ht="65.25" customHeight="1">
      <c r="A7" s="88"/>
      <c r="B7" s="85" t="s">
        <v>48</v>
      </c>
      <c r="C7" s="85" t="s">
        <v>64</v>
      </c>
      <c r="D7" s="86" t="s">
        <v>38</v>
      </c>
      <c r="E7" s="85" t="s">
        <v>49</v>
      </c>
      <c r="F7" s="85" t="s">
        <v>65</v>
      </c>
      <c r="G7" s="173" t="s">
        <v>39</v>
      </c>
      <c r="H7" s="85" t="s">
        <v>34</v>
      </c>
      <c r="I7" s="87" t="s">
        <v>15</v>
      </c>
      <c r="J7" s="84"/>
      <c r="K7" s="88"/>
      <c r="L7" s="89" t="s">
        <v>29</v>
      </c>
      <c r="M7" s="90" t="s">
        <v>30</v>
      </c>
      <c r="N7" s="90" t="s">
        <v>31</v>
      </c>
      <c r="O7" s="91" t="s">
        <v>38</v>
      </c>
      <c r="P7" s="90" t="s">
        <v>37</v>
      </c>
      <c r="Q7" s="90" t="s">
        <v>32</v>
      </c>
      <c r="R7" s="91" t="s">
        <v>39</v>
      </c>
      <c r="S7" s="174" t="s">
        <v>34</v>
      </c>
      <c r="T7" s="87" t="s">
        <v>15</v>
      </c>
    </row>
    <row r="8" spans="1:20" ht="14.25">
      <c r="A8" s="175" t="s">
        <v>3</v>
      </c>
      <c r="B8" s="176"/>
      <c r="C8" s="176"/>
      <c r="D8" s="177"/>
      <c r="E8" s="178"/>
      <c r="F8" s="178"/>
      <c r="G8" s="177"/>
      <c r="H8" s="178"/>
      <c r="I8" s="179"/>
      <c r="K8" s="180" t="s">
        <v>3</v>
      </c>
      <c r="L8" s="181"/>
      <c r="M8" s="176"/>
      <c r="N8" s="178"/>
      <c r="O8" s="182"/>
      <c r="P8" s="178"/>
      <c r="Q8" s="178"/>
      <c r="R8" s="177"/>
      <c r="S8" s="183"/>
      <c r="T8" s="179"/>
    </row>
    <row r="9" spans="1:20" ht="14.25">
      <c r="A9" s="30" t="s">
        <v>4</v>
      </c>
      <c r="B9" s="18">
        <v>1757</v>
      </c>
      <c r="C9" s="18">
        <v>1439</v>
      </c>
      <c r="D9" s="69">
        <f>SUM(B9:C9)</f>
        <v>3196</v>
      </c>
      <c r="E9" s="18">
        <v>11761</v>
      </c>
      <c r="F9" s="18">
        <v>1709</v>
      </c>
      <c r="G9" s="69">
        <f>SUM(E9:F9)</f>
        <v>13470</v>
      </c>
      <c r="H9" s="18">
        <v>320</v>
      </c>
      <c r="I9" s="69">
        <f>SUM(G9,D9,H9)</f>
        <v>16986</v>
      </c>
      <c r="J9" s="82"/>
      <c r="K9" s="184" t="s">
        <v>4</v>
      </c>
      <c r="L9" s="17">
        <v>1580</v>
      </c>
      <c r="M9" s="18">
        <v>1984</v>
      </c>
      <c r="N9" s="18">
        <v>2856</v>
      </c>
      <c r="O9" s="69">
        <f>SUM(L9:N9)</f>
        <v>6420</v>
      </c>
      <c r="P9" s="18">
        <v>5621</v>
      </c>
      <c r="Q9" s="18">
        <v>4440</v>
      </c>
      <c r="R9" s="69">
        <f>SUM(P9:Q9)</f>
        <v>10061</v>
      </c>
      <c r="S9" s="185">
        <v>505</v>
      </c>
      <c r="T9" s="69">
        <f>SUM(R9,O9,S9)</f>
        <v>16986</v>
      </c>
    </row>
    <row r="10" spans="1:20" ht="14.25">
      <c r="A10" s="30" t="s">
        <v>5</v>
      </c>
      <c r="B10" s="18">
        <v>4000</v>
      </c>
      <c r="C10" s="18">
        <v>3590</v>
      </c>
      <c r="D10" s="69">
        <f>SUM(B10:C10)</f>
        <v>7590</v>
      </c>
      <c r="E10" s="18">
        <v>71699</v>
      </c>
      <c r="F10" s="18">
        <v>5372</v>
      </c>
      <c r="G10" s="69">
        <f>SUM(E10:F10)</f>
        <v>77071</v>
      </c>
      <c r="H10" s="18">
        <v>793</v>
      </c>
      <c r="I10" s="69">
        <f>SUM(G10,D10,H10)</f>
        <v>85454</v>
      </c>
      <c r="J10" s="82"/>
      <c r="K10" s="184" t="s">
        <v>5</v>
      </c>
      <c r="L10" s="17">
        <v>2819</v>
      </c>
      <c r="M10" s="18">
        <v>4905</v>
      </c>
      <c r="N10" s="18">
        <v>9670</v>
      </c>
      <c r="O10" s="69">
        <f>SUM(L10:N10)</f>
        <v>17394</v>
      </c>
      <c r="P10" s="18">
        <v>31697</v>
      </c>
      <c r="Q10" s="18">
        <v>34921</v>
      </c>
      <c r="R10" s="69">
        <f>SUM(P10:Q10)</f>
        <v>66618</v>
      </c>
      <c r="S10" s="185">
        <v>1442</v>
      </c>
      <c r="T10" s="69">
        <f>SUM(R10,O10,S10)</f>
        <v>85454</v>
      </c>
    </row>
    <row r="11" spans="1:20" ht="14.25">
      <c r="A11" s="30" t="s">
        <v>6</v>
      </c>
      <c r="B11" s="18">
        <v>164</v>
      </c>
      <c r="C11" s="18">
        <v>229</v>
      </c>
      <c r="D11" s="69">
        <f>SUM(B11:C11)</f>
        <v>393</v>
      </c>
      <c r="E11" s="18">
        <v>3633</v>
      </c>
      <c r="F11" s="18">
        <v>333</v>
      </c>
      <c r="G11" s="69">
        <f>SUM(E11:F11)</f>
        <v>3966</v>
      </c>
      <c r="H11" s="18">
        <v>141</v>
      </c>
      <c r="I11" s="69">
        <f>SUM(G11,D11,H11)</f>
        <v>4500</v>
      </c>
      <c r="J11" s="82"/>
      <c r="K11" s="184" t="s">
        <v>6</v>
      </c>
      <c r="L11" s="17">
        <v>190</v>
      </c>
      <c r="M11" s="18">
        <v>436</v>
      </c>
      <c r="N11" s="18">
        <v>758</v>
      </c>
      <c r="O11" s="69">
        <f>SUM(L11:N11)</f>
        <v>1384</v>
      </c>
      <c r="P11" s="18">
        <v>1996</v>
      </c>
      <c r="Q11" s="18">
        <v>894</v>
      </c>
      <c r="R11" s="69">
        <f>SUM(P11:Q11)</f>
        <v>2890</v>
      </c>
      <c r="S11" s="185">
        <v>226</v>
      </c>
      <c r="T11" s="69">
        <f>SUM(R11,O11,S11)</f>
        <v>4500</v>
      </c>
    </row>
    <row r="12" spans="1:20" ht="14.25">
      <c r="A12" s="30" t="s">
        <v>7</v>
      </c>
      <c r="B12" s="18">
        <v>1485</v>
      </c>
      <c r="C12" s="18">
        <v>1130</v>
      </c>
      <c r="D12" s="69">
        <f>SUM(B12:C12)</f>
        <v>2615</v>
      </c>
      <c r="E12" s="18">
        <v>6393</v>
      </c>
      <c r="F12" s="18">
        <v>1162</v>
      </c>
      <c r="G12" s="69">
        <f>SUM(E12:F12)</f>
        <v>7555</v>
      </c>
      <c r="H12" s="18">
        <v>225</v>
      </c>
      <c r="I12" s="69">
        <f>SUM(G12,D12,H12)</f>
        <v>10395</v>
      </c>
      <c r="J12" s="82"/>
      <c r="K12" s="184" t="s">
        <v>7</v>
      </c>
      <c r="L12" s="17">
        <v>1413</v>
      </c>
      <c r="M12" s="18">
        <v>1353</v>
      </c>
      <c r="N12" s="18">
        <v>1754</v>
      </c>
      <c r="O12" s="69">
        <f>SUM(L12:N12)</f>
        <v>4520</v>
      </c>
      <c r="P12" s="18">
        <v>3549</v>
      </c>
      <c r="Q12" s="18">
        <v>2012</v>
      </c>
      <c r="R12" s="69">
        <f>SUM(P12:Q12)</f>
        <v>5561</v>
      </c>
      <c r="S12" s="185">
        <v>314</v>
      </c>
      <c r="T12" s="69">
        <f>SUM(R12,O12,S12)</f>
        <v>10395</v>
      </c>
    </row>
    <row r="13" spans="1:20" ht="14.25">
      <c r="A13" s="186" t="s">
        <v>0</v>
      </c>
      <c r="B13" s="22">
        <v>7406</v>
      </c>
      <c r="C13" s="22">
        <v>6388</v>
      </c>
      <c r="D13" s="22">
        <f>SUM(B13:C13)</f>
        <v>13794</v>
      </c>
      <c r="E13" s="22">
        <v>93486</v>
      </c>
      <c r="F13" s="22">
        <v>8576</v>
      </c>
      <c r="G13" s="22">
        <f>SUM(E13:F13)</f>
        <v>102062</v>
      </c>
      <c r="H13" s="22">
        <f>SUM(H9:H12)</f>
        <v>1479</v>
      </c>
      <c r="I13" s="22">
        <f>SUM(G13,D13,H13)</f>
        <v>117335</v>
      </c>
      <c r="J13" s="83"/>
      <c r="K13" s="187" t="s">
        <v>0</v>
      </c>
      <c r="L13" s="21">
        <v>6002</v>
      </c>
      <c r="M13" s="22">
        <v>8678</v>
      </c>
      <c r="N13" s="22">
        <v>15038</v>
      </c>
      <c r="O13" s="22">
        <f>SUM(L13:N13)</f>
        <v>29718</v>
      </c>
      <c r="P13" s="22">
        <v>42863</v>
      </c>
      <c r="Q13" s="22">
        <v>42267</v>
      </c>
      <c r="R13" s="22">
        <f>SUM(P13:Q13)</f>
        <v>85130</v>
      </c>
      <c r="S13" s="22">
        <f>SUM(S9:S12)</f>
        <v>2487</v>
      </c>
      <c r="T13" s="22">
        <f>SUM(R13,O13,S13)</f>
        <v>117335</v>
      </c>
    </row>
    <row r="14" spans="1:20" ht="14.25">
      <c r="A14" s="165" t="s">
        <v>8</v>
      </c>
      <c r="B14" s="18"/>
      <c r="C14" s="18"/>
      <c r="D14" s="69"/>
      <c r="E14" s="18"/>
      <c r="F14" s="18"/>
      <c r="G14" s="69"/>
      <c r="H14" s="18"/>
      <c r="I14" s="69"/>
      <c r="J14" s="82"/>
      <c r="K14" s="188" t="s">
        <v>8</v>
      </c>
      <c r="L14" s="17"/>
      <c r="M14" s="18"/>
      <c r="N14" s="18"/>
      <c r="O14" s="69"/>
      <c r="P14" s="18"/>
      <c r="Q14" s="18"/>
      <c r="R14" s="69"/>
      <c r="S14" s="185"/>
      <c r="T14" s="69"/>
    </row>
    <row r="15" spans="1:20" ht="14.25">
      <c r="A15" s="30" t="s">
        <v>4</v>
      </c>
      <c r="B15" s="18">
        <v>1051</v>
      </c>
      <c r="C15" s="18">
        <v>975</v>
      </c>
      <c r="D15" s="69">
        <f>SUM(B15:C15)</f>
        <v>2026</v>
      </c>
      <c r="E15" s="18">
        <v>8110</v>
      </c>
      <c r="F15" s="18">
        <v>1492</v>
      </c>
      <c r="G15" s="69">
        <f>SUM(E15:F15)</f>
        <v>9602</v>
      </c>
      <c r="H15" s="18">
        <v>106</v>
      </c>
      <c r="I15" s="69">
        <f>SUM(G15,D15,H15)</f>
        <v>11734</v>
      </c>
      <c r="J15" s="82"/>
      <c r="K15" s="184" t="s">
        <v>4</v>
      </c>
      <c r="L15" s="17">
        <v>416</v>
      </c>
      <c r="M15" s="18">
        <v>888</v>
      </c>
      <c r="N15" s="18">
        <v>1574</v>
      </c>
      <c r="O15" s="69">
        <f>SUM(L15:N15)</f>
        <v>2878</v>
      </c>
      <c r="P15" s="18">
        <v>4393</v>
      </c>
      <c r="Q15" s="18">
        <v>4196</v>
      </c>
      <c r="R15" s="69">
        <f>SUM(P15:Q15)</f>
        <v>8589</v>
      </c>
      <c r="S15" s="185">
        <v>267</v>
      </c>
      <c r="T15" s="69">
        <f>SUM(R15,O15,S15)</f>
        <v>11734</v>
      </c>
    </row>
    <row r="16" spans="1:20" ht="14.25">
      <c r="A16" s="30" t="s">
        <v>5</v>
      </c>
      <c r="B16" s="18">
        <v>2948</v>
      </c>
      <c r="C16" s="18">
        <v>2052</v>
      </c>
      <c r="D16" s="69">
        <f>SUM(B16:C16)</f>
        <v>5000</v>
      </c>
      <c r="E16" s="18">
        <v>34552</v>
      </c>
      <c r="F16" s="18">
        <v>3961</v>
      </c>
      <c r="G16" s="69">
        <f>SUM(E16:F16)</f>
        <v>38513</v>
      </c>
      <c r="H16" s="18">
        <v>484</v>
      </c>
      <c r="I16" s="69">
        <f>SUM(G16,D16,H16)</f>
        <v>43997</v>
      </c>
      <c r="J16" s="82"/>
      <c r="K16" s="184" t="s">
        <v>5</v>
      </c>
      <c r="L16" s="17">
        <v>665</v>
      </c>
      <c r="M16" s="18">
        <v>1723</v>
      </c>
      <c r="N16" s="18">
        <v>3438</v>
      </c>
      <c r="O16" s="69">
        <f>SUM(L16:N16)</f>
        <v>5826</v>
      </c>
      <c r="P16" s="18">
        <v>13969</v>
      </c>
      <c r="Q16" s="18">
        <v>23411</v>
      </c>
      <c r="R16" s="69">
        <f>SUM(P16:Q16)</f>
        <v>37380</v>
      </c>
      <c r="S16" s="185">
        <v>791</v>
      </c>
      <c r="T16" s="69">
        <f>SUM(R16,O16,S16)</f>
        <v>43997</v>
      </c>
    </row>
    <row r="17" spans="1:20" ht="14.25">
      <c r="A17" s="30" t="s">
        <v>6</v>
      </c>
      <c r="B17" s="18">
        <v>98</v>
      </c>
      <c r="C17" s="18">
        <v>45</v>
      </c>
      <c r="D17" s="69">
        <f>SUM(B17:C17)</f>
        <v>143</v>
      </c>
      <c r="E17" s="18">
        <v>746</v>
      </c>
      <c r="F17" s="18">
        <v>65</v>
      </c>
      <c r="G17" s="69">
        <f>SUM(E17:F17)</f>
        <v>811</v>
      </c>
      <c r="H17" s="18">
        <v>83</v>
      </c>
      <c r="I17" s="69">
        <f>SUM(G17,D17,H17)</f>
        <v>1037</v>
      </c>
      <c r="J17" s="82"/>
      <c r="K17" s="184" t="s">
        <v>6</v>
      </c>
      <c r="L17" s="17">
        <v>48</v>
      </c>
      <c r="M17" s="18">
        <v>101</v>
      </c>
      <c r="N17" s="18">
        <v>163</v>
      </c>
      <c r="O17" s="69">
        <f>SUM(L17:N17)</f>
        <v>312</v>
      </c>
      <c r="P17" s="18">
        <v>391</v>
      </c>
      <c r="Q17" s="18">
        <v>271</v>
      </c>
      <c r="R17" s="69">
        <f>SUM(P17:Q17)</f>
        <v>662</v>
      </c>
      <c r="S17" s="185">
        <v>63</v>
      </c>
      <c r="T17" s="69">
        <f>SUM(R17,O17,S17)</f>
        <v>1037</v>
      </c>
    </row>
    <row r="18" spans="1:20" ht="14.25">
      <c r="A18" s="30" t="s">
        <v>7</v>
      </c>
      <c r="B18" s="18">
        <v>110</v>
      </c>
      <c r="C18" s="18">
        <v>73</v>
      </c>
      <c r="D18" s="69">
        <f>SUM(B18:C18)</f>
        <v>183</v>
      </c>
      <c r="E18" s="18">
        <v>2211</v>
      </c>
      <c r="F18" s="18">
        <v>184</v>
      </c>
      <c r="G18" s="69">
        <f>SUM(E18:F18)</f>
        <v>2395</v>
      </c>
      <c r="H18" s="18">
        <v>6</v>
      </c>
      <c r="I18" s="69">
        <f>SUM(G18,D18,H18)</f>
        <v>2584</v>
      </c>
      <c r="J18" s="82"/>
      <c r="K18" s="184" t="s">
        <v>7</v>
      </c>
      <c r="L18" s="17">
        <v>57</v>
      </c>
      <c r="M18" s="18">
        <v>234</v>
      </c>
      <c r="N18" s="18">
        <v>492</v>
      </c>
      <c r="O18" s="69">
        <f>SUM(L18:N18)</f>
        <v>783</v>
      </c>
      <c r="P18" s="18">
        <v>1196</v>
      </c>
      <c r="Q18" s="18">
        <v>568</v>
      </c>
      <c r="R18" s="69">
        <f>SUM(P18:Q18)</f>
        <v>1764</v>
      </c>
      <c r="S18" s="185">
        <v>37</v>
      </c>
      <c r="T18" s="69">
        <f>SUM(R18,O18,S18)</f>
        <v>2584</v>
      </c>
    </row>
    <row r="19" spans="1:20" ht="14.25">
      <c r="A19" s="186" t="s">
        <v>0</v>
      </c>
      <c r="B19" s="22">
        <v>4207</v>
      </c>
      <c r="C19" s="22">
        <v>3145</v>
      </c>
      <c r="D19" s="22">
        <f>SUM(B19:C19)</f>
        <v>7352</v>
      </c>
      <c r="E19" s="22">
        <v>45619</v>
      </c>
      <c r="F19" s="22">
        <v>5702</v>
      </c>
      <c r="G19" s="22">
        <f>SUM(E19:F19)</f>
        <v>51321</v>
      </c>
      <c r="H19" s="22">
        <v>679</v>
      </c>
      <c r="I19" s="22">
        <f>SUM(G19,D19,H19)</f>
        <v>59352</v>
      </c>
      <c r="J19" s="83"/>
      <c r="K19" s="187" t="s">
        <v>0</v>
      </c>
      <c r="L19" s="21">
        <v>1186</v>
      </c>
      <c r="M19" s="22">
        <v>2946</v>
      </c>
      <c r="N19" s="22">
        <v>5667</v>
      </c>
      <c r="O19" s="22">
        <f>SUM(L19:N19)</f>
        <v>9799</v>
      </c>
      <c r="P19" s="22">
        <v>19949</v>
      </c>
      <c r="Q19" s="22">
        <v>28446</v>
      </c>
      <c r="R19" s="22">
        <f>SUM(P19:Q19)</f>
        <v>48395</v>
      </c>
      <c r="S19" s="22">
        <v>1158</v>
      </c>
      <c r="T19" s="22">
        <f>SUM(R19,O19,S19)</f>
        <v>59352</v>
      </c>
    </row>
    <row r="20" spans="1:20" ht="14.25">
      <c r="A20" s="165" t="s">
        <v>9</v>
      </c>
      <c r="B20" s="18"/>
      <c r="C20" s="18"/>
      <c r="D20" s="69"/>
      <c r="E20" s="18"/>
      <c r="F20" s="18"/>
      <c r="G20" s="69"/>
      <c r="H20" s="18"/>
      <c r="I20" s="69"/>
      <c r="J20" s="82"/>
      <c r="K20" s="188" t="s">
        <v>9</v>
      </c>
      <c r="L20" s="17"/>
      <c r="M20" s="18"/>
      <c r="N20" s="18"/>
      <c r="O20" s="69"/>
      <c r="P20" s="18"/>
      <c r="Q20" s="18"/>
      <c r="R20" s="69"/>
      <c r="S20" s="185"/>
      <c r="T20" s="69"/>
    </row>
    <row r="21" spans="1:20" ht="14.25">
      <c r="A21" s="30" t="s">
        <v>4</v>
      </c>
      <c r="B21" s="18">
        <v>1757</v>
      </c>
      <c r="C21" s="18">
        <v>1040</v>
      </c>
      <c r="D21" s="69">
        <f>SUM(B21:C21)</f>
        <v>2797</v>
      </c>
      <c r="E21" s="18">
        <v>658</v>
      </c>
      <c r="F21" s="18">
        <v>805</v>
      </c>
      <c r="G21" s="69">
        <f>SUM(E21:F21)</f>
        <v>1463</v>
      </c>
      <c r="H21" s="18">
        <v>53</v>
      </c>
      <c r="I21" s="69">
        <f>SUM(G21,D21,H21)</f>
        <v>4313</v>
      </c>
      <c r="J21" s="82"/>
      <c r="K21" s="184" t="s">
        <v>4</v>
      </c>
      <c r="L21" s="17">
        <v>420</v>
      </c>
      <c r="M21" s="18">
        <v>609</v>
      </c>
      <c r="N21" s="18">
        <v>894</v>
      </c>
      <c r="O21" s="69">
        <f>SUM(L21:N21)</f>
        <v>1923</v>
      </c>
      <c r="P21" s="18">
        <v>1096</v>
      </c>
      <c r="Q21" s="18">
        <v>1153</v>
      </c>
      <c r="R21" s="69">
        <f>SUM(P21:Q21)</f>
        <v>2249</v>
      </c>
      <c r="S21" s="185">
        <v>141</v>
      </c>
      <c r="T21" s="69">
        <f>SUM(R21,O21,S21)</f>
        <v>4313</v>
      </c>
    </row>
    <row r="22" spans="1:20" ht="14.25">
      <c r="A22" s="30" t="s">
        <v>5</v>
      </c>
      <c r="B22" s="18">
        <v>2626</v>
      </c>
      <c r="C22" s="18">
        <v>1450</v>
      </c>
      <c r="D22" s="69">
        <f>SUM(B22:C22)</f>
        <v>4076</v>
      </c>
      <c r="E22" s="18">
        <v>2102</v>
      </c>
      <c r="F22" s="18">
        <v>1758</v>
      </c>
      <c r="G22" s="69">
        <f>SUM(E22:F22)</f>
        <v>3860</v>
      </c>
      <c r="H22" s="18">
        <v>95</v>
      </c>
      <c r="I22" s="69">
        <f>SUM(G22,D22,H22)</f>
        <v>8031</v>
      </c>
      <c r="J22" s="82"/>
      <c r="K22" s="184" t="s">
        <v>5</v>
      </c>
      <c r="L22" s="17">
        <v>437</v>
      </c>
      <c r="M22" s="18">
        <v>781</v>
      </c>
      <c r="N22" s="18">
        <v>1104</v>
      </c>
      <c r="O22" s="69">
        <f>SUM(L22:N22)</f>
        <v>2322</v>
      </c>
      <c r="P22" s="18">
        <v>1959</v>
      </c>
      <c r="Q22" s="18">
        <v>3587</v>
      </c>
      <c r="R22" s="69">
        <f>SUM(P22:Q22)</f>
        <v>5546</v>
      </c>
      <c r="S22" s="185">
        <v>163</v>
      </c>
      <c r="T22" s="69">
        <f>SUM(R22,O22,S22)</f>
        <v>8031</v>
      </c>
    </row>
    <row r="23" spans="1:20" ht="14.25">
      <c r="A23" s="30" t="s">
        <v>7</v>
      </c>
      <c r="B23" s="18">
        <v>302</v>
      </c>
      <c r="C23" s="18">
        <v>117</v>
      </c>
      <c r="D23" s="69">
        <f>SUM(B23:C23)</f>
        <v>419</v>
      </c>
      <c r="E23" s="18">
        <v>19</v>
      </c>
      <c r="F23" s="18">
        <v>57</v>
      </c>
      <c r="G23" s="69">
        <f>SUM(E23:F23)</f>
        <v>76</v>
      </c>
      <c r="H23" s="18">
        <v>13</v>
      </c>
      <c r="I23" s="69">
        <f>SUM(G23,D23,H23)</f>
        <v>508</v>
      </c>
      <c r="J23" s="82"/>
      <c r="K23" s="184" t="s">
        <v>7</v>
      </c>
      <c r="L23" s="17">
        <v>110</v>
      </c>
      <c r="M23" s="18">
        <v>102</v>
      </c>
      <c r="N23" s="18">
        <v>99</v>
      </c>
      <c r="O23" s="69">
        <f>SUM(L23:N23)</f>
        <v>311</v>
      </c>
      <c r="P23" s="18">
        <v>113</v>
      </c>
      <c r="Q23" s="18">
        <v>44</v>
      </c>
      <c r="R23" s="69">
        <f>SUM(P23:Q23)</f>
        <v>157</v>
      </c>
      <c r="S23" s="185">
        <v>40</v>
      </c>
      <c r="T23" s="69">
        <f>SUM(R23,O23,S23)</f>
        <v>508</v>
      </c>
    </row>
    <row r="24" spans="1:20" ht="14.25">
      <c r="A24" s="30" t="s">
        <v>10</v>
      </c>
      <c r="B24" s="18">
        <v>64</v>
      </c>
      <c r="C24" s="18">
        <v>35</v>
      </c>
      <c r="D24" s="69">
        <f>SUM(B24:C24)</f>
        <v>99</v>
      </c>
      <c r="E24" s="18">
        <v>109</v>
      </c>
      <c r="F24" s="18">
        <v>59</v>
      </c>
      <c r="G24" s="69">
        <f>SUM(E24:F24)</f>
        <v>168</v>
      </c>
      <c r="H24" s="18">
        <v>1</v>
      </c>
      <c r="I24" s="69">
        <f>SUM(G24,D24,H24)</f>
        <v>268</v>
      </c>
      <c r="J24" s="82"/>
      <c r="K24" s="184" t="s">
        <v>10</v>
      </c>
      <c r="L24" s="17">
        <v>19</v>
      </c>
      <c r="M24" s="18">
        <v>34</v>
      </c>
      <c r="N24" s="18">
        <v>54</v>
      </c>
      <c r="O24" s="69">
        <f>SUM(L24:N24)</f>
        <v>107</v>
      </c>
      <c r="P24" s="18">
        <v>114</v>
      </c>
      <c r="Q24" s="18">
        <v>41</v>
      </c>
      <c r="R24" s="69">
        <f>SUM(P24:Q24)</f>
        <v>155</v>
      </c>
      <c r="S24" s="185">
        <v>6</v>
      </c>
      <c r="T24" s="69">
        <f>SUM(R24,O24,S24)</f>
        <v>268</v>
      </c>
    </row>
    <row r="25" spans="1:20" ht="14.25">
      <c r="A25" s="186" t="s">
        <v>0</v>
      </c>
      <c r="B25" s="22">
        <v>4749</v>
      </c>
      <c r="C25" s="22">
        <v>2642</v>
      </c>
      <c r="D25" s="22">
        <f>SUM(B25:C25)</f>
        <v>7391</v>
      </c>
      <c r="E25" s="22">
        <v>2888</v>
      </c>
      <c r="F25" s="22">
        <v>2679</v>
      </c>
      <c r="G25" s="22">
        <f>SUM(E25:F25)</f>
        <v>5567</v>
      </c>
      <c r="H25" s="22">
        <v>162</v>
      </c>
      <c r="I25" s="22">
        <f>SUM(G25,D25,H25)</f>
        <v>13120</v>
      </c>
      <c r="J25" s="83"/>
      <c r="K25" s="187" t="s">
        <v>0</v>
      </c>
      <c r="L25" s="21">
        <f>SUM(L21:L24)</f>
        <v>986</v>
      </c>
      <c r="M25" s="22">
        <f aca="true" t="shared" si="0" ref="M25:T25">SUM(M21:M24)</f>
        <v>1526</v>
      </c>
      <c r="N25" s="22">
        <f t="shared" si="0"/>
        <v>2151</v>
      </c>
      <c r="O25" s="22">
        <f t="shared" si="0"/>
        <v>4663</v>
      </c>
      <c r="P25" s="22">
        <f t="shared" si="0"/>
        <v>3282</v>
      </c>
      <c r="Q25" s="22">
        <f t="shared" si="0"/>
        <v>4825</v>
      </c>
      <c r="R25" s="22">
        <f t="shared" si="0"/>
        <v>8107</v>
      </c>
      <c r="S25" s="22">
        <f t="shared" si="0"/>
        <v>350</v>
      </c>
      <c r="T25" s="22">
        <f t="shared" si="0"/>
        <v>13120</v>
      </c>
    </row>
    <row r="26" spans="1:20" ht="14.25">
      <c r="A26" s="165" t="s">
        <v>11</v>
      </c>
      <c r="B26" s="18"/>
      <c r="C26" s="18"/>
      <c r="D26" s="69"/>
      <c r="E26" s="18"/>
      <c r="F26" s="18"/>
      <c r="G26" s="69"/>
      <c r="H26" s="18"/>
      <c r="I26" s="69"/>
      <c r="J26" s="82"/>
      <c r="K26" s="188" t="s">
        <v>11</v>
      </c>
      <c r="L26" s="17"/>
      <c r="M26" s="18"/>
      <c r="N26" s="18"/>
      <c r="O26" s="69"/>
      <c r="P26" s="18"/>
      <c r="Q26" s="18"/>
      <c r="R26" s="69"/>
      <c r="S26" s="185"/>
      <c r="T26" s="69"/>
    </row>
    <row r="27" spans="1:20" ht="14.25">
      <c r="A27" s="30" t="s">
        <v>4</v>
      </c>
      <c r="B27" s="18">
        <v>691</v>
      </c>
      <c r="C27" s="18">
        <v>393</v>
      </c>
      <c r="D27" s="69">
        <f>SUM(B27:C27)</f>
        <v>1084</v>
      </c>
      <c r="E27" s="18">
        <v>9007</v>
      </c>
      <c r="F27" s="18">
        <v>734</v>
      </c>
      <c r="G27" s="69">
        <f>SUM(E27:F27)</f>
        <v>9741</v>
      </c>
      <c r="H27" s="18">
        <v>149</v>
      </c>
      <c r="I27" s="69">
        <f>SUM(G27,D27,H27)</f>
        <v>10974</v>
      </c>
      <c r="J27" s="82"/>
      <c r="K27" s="184" t="s">
        <v>4</v>
      </c>
      <c r="L27" s="17">
        <v>429</v>
      </c>
      <c r="M27" s="18">
        <v>1437</v>
      </c>
      <c r="N27" s="18">
        <v>2411</v>
      </c>
      <c r="O27" s="69">
        <f>SUM(L27:N27)</f>
        <v>4277</v>
      </c>
      <c r="P27" s="18">
        <v>4114</v>
      </c>
      <c r="Q27" s="18">
        <v>2309</v>
      </c>
      <c r="R27" s="69">
        <f>SUM(P27:Q27)</f>
        <v>6423</v>
      </c>
      <c r="S27" s="185">
        <v>274</v>
      </c>
      <c r="T27" s="69">
        <f>SUM(R27,O27,S27)</f>
        <v>10974</v>
      </c>
    </row>
    <row r="28" spans="1:20" ht="14.25">
      <c r="A28" s="30" t="s">
        <v>5</v>
      </c>
      <c r="B28" s="18">
        <v>1633</v>
      </c>
      <c r="C28" s="18">
        <v>1165</v>
      </c>
      <c r="D28" s="69">
        <f>SUM(B28:C28)</f>
        <v>2798</v>
      </c>
      <c r="E28" s="18">
        <v>60246</v>
      </c>
      <c r="F28" s="18">
        <v>2228</v>
      </c>
      <c r="G28" s="69">
        <f>SUM(E28:F28)</f>
        <v>62474</v>
      </c>
      <c r="H28" s="18">
        <v>281</v>
      </c>
      <c r="I28" s="69">
        <f>SUM(G28,D28,H28)</f>
        <v>65553</v>
      </c>
      <c r="J28" s="82"/>
      <c r="K28" s="184" t="s">
        <v>5</v>
      </c>
      <c r="L28" s="17">
        <v>911</v>
      </c>
      <c r="M28" s="18">
        <v>3621</v>
      </c>
      <c r="N28" s="18">
        <v>8305</v>
      </c>
      <c r="O28" s="69">
        <f>SUM(L28:N28)</f>
        <v>12837</v>
      </c>
      <c r="P28" s="18">
        <v>26782</v>
      </c>
      <c r="Q28" s="18">
        <v>25237</v>
      </c>
      <c r="R28" s="69">
        <f>SUM(P28:Q28)</f>
        <v>52019</v>
      </c>
      <c r="S28" s="185">
        <v>697</v>
      </c>
      <c r="T28" s="69">
        <f>SUM(R28,O28,S28)</f>
        <v>65553</v>
      </c>
    </row>
    <row r="29" spans="1:20" ht="14.25">
      <c r="A29" s="30" t="s">
        <v>6</v>
      </c>
      <c r="B29" s="18">
        <v>7</v>
      </c>
      <c r="C29" s="18">
        <v>15</v>
      </c>
      <c r="D29" s="69">
        <f>SUM(B29:C29)</f>
        <v>22</v>
      </c>
      <c r="E29" s="18">
        <v>712</v>
      </c>
      <c r="F29" s="18">
        <v>23</v>
      </c>
      <c r="G29" s="69">
        <f>SUM(E29:F29)</f>
        <v>735</v>
      </c>
      <c r="H29" s="18">
        <v>0</v>
      </c>
      <c r="I29" s="69">
        <f>SUM(G29,D29,H29)</f>
        <v>757</v>
      </c>
      <c r="J29" s="82"/>
      <c r="K29" s="184" t="s">
        <v>6</v>
      </c>
      <c r="L29" s="17">
        <v>13</v>
      </c>
      <c r="M29" s="18">
        <v>53</v>
      </c>
      <c r="N29" s="18">
        <v>122</v>
      </c>
      <c r="O29" s="69">
        <f>SUM(L29:N29)</f>
        <v>188</v>
      </c>
      <c r="P29" s="18">
        <v>388</v>
      </c>
      <c r="Q29" s="18">
        <v>178</v>
      </c>
      <c r="R29" s="69">
        <f>SUM(P29:Q29)</f>
        <v>566</v>
      </c>
      <c r="S29" s="185">
        <v>3</v>
      </c>
      <c r="T29" s="69">
        <f>SUM(R29,O29,S29)</f>
        <v>757</v>
      </c>
    </row>
    <row r="30" spans="1:20" ht="14.25">
      <c r="A30" s="30" t="s">
        <v>7</v>
      </c>
      <c r="B30" s="18">
        <v>9</v>
      </c>
      <c r="C30" s="18">
        <v>8</v>
      </c>
      <c r="D30" s="69">
        <f>SUM(B30:C30)</f>
        <v>17</v>
      </c>
      <c r="E30" s="18">
        <v>339</v>
      </c>
      <c r="F30" s="18">
        <v>15</v>
      </c>
      <c r="G30" s="69">
        <f>SUM(E30:F30)</f>
        <v>354</v>
      </c>
      <c r="H30" s="18">
        <v>8</v>
      </c>
      <c r="I30" s="69">
        <f>SUM(G30,D30,H30)</f>
        <v>379</v>
      </c>
      <c r="J30" s="82"/>
      <c r="K30" s="184" t="s">
        <v>7</v>
      </c>
      <c r="L30" s="17">
        <v>3</v>
      </c>
      <c r="M30" s="18">
        <v>20</v>
      </c>
      <c r="N30" s="18">
        <v>50</v>
      </c>
      <c r="O30" s="69">
        <f>SUM(L30:N30)</f>
        <v>73</v>
      </c>
      <c r="P30" s="18">
        <v>155</v>
      </c>
      <c r="Q30" s="18">
        <v>141</v>
      </c>
      <c r="R30" s="69">
        <f>SUM(P30:Q30)</f>
        <v>296</v>
      </c>
      <c r="S30" s="185">
        <v>10</v>
      </c>
      <c r="T30" s="69">
        <f>SUM(R30,O30,S30)</f>
        <v>379</v>
      </c>
    </row>
    <row r="31" spans="1:20" ht="14.25">
      <c r="A31" s="186" t="s">
        <v>0</v>
      </c>
      <c r="B31" s="22">
        <v>2340</v>
      </c>
      <c r="C31" s="22">
        <v>1581</v>
      </c>
      <c r="D31" s="22">
        <f>SUM(B31:C31)</f>
        <v>3921</v>
      </c>
      <c r="E31" s="22">
        <v>70304</v>
      </c>
      <c r="F31" s="22">
        <v>3000</v>
      </c>
      <c r="G31" s="22">
        <f>SUM(E31:F31)</f>
        <v>73304</v>
      </c>
      <c r="H31" s="22">
        <v>438</v>
      </c>
      <c r="I31" s="22">
        <f>SUM(G31,D31,H31)</f>
        <v>77663</v>
      </c>
      <c r="J31" s="83"/>
      <c r="K31" s="187" t="s">
        <v>0</v>
      </c>
      <c r="L31" s="21">
        <v>1356</v>
      </c>
      <c r="M31" s="22">
        <v>5131</v>
      </c>
      <c r="N31" s="22">
        <v>10888</v>
      </c>
      <c r="O31" s="22">
        <f>SUM(L31:N31)</f>
        <v>17375</v>
      </c>
      <c r="P31" s="22">
        <v>31439</v>
      </c>
      <c r="Q31" s="22">
        <v>27865</v>
      </c>
      <c r="R31" s="22">
        <f>SUM(P31:Q31)</f>
        <v>59304</v>
      </c>
      <c r="S31" s="22">
        <v>984</v>
      </c>
      <c r="T31" s="22">
        <f>SUM(R31,O31,S31)</f>
        <v>77663</v>
      </c>
    </row>
    <row r="32" spans="1:20" ht="14.25">
      <c r="A32" s="165" t="s">
        <v>12</v>
      </c>
      <c r="B32" s="18"/>
      <c r="C32" s="18"/>
      <c r="D32" s="69"/>
      <c r="E32" s="18"/>
      <c r="F32" s="18"/>
      <c r="G32" s="69"/>
      <c r="H32" s="18"/>
      <c r="I32" s="69"/>
      <c r="J32" s="82"/>
      <c r="K32" s="188" t="s">
        <v>12</v>
      </c>
      <c r="L32" s="17"/>
      <c r="M32" s="18"/>
      <c r="N32" s="18"/>
      <c r="O32" s="69"/>
      <c r="P32" s="18"/>
      <c r="Q32" s="18"/>
      <c r="R32" s="69"/>
      <c r="S32" s="185"/>
      <c r="T32" s="69"/>
    </row>
    <row r="33" spans="1:20" ht="14.25">
      <c r="A33" s="30" t="s">
        <v>4</v>
      </c>
      <c r="B33" s="18">
        <v>1426</v>
      </c>
      <c r="C33" s="18">
        <v>1140</v>
      </c>
      <c r="D33" s="69">
        <f>SUM(B33:C33)</f>
        <v>2566</v>
      </c>
      <c r="E33" s="18">
        <v>14273</v>
      </c>
      <c r="F33" s="18">
        <v>1635</v>
      </c>
      <c r="G33" s="69">
        <f>SUM(E33:F33)</f>
        <v>15908</v>
      </c>
      <c r="H33" s="18">
        <v>95</v>
      </c>
      <c r="I33" s="69">
        <f>SUM(G33,D33,H33)</f>
        <v>18569</v>
      </c>
      <c r="J33" s="82"/>
      <c r="K33" s="184" t="s">
        <v>4</v>
      </c>
      <c r="L33" s="17">
        <v>941</v>
      </c>
      <c r="M33" s="18">
        <v>2162</v>
      </c>
      <c r="N33" s="18">
        <v>2977</v>
      </c>
      <c r="O33" s="69">
        <f>SUM(L33:N33)</f>
        <v>6080</v>
      </c>
      <c r="P33" s="18">
        <v>6694</v>
      </c>
      <c r="Q33" s="18">
        <v>5468</v>
      </c>
      <c r="R33" s="69">
        <f>SUM(P33:Q33)</f>
        <v>12162</v>
      </c>
      <c r="S33" s="185">
        <v>327</v>
      </c>
      <c r="T33" s="69">
        <f>SUM(R33,O33,S33)</f>
        <v>18569</v>
      </c>
    </row>
    <row r="34" spans="1:20" ht="14.25">
      <c r="A34" s="30" t="s">
        <v>5</v>
      </c>
      <c r="B34" s="18">
        <v>2749</v>
      </c>
      <c r="C34" s="18">
        <v>1979</v>
      </c>
      <c r="D34" s="69">
        <f>SUM(B34:C34)</f>
        <v>4728</v>
      </c>
      <c r="E34" s="18">
        <v>61221</v>
      </c>
      <c r="F34" s="18">
        <v>3457</v>
      </c>
      <c r="G34" s="69">
        <f>SUM(E34:F34)</f>
        <v>64678</v>
      </c>
      <c r="H34" s="18">
        <v>309</v>
      </c>
      <c r="I34" s="69">
        <f>SUM(G34,D34,H34)</f>
        <v>69715</v>
      </c>
      <c r="J34" s="82"/>
      <c r="K34" s="184" t="s">
        <v>5</v>
      </c>
      <c r="L34" s="17">
        <v>1411</v>
      </c>
      <c r="M34" s="18">
        <v>4369</v>
      </c>
      <c r="N34" s="18">
        <v>8051</v>
      </c>
      <c r="O34" s="69">
        <f>SUM(L34:N34)</f>
        <v>13831</v>
      </c>
      <c r="P34" s="18">
        <v>25138</v>
      </c>
      <c r="Q34" s="18">
        <v>30124</v>
      </c>
      <c r="R34" s="69">
        <f>SUM(P34:Q34)</f>
        <v>55262</v>
      </c>
      <c r="S34" s="185">
        <v>622</v>
      </c>
      <c r="T34" s="69">
        <f>SUM(R34,O34,S34)</f>
        <v>69715</v>
      </c>
    </row>
    <row r="35" spans="1:20" ht="14.25">
      <c r="A35" s="30" t="s">
        <v>6</v>
      </c>
      <c r="B35" s="18">
        <v>274</v>
      </c>
      <c r="C35" s="18">
        <v>160</v>
      </c>
      <c r="D35" s="69">
        <f>SUM(B35:C35)</f>
        <v>434</v>
      </c>
      <c r="E35" s="18">
        <v>2485</v>
      </c>
      <c r="F35" s="18">
        <v>198</v>
      </c>
      <c r="G35" s="69">
        <f>SUM(E35:F35)</f>
        <v>2683</v>
      </c>
      <c r="H35" s="18">
        <v>21</v>
      </c>
      <c r="I35" s="69">
        <f>SUM(G35,D35,H35)</f>
        <v>3138</v>
      </c>
      <c r="J35" s="82"/>
      <c r="K35" s="184" t="s">
        <v>6</v>
      </c>
      <c r="L35" s="17">
        <v>150</v>
      </c>
      <c r="M35" s="18">
        <v>430</v>
      </c>
      <c r="N35" s="18">
        <v>641</v>
      </c>
      <c r="O35" s="69">
        <f>SUM(L35:N35)</f>
        <v>1221</v>
      </c>
      <c r="P35" s="18">
        <v>1407</v>
      </c>
      <c r="Q35" s="18">
        <v>462</v>
      </c>
      <c r="R35" s="69">
        <f>SUM(P35:Q35)</f>
        <v>1869</v>
      </c>
      <c r="S35" s="185">
        <v>48</v>
      </c>
      <c r="T35" s="69">
        <f>SUM(R35,O35,S35)</f>
        <v>3138</v>
      </c>
    </row>
    <row r="36" spans="1:20" ht="14.25">
      <c r="A36" s="30" t="s">
        <v>7</v>
      </c>
      <c r="B36" s="18">
        <v>472</v>
      </c>
      <c r="C36" s="18">
        <v>206</v>
      </c>
      <c r="D36" s="69">
        <f>SUM(B36:C36)</f>
        <v>678</v>
      </c>
      <c r="E36" s="18">
        <v>2478</v>
      </c>
      <c r="F36" s="18">
        <v>264</v>
      </c>
      <c r="G36" s="69">
        <f>SUM(E36:F36)</f>
        <v>2742</v>
      </c>
      <c r="H36" s="18">
        <v>45</v>
      </c>
      <c r="I36" s="69">
        <f>SUM(G36,D36,H36)</f>
        <v>3465</v>
      </c>
      <c r="J36" s="82"/>
      <c r="K36" s="184" t="s">
        <v>7</v>
      </c>
      <c r="L36" s="17">
        <v>202</v>
      </c>
      <c r="M36" s="18">
        <v>450</v>
      </c>
      <c r="N36" s="18">
        <v>513</v>
      </c>
      <c r="O36" s="69">
        <f>SUM(L36:N36)</f>
        <v>1165</v>
      </c>
      <c r="P36" s="18">
        <v>1109</v>
      </c>
      <c r="Q36" s="18">
        <v>1130</v>
      </c>
      <c r="R36" s="69">
        <f>SUM(P36:Q36)</f>
        <v>2239</v>
      </c>
      <c r="S36" s="185">
        <v>61</v>
      </c>
      <c r="T36" s="69">
        <f>SUM(R36,O36,S36)</f>
        <v>3465</v>
      </c>
    </row>
    <row r="37" spans="1:20" ht="14.25">
      <c r="A37" s="186" t="s">
        <v>0</v>
      </c>
      <c r="B37" s="22">
        <v>4921</v>
      </c>
      <c r="C37" s="22">
        <v>3485</v>
      </c>
      <c r="D37" s="22">
        <f>SUM(B37:C37)</f>
        <v>8406</v>
      </c>
      <c r="E37" s="22">
        <v>80457</v>
      </c>
      <c r="F37" s="22">
        <v>5554</v>
      </c>
      <c r="G37" s="22">
        <f>SUM(E37:F37)</f>
        <v>86011</v>
      </c>
      <c r="H37" s="22">
        <v>470</v>
      </c>
      <c r="I37" s="22">
        <f>SUM(G37,D37,H37)</f>
        <v>94887</v>
      </c>
      <c r="J37" s="83"/>
      <c r="K37" s="187" t="s">
        <v>0</v>
      </c>
      <c r="L37" s="21">
        <v>2704</v>
      </c>
      <c r="M37" s="22">
        <v>7411</v>
      </c>
      <c r="N37" s="22">
        <v>12182</v>
      </c>
      <c r="O37" s="22">
        <f>SUM(L37:N37)</f>
        <v>22297</v>
      </c>
      <c r="P37" s="22">
        <v>34348</v>
      </c>
      <c r="Q37" s="22">
        <v>37184</v>
      </c>
      <c r="R37" s="22">
        <f>SUM(P37:Q37)</f>
        <v>71532</v>
      </c>
      <c r="S37" s="22">
        <v>1058</v>
      </c>
      <c r="T37" s="22">
        <f>SUM(R37,O37,S37)</f>
        <v>94887</v>
      </c>
    </row>
    <row r="38" spans="1:20" ht="14.25">
      <c r="A38" s="165" t="s">
        <v>13</v>
      </c>
      <c r="B38" s="18"/>
      <c r="C38" s="18"/>
      <c r="D38" s="69"/>
      <c r="E38" s="18"/>
      <c r="F38" s="18"/>
      <c r="G38" s="69"/>
      <c r="H38" s="18"/>
      <c r="I38" s="69"/>
      <c r="J38" s="82"/>
      <c r="K38" s="188" t="s">
        <v>13</v>
      </c>
      <c r="L38" s="17"/>
      <c r="M38" s="18"/>
      <c r="N38" s="18"/>
      <c r="O38" s="69"/>
      <c r="P38" s="18"/>
      <c r="Q38" s="18"/>
      <c r="R38" s="69"/>
      <c r="S38" s="185"/>
      <c r="T38" s="69"/>
    </row>
    <row r="39" spans="1:20" ht="14.25">
      <c r="A39" s="30" t="s">
        <v>4</v>
      </c>
      <c r="B39" s="18">
        <v>1025</v>
      </c>
      <c r="C39" s="18">
        <v>570</v>
      </c>
      <c r="D39" s="69">
        <f>SUM(B39:C39)</f>
        <v>1595</v>
      </c>
      <c r="E39" s="18">
        <v>7400</v>
      </c>
      <c r="F39" s="18">
        <v>1019</v>
      </c>
      <c r="G39" s="69">
        <f>SUM(E39:F39)</f>
        <v>8419</v>
      </c>
      <c r="H39" s="18">
        <v>137</v>
      </c>
      <c r="I39" s="69">
        <f>SUM(G39,D39,H39)</f>
        <v>10151</v>
      </c>
      <c r="J39" s="82"/>
      <c r="K39" s="184" t="s">
        <v>4</v>
      </c>
      <c r="L39" s="17">
        <v>567</v>
      </c>
      <c r="M39" s="18">
        <v>1169</v>
      </c>
      <c r="N39" s="18">
        <v>2090</v>
      </c>
      <c r="O39" s="69">
        <f>SUM(L39:N39)</f>
        <v>3826</v>
      </c>
      <c r="P39" s="18">
        <v>4131</v>
      </c>
      <c r="Q39" s="18">
        <v>1978</v>
      </c>
      <c r="R39" s="69">
        <f>SUM(P39:Q39)</f>
        <v>6109</v>
      </c>
      <c r="S39" s="185">
        <v>216</v>
      </c>
      <c r="T39" s="69">
        <f>SUM(R39,O39,S39)</f>
        <v>10151</v>
      </c>
    </row>
    <row r="40" spans="1:20" ht="14.25">
      <c r="A40" s="30" t="s">
        <v>5</v>
      </c>
      <c r="B40" s="18">
        <v>1617</v>
      </c>
      <c r="C40" s="18">
        <v>1176</v>
      </c>
      <c r="D40" s="69">
        <f>SUM(B40:C40)</f>
        <v>2793</v>
      </c>
      <c r="E40" s="18">
        <v>37548</v>
      </c>
      <c r="F40" s="18">
        <v>2595</v>
      </c>
      <c r="G40" s="69">
        <f>SUM(E40:F40)</f>
        <v>40143</v>
      </c>
      <c r="H40" s="18">
        <v>214</v>
      </c>
      <c r="I40" s="69">
        <f>SUM(G40,D40,H40)</f>
        <v>43150</v>
      </c>
      <c r="J40" s="82"/>
      <c r="K40" s="184" t="s">
        <v>5</v>
      </c>
      <c r="L40" s="17">
        <v>831</v>
      </c>
      <c r="M40" s="18">
        <v>2933</v>
      </c>
      <c r="N40" s="18">
        <v>6702</v>
      </c>
      <c r="O40" s="69">
        <f>SUM(L40:N40)</f>
        <v>10466</v>
      </c>
      <c r="P40" s="18">
        <v>17798</v>
      </c>
      <c r="Q40" s="18">
        <v>14465</v>
      </c>
      <c r="R40" s="69">
        <f>SUM(P40:Q40)</f>
        <v>32263</v>
      </c>
      <c r="S40" s="185">
        <v>421</v>
      </c>
      <c r="T40" s="69">
        <f>SUM(R40,O40,S40)</f>
        <v>43150</v>
      </c>
    </row>
    <row r="41" spans="1:20" ht="14.25">
      <c r="A41" s="30" t="s">
        <v>6</v>
      </c>
      <c r="B41" s="18">
        <v>254</v>
      </c>
      <c r="C41" s="18">
        <v>136</v>
      </c>
      <c r="D41" s="69">
        <f>SUM(B41:C41)</f>
        <v>390</v>
      </c>
      <c r="E41" s="18">
        <v>3087</v>
      </c>
      <c r="F41" s="18">
        <v>271</v>
      </c>
      <c r="G41" s="69">
        <f>SUM(E41:F41)</f>
        <v>3358</v>
      </c>
      <c r="H41" s="18">
        <v>46</v>
      </c>
      <c r="I41" s="69">
        <f>SUM(G41,D41,H41)</f>
        <v>3794</v>
      </c>
      <c r="J41" s="82"/>
      <c r="K41" s="184" t="s">
        <v>6</v>
      </c>
      <c r="L41" s="17">
        <v>137</v>
      </c>
      <c r="M41" s="18">
        <v>333</v>
      </c>
      <c r="N41" s="18">
        <v>545</v>
      </c>
      <c r="O41" s="69">
        <f>SUM(L41:N41)</f>
        <v>1015</v>
      </c>
      <c r="P41" s="18">
        <v>1603</v>
      </c>
      <c r="Q41" s="18">
        <v>1032</v>
      </c>
      <c r="R41" s="69">
        <f>SUM(P41:Q41)</f>
        <v>2635</v>
      </c>
      <c r="S41" s="185">
        <v>144</v>
      </c>
      <c r="T41" s="69">
        <f>SUM(R41,O41,S41)</f>
        <v>3794</v>
      </c>
    </row>
    <row r="42" spans="1:20" ht="14.25">
      <c r="A42" s="30" t="s">
        <v>7</v>
      </c>
      <c r="B42" s="18">
        <v>40</v>
      </c>
      <c r="C42" s="18">
        <v>34</v>
      </c>
      <c r="D42" s="69">
        <f>SUM(B42:C42)</f>
        <v>74</v>
      </c>
      <c r="E42" s="18">
        <v>1081</v>
      </c>
      <c r="F42" s="18">
        <v>72</v>
      </c>
      <c r="G42" s="69">
        <f>SUM(E42:F42)</f>
        <v>1153</v>
      </c>
      <c r="H42" s="18">
        <v>6</v>
      </c>
      <c r="I42" s="69">
        <f>SUM(G42,D42,H42)</f>
        <v>1233</v>
      </c>
      <c r="J42" s="82"/>
      <c r="K42" s="184" t="s">
        <v>7</v>
      </c>
      <c r="L42" s="17">
        <v>20</v>
      </c>
      <c r="M42" s="18">
        <v>84</v>
      </c>
      <c r="N42" s="18">
        <v>208</v>
      </c>
      <c r="O42" s="69">
        <f>SUM(L42:N42)</f>
        <v>312</v>
      </c>
      <c r="P42" s="18">
        <v>489</v>
      </c>
      <c r="Q42" s="18">
        <v>405</v>
      </c>
      <c r="R42" s="69">
        <f>SUM(P42:Q42)</f>
        <v>894</v>
      </c>
      <c r="S42" s="185">
        <v>27</v>
      </c>
      <c r="T42" s="69">
        <f>SUM(R42,O42,S42)</f>
        <v>1233</v>
      </c>
    </row>
    <row r="43" spans="1:20" ht="14.25">
      <c r="A43" s="186" t="s">
        <v>0</v>
      </c>
      <c r="B43" s="22">
        <v>2936</v>
      </c>
      <c r="C43" s="22">
        <v>1916</v>
      </c>
      <c r="D43" s="22">
        <f>SUM(B43:C43)</f>
        <v>4852</v>
      </c>
      <c r="E43" s="22">
        <v>49116</v>
      </c>
      <c r="F43" s="22">
        <v>3957</v>
      </c>
      <c r="G43" s="22">
        <f>SUM(E43:F43)</f>
        <v>53073</v>
      </c>
      <c r="H43" s="22">
        <v>403</v>
      </c>
      <c r="I43" s="22">
        <f>SUM(G43,D43,H43)</f>
        <v>58328</v>
      </c>
      <c r="J43" s="83"/>
      <c r="K43" s="187" t="s">
        <v>0</v>
      </c>
      <c r="L43" s="21">
        <v>1555</v>
      </c>
      <c r="M43" s="22">
        <v>4519</v>
      </c>
      <c r="N43" s="22">
        <v>9545</v>
      </c>
      <c r="O43" s="22">
        <f>SUM(L43:N43)</f>
        <v>15619</v>
      </c>
      <c r="P43" s="22">
        <v>24021</v>
      </c>
      <c r="Q43" s="22">
        <v>17880</v>
      </c>
      <c r="R43" s="22">
        <f>SUM(P43:Q43)</f>
        <v>41901</v>
      </c>
      <c r="S43" s="22">
        <v>808</v>
      </c>
      <c r="T43" s="22">
        <f>SUM(R43,O43,S43)</f>
        <v>58328</v>
      </c>
    </row>
    <row r="44" spans="1:20" ht="14.25">
      <c r="A44" s="189" t="s">
        <v>14</v>
      </c>
      <c r="B44" s="26"/>
      <c r="C44" s="26"/>
      <c r="D44" s="70"/>
      <c r="E44" s="26"/>
      <c r="F44" s="26"/>
      <c r="G44" s="70"/>
      <c r="H44" s="26"/>
      <c r="I44" s="70"/>
      <c r="J44" s="82"/>
      <c r="K44" s="180" t="s">
        <v>14</v>
      </c>
      <c r="L44" s="25"/>
      <c r="M44" s="26"/>
      <c r="N44" s="26"/>
      <c r="O44" s="70"/>
      <c r="P44" s="26"/>
      <c r="Q44" s="26"/>
      <c r="R44" s="70"/>
      <c r="S44" s="190"/>
      <c r="T44" s="70"/>
    </row>
    <row r="45" spans="1:20" ht="14.25">
      <c r="A45" s="30" t="s">
        <v>4</v>
      </c>
      <c r="B45" s="18">
        <f aca="true" t="shared" si="1" ref="B45:E46">SUM(B9,B15,B21,B27,B33,B39)</f>
        <v>7707</v>
      </c>
      <c r="C45" s="18">
        <f t="shared" si="1"/>
        <v>5557</v>
      </c>
      <c r="D45" s="69">
        <f t="shared" si="1"/>
        <v>13264</v>
      </c>
      <c r="E45" s="18">
        <f t="shared" si="1"/>
        <v>51209</v>
      </c>
      <c r="F45" s="18">
        <f aca="true" t="shared" si="2" ref="F45:I46">SUM(F9,F15,F21,F27,F33,F39)</f>
        <v>7394</v>
      </c>
      <c r="G45" s="69">
        <f t="shared" si="2"/>
        <v>58603</v>
      </c>
      <c r="H45" s="18">
        <f t="shared" si="2"/>
        <v>860</v>
      </c>
      <c r="I45" s="69">
        <f t="shared" si="2"/>
        <v>72727</v>
      </c>
      <c r="J45" s="82"/>
      <c r="K45" s="184" t="s">
        <v>4</v>
      </c>
      <c r="L45" s="17">
        <f>SUM(L9,L15,L24,L27,L33,L39)</f>
        <v>3952</v>
      </c>
      <c r="M45" s="18">
        <f>SUM(M9,M15,M24,M27,M33,M39)</f>
        <v>7674</v>
      </c>
      <c r="N45" s="18">
        <f>SUM(N9,N15,N24,N27,N33,N39)</f>
        <v>11962</v>
      </c>
      <c r="O45" s="69">
        <f>SUM(O9,O15,O21,O27,O33,O39)</f>
        <v>25404</v>
      </c>
      <c r="P45" s="18">
        <f>SUM(P9,P15,P24,P27,P33,P39)</f>
        <v>25067</v>
      </c>
      <c r="Q45" s="18">
        <f>SUM(Q9,Q15,Q24,Q27,Q33,Q39)</f>
        <v>18432</v>
      </c>
      <c r="R45" s="69">
        <f aca="true" t="shared" si="3" ref="R45:T46">SUM(R9,R15,R21,R27,R33,R39)</f>
        <v>45593</v>
      </c>
      <c r="S45" s="18">
        <f>SUM(S9,S15,S21,S27,S33,S39)</f>
        <v>1730</v>
      </c>
      <c r="T45" s="69">
        <f t="shared" si="3"/>
        <v>72727</v>
      </c>
    </row>
    <row r="46" spans="1:20" ht="14.25">
      <c r="A46" s="30" t="s">
        <v>5</v>
      </c>
      <c r="B46" s="18">
        <f t="shared" si="1"/>
        <v>15573</v>
      </c>
      <c r="C46" s="18">
        <f t="shared" si="1"/>
        <v>11412</v>
      </c>
      <c r="D46" s="69">
        <f t="shared" si="1"/>
        <v>26985</v>
      </c>
      <c r="E46" s="18">
        <f t="shared" si="1"/>
        <v>267368</v>
      </c>
      <c r="F46" s="18">
        <f t="shared" si="2"/>
        <v>19371</v>
      </c>
      <c r="G46" s="69">
        <f t="shared" si="2"/>
        <v>286739</v>
      </c>
      <c r="H46" s="18">
        <f t="shared" si="2"/>
        <v>2176</v>
      </c>
      <c r="I46" s="69">
        <f t="shared" si="2"/>
        <v>315900</v>
      </c>
      <c r="J46" s="82"/>
      <c r="K46" s="184" t="s">
        <v>5</v>
      </c>
      <c r="L46" s="17">
        <f>SUM(L10,L16,L21,L28,L34,L40)</f>
        <v>7057</v>
      </c>
      <c r="M46" s="18">
        <f>SUM(M10,M16,M21,M28,M34,M40)</f>
        <v>18160</v>
      </c>
      <c r="N46" s="18">
        <f>SUM(N10,N16,N21,N28,N34,N40)</f>
        <v>37060</v>
      </c>
      <c r="O46" s="69">
        <f>SUM(O10,O16,O22,O28,O34,O40)</f>
        <v>62676</v>
      </c>
      <c r="P46" s="18">
        <f>SUM(P10,P16,P21,P28,P34,P40)</f>
        <v>116480</v>
      </c>
      <c r="Q46" s="18">
        <f>SUM(Q10,Q16,Q21,Q28,Q34,Q40)</f>
        <v>129311</v>
      </c>
      <c r="R46" s="69">
        <f t="shared" si="3"/>
        <v>249088</v>
      </c>
      <c r="S46" s="18">
        <f>SUM(S10,S16,S21,S28,S34,S40)</f>
        <v>4114</v>
      </c>
      <c r="T46" s="69">
        <f t="shared" si="3"/>
        <v>315900</v>
      </c>
    </row>
    <row r="47" spans="1:20" ht="14.25">
      <c r="A47" s="30" t="s">
        <v>6</v>
      </c>
      <c r="B47" s="18">
        <f>SUM(B11,B17,B29,B35,B41)</f>
        <v>797</v>
      </c>
      <c r="C47" s="18">
        <f aca="true" t="shared" si="4" ref="C47:Q47">SUM(C11,C17,C29,C35,C41)</f>
        <v>585</v>
      </c>
      <c r="D47" s="69">
        <f t="shared" si="4"/>
        <v>1382</v>
      </c>
      <c r="E47" s="18">
        <f t="shared" si="4"/>
        <v>10663</v>
      </c>
      <c r="F47" s="18">
        <f>SUM(F11,F17,F29,F35,F41)</f>
        <v>890</v>
      </c>
      <c r="G47" s="69">
        <f>SUM(G11,G17,G29,G35,G41)</f>
        <v>11553</v>
      </c>
      <c r="H47" s="18">
        <f>SUM(H11,H17,H29,H35,H41)</f>
        <v>291</v>
      </c>
      <c r="I47" s="69">
        <f>SUM(I11,I17,I29,I35,I41)</f>
        <v>13226</v>
      </c>
      <c r="J47" s="82"/>
      <c r="K47" s="184" t="s">
        <v>6</v>
      </c>
      <c r="L47" s="17">
        <f t="shared" si="4"/>
        <v>538</v>
      </c>
      <c r="M47" s="18">
        <f t="shared" si="4"/>
        <v>1353</v>
      </c>
      <c r="N47" s="18">
        <f t="shared" si="4"/>
        <v>2229</v>
      </c>
      <c r="O47" s="69">
        <f t="shared" si="4"/>
        <v>4120</v>
      </c>
      <c r="P47" s="18">
        <f t="shared" si="4"/>
        <v>5785</v>
      </c>
      <c r="Q47" s="18">
        <f t="shared" si="4"/>
        <v>2837</v>
      </c>
      <c r="R47" s="69">
        <f>SUM(R11,R17,R29,R35,R41)</f>
        <v>8622</v>
      </c>
      <c r="S47" s="18">
        <f>SUM(S11,S17,S29,S35,S41)</f>
        <v>484</v>
      </c>
      <c r="T47" s="69">
        <f>SUM(T11,T17,T29,T35,T41)</f>
        <v>13226</v>
      </c>
    </row>
    <row r="48" spans="1:20" ht="14.25">
      <c r="A48" s="30" t="s">
        <v>7</v>
      </c>
      <c r="B48" s="18">
        <f aca="true" t="shared" si="5" ref="B48:I48">SUM(B12,B18,B23,B30,B36,B42)</f>
        <v>2418</v>
      </c>
      <c r="C48" s="18">
        <f t="shared" si="5"/>
        <v>1568</v>
      </c>
      <c r="D48" s="69">
        <f t="shared" si="5"/>
        <v>3986</v>
      </c>
      <c r="E48" s="18">
        <f t="shared" si="5"/>
        <v>12521</v>
      </c>
      <c r="F48" s="18">
        <f t="shared" si="5"/>
        <v>1754</v>
      </c>
      <c r="G48" s="69">
        <f t="shared" si="5"/>
        <v>14275</v>
      </c>
      <c r="H48" s="18">
        <f t="shared" si="5"/>
        <v>303</v>
      </c>
      <c r="I48" s="69">
        <f t="shared" si="5"/>
        <v>18564</v>
      </c>
      <c r="J48" s="82"/>
      <c r="K48" s="184" t="s">
        <v>7</v>
      </c>
      <c r="L48" s="17">
        <f>SUM(L12,L18,L22,L30,L36,L42)</f>
        <v>2132</v>
      </c>
      <c r="M48" s="18">
        <f>SUM(M12,M18,M22,M30,M36,M42)</f>
        <v>2922</v>
      </c>
      <c r="N48" s="18">
        <f>SUM(N12,N18,N22,N30,N36,N42)</f>
        <v>4121</v>
      </c>
      <c r="O48" s="69">
        <f>SUM(O12,O18,O23,O30,O36,O42)</f>
        <v>7164</v>
      </c>
      <c r="P48" s="18">
        <f>SUM(P12,P18,P22,P30,P36,P42)</f>
        <v>8457</v>
      </c>
      <c r="Q48" s="18">
        <f>SUM(Q12,Q18,Q22,Q30,Q36,Q42)</f>
        <v>7843</v>
      </c>
      <c r="R48" s="69">
        <f>SUM(R12,R18,R23,R30,R36,R42)</f>
        <v>10911</v>
      </c>
      <c r="S48" s="18">
        <f>SUM(S12,S18,S22,S30,S36,S42)</f>
        <v>612</v>
      </c>
      <c r="T48" s="69">
        <f>SUM(T12,T18,T23,T30,T36,T42)</f>
        <v>18564</v>
      </c>
    </row>
    <row r="49" spans="1:20" ht="14.25">
      <c r="A49" s="30" t="s">
        <v>10</v>
      </c>
      <c r="B49" s="18">
        <f aca="true" t="shared" si="6" ref="B49:I49">SUM(B24)</f>
        <v>64</v>
      </c>
      <c r="C49" s="18">
        <f t="shared" si="6"/>
        <v>35</v>
      </c>
      <c r="D49" s="69">
        <f t="shared" si="6"/>
        <v>99</v>
      </c>
      <c r="E49" s="18">
        <f t="shared" si="6"/>
        <v>109</v>
      </c>
      <c r="F49" s="18">
        <f t="shared" si="6"/>
        <v>59</v>
      </c>
      <c r="G49" s="69">
        <f t="shared" si="6"/>
        <v>168</v>
      </c>
      <c r="H49" s="18">
        <f t="shared" si="6"/>
        <v>1</v>
      </c>
      <c r="I49" s="69">
        <f t="shared" si="6"/>
        <v>268</v>
      </c>
      <c r="J49" s="82"/>
      <c r="K49" s="184" t="s">
        <v>10</v>
      </c>
      <c r="L49" s="17">
        <f>SUM(L23)</f>
        <v>110</v>
      </c>
      <c r="M49" s="18">
        <f>SUM(M23)</f>
        <v>102</v>
      </c>
      <c r="N49" s="18">
        <f>SUM(N23)</f>
        <v>99</v>
      </c>
      <c r="O49" s="69">
        <f>SUM(O24)</f>
        <v>107</v>
      </c>
      <c r="P49" s="18">
        <f>SUM(P23)</f>
        <v>113</v>
      </c>
      <c r="Q49" s="18">
        <f>SUM(Q23)</f>
        <v>44</v>
      </c>
      <c r="R49" s="69">
        <f>SUM(R24)</f>
        <v>155</v>
      </c>
      <c r="S49" s="18">
        <f>SUM(S23)</f>
        <v>40</v>
      </c>
      <c r="T49" s="69">
        <f>SUM(T24)</f>
        <v>268</v>
      </c>
    </row>
    <row r="50" spans="1:20" ht="14.25">
      <c r="A50" s="186" t="s">
        <v>15</v>
      </c>
      <c r="B50" s="22">
        <f>SUM(B45:B49)</f>
        <v>26559</v>
      </c>
      <c r="C50" s="22">
        <f aca="true" t="shared" si="7" ref="C50:Q50">SUM(C45:C49)</f>
        <v>19157</v>
      </c>
      <c r="D50" s="22">
        <f t="shared" si="7"/>
        <v>45716</v>
      </c>
      <c r="E50" s="22">
        <f t="shared" si="7"/>
        <v>341870</v>
      </c>
      <c r="F50" s="22">
        <f>SUM(F45:F49)</f>
        <v>29468</v>
      </c>
      <c r="G50" s="22">
        <f>SUM(G45:G49)</f>
        <v>371338</v>
      </c>
      <c r="H50" s="22">
        <f>SUM(H45:H49)</f>
        <v>3631</v>
      </c>
      <c r="I50" s="22">
        <f>SUM(I45:I49)</f>
        <v>420685</v>
      </c>
      <c r="J50" s="83"/>
      <c r="K50" s="187" t="s">
        <v>15</v>
      </c>
      <c r="L50" s="21">
        <f t="shared" si="7"/>
        <v>13789</v>
      </c>
      <c r="M50" s="22">
        <f t="shared" si="7"/>
        <v>30211</v>
      </c>
      <c r="N50" s="22">
        <f t="shared" si="7"/>
        <v>55471</v>
      </c>
      <c r="O50" s="22">
        <f t="shared" si="7"/>
        <v>99471</v>
      </c>
      <c r="P50" s="22">
        <f t="shared" si="7"/>
        <v>155902</v>
      </c>
      <c r="Q50" s="22">
        <f t="shared" si="7"/>
        <v>158467</v>
      </c>
      <c r="R50" s="22">
        <f>SUM(R45:R49)</f>
        <v>314369</v>
      </c>
      <c r="S50" s="22">
        <f>SUM(S45:S49)</f>
        <v>6980</v>
      </c>
      <c r="T50" s="22">
        <f>SUM(T45:T49)</f>
        <v>420685</v>
      </c>
    </row>
    <row r="51" spans="1:20" ht="14.25">
      <c r="A51" s="30"/>
      <c r="K51" s="30"/>
      <c r="T51" s="29"/>
    </row>
    <row r="52" spans="1:11" ht="14.25">
      <c r="A52" s="95" t="s">
        <v>66</v>
      </c>
      <c r="K52" s="28"/>
    </row>
    <row r="53" spans="1:11" ht="14.25">
      <c r="A53" s="95" t="s">
        <v>67</v>
      </c>
      <c r="K53" s="28"/>
    </row>
    <row r="54" spans="1:11" ht="14.25">
      <c r="A54" s="28"/>
      <c r="K54" s="28"/>
    </row>
    <row r="55" spans="1:11" ht="14.25">
      <c r="A55" s="28"/>
      <c r="K55" s="28"/>
    </row>
    <row r="56" spans="1:11" ht="14.25">
      <c r="A56" s="28"/>
      <c r="K56" s="28"/>
    </row>
  </sheetData>
  <sheetProtection/>
  <mergeCells count="10">
    <mergeCell ref="L1:U1"/>
    <mergeCell ref="B6:D6"/>
    <mergeCell ref="L6:O6"/>
    <mergeCell ref="A3:I3"/>
    <mergeCell ref="A2:I2"/>
    <mergeCell ref="K2:S2"/>
    <mergeCell ref="K4:T4"/>
    <mergeCell ref="A4:I4"/>
    <mergeCell ref="P6:R6"/>
    <mergeCell ref="E6:G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U56"/>
  <sheetViews>
    <sheetView zoomScalePageLayoutView="0" workbookViewId="0" topLeftCell="A1">
      <selection activeCell="L29" sqref="L29"/>
    </sheetView>
  </sheetViews>
  <sheetFormatPr defaultColWidth="9.140625" defaultRowHeight="15"/>
  <cols>
    <col min="1" max="1" width="25.140625" style="165" customWidth="1"/>
    <col min="2" max="3" width="11.57421875" style="29" customWidth="1"/>
    <col min="4" max="4" width="11.57421875" style="71" customWidth="1"/>
    <col min="5" max="6" width="10.28125" style="29" bestFit="1" customWidth="1"/>
    <col min="7" max="7" width="10.28125" style="29" customWidth="1"/>
    <col min="8" max="8" width="9.28125" style="29" bestFit="1" customWidth="1"/>
    <col min="9" max="9" width="11.421875" style="71" customWidth="1"/>
    <col min="10" max="10" width="9.28125" style="36" customWidth="1"/>
    <col min="11" max="11" width="22.28125" style="29" customWidth="1"/>
    <col min="12" max="12" width="9.8515625" style="29" customWidth="1"/>
    <col min="13" max="13" width="8.8515625" style="29" bestFit="1" customWidth="1"/>
    <col min="14" max="14" width="9.8515625" style="29" customWidth="1"/>
    <col min="15" max="15" width="9.8515625" style="71" customWidth="1"/>
    <col min="16" max="16" width="9.8515625" style="29" customWidth="1"/>
    <col min="17" max="17" width="8.8515625" style="29" bestFit="1" customWidth="1"/>
    <col min="18" max="18" width="8.8515625" style="29" customWidth="1"/>
    <col min="19" max="19" width="9.28125" style="29" bestFit="1" customWidth="1"/>
    <col min="20" max="20" width="9.7109375" style="71" customWidth="1"/>
    <col min="21" max="16384" width="8.8515625" style="29" customWidth="1"/>
  </cols>
  <sheetData>
    <row r="1" spans="1:21" ht="14.25">
      <c r="A1" s="165" t="s">
        <v>74</v>
      </c>
      <c r="K1" s="165" t="s">
        <v>74</v>
      </c>
      <c r="L1" s="167"/>
      <c r="M1" s="167"/>
      <c r="N1" s="167"/>
      <c r="O1" s="167"/>
      <c r="P1" s="167"/>
      <c r="Q1" s="167"/>
      <c r="R1" s="167"/>
      <c r="S1" s="167"/>
      <c r="T1" s="167"/>
      <c r="U1" s="167"/>
    </row>
    <row r="2" spans="1:20" ht="14.25">
      <c r="A2" s="216" t="s">
        <v>80</v>
      </c>
      <c r="B2" s="216"/>
      <c r="C2" s="216"/>
      <c r="D2" s="216"/>
      <c r="E2" s="216"/>
      <c r="F2" s="216"/>
      <c r="G2" s="216"/>
      <c r="H2" s="216"/>
      <c r="I2" s="216"/>
      <c r="J2" s="167"/>
      <c r="K2" s="216" t="s">
        <v>80</v>
      </c>
      <c r="L2" s="216"/>
      <c r="M2" s="216"/>
      <c r="N2" s="216"/>
      <c r="O2" s="216"/>
      <c r="P2" s="216"/>
      <c r="Q2" s="216"/>
      <c r="R2" s="216"/>
      <c r="S2" s="216"/>
      <c r="T2" s="216"/>
    </row>
    <row r="3" spans="1:20" ht="14.25">
      <c r="A3" s="167"/>
      <c r="B3" s="167"/>
      <c r="C3" s="167"/>
      <c r="D3" s="167"/>
      <c r="E3" s="167"/>
      <c r="F3" s="167"/>
      <c r="G3" s="167"/>
      <c r="H3" s="167"/>
      <c r="I3" s="167"/>
      <c r="J3" s="167"/>
      <c r="K3" s="166"/>
      <c r="L3" s="166"/>
      <c r="M3" s="166"/>
      <c r="N3" s="166"/>
      <c r="O3" s="166"/>
      <c r="P3" s="166"/>
      <c r="Q3" s="166"/>
      <c r="R3" s="166"/>
      <c r="S3" s="166"/>
      <c r="T3" s="166"/>
    </row>
    <row r="4" spans="1:20" ht="14.25">
      <c r="A4" s="216" t="s">
        <v>28</v>
      </c>
      <c r="B4" s="216"/>
      <c r="C4" s="216"/>
      <c r="D4" s="216"/>
      <c r="E4" s="216"/>
      <c r="F4" s="216"/>
      <c r="G4" s="216"/>
      <c r="H4" s="216"/>
      <c r="I4" s="216"/>
      <c r="J4" s="167"/>
      <c r="K4" s="216" t="s">
        <v>16</v>
      </c>
      <c r="L4" s="216"/>
      <c r="M4" s="216"/>
      <c r="N4" s="216"/>
      <c r="O4" s="216"/>
      <c r="P4" s="216"/>
      <c r="Q4" s="216"/>
      <c r="R4" s="216"/>
      <c r="S4" s="216"/>
      <c r="T4" s="216"/>
    </row>
    <row r="5" spans="1:20" ht="15" thickBot="1">
      <c r="A5" s="216"/>
      <c r="B5" s="216"/>
      <c r="C5" s="216"/>
      <c r="D5" s="216"/>
      <c r="E5" s="216"/>
      <c r="F5" s="216"/>
      <c r="G5" s="216"/>
      <c r="H5" s="216"/>
      <c r="I5" s="216"/>
      <c r="J5" s="167"/>
      <c r="L5" s="216"/>
      <c r="M5" s="216"/>
      <c r="N5" s="216"/>
      <c r="O5" s="216"/>
      <c r="P5" s="216"/>
      <c r="Q5" s="216"/>
      <c r="R5" s="216"/>
      <c r="S5" s="216"/>
      <c r="T5" s="216"/>
    </row>
    <row r="6" spans="1:20" ht="14.25">
      <c r="A6" s="172"/>
      <c r="B6" s="219" t="s">
        <v>35</v>
      </c>
      <c r="C6" s="217"/>
      <c r="D6" s="218"/>
      <c r="E6" s="219" t="s">
        <v>36</v>
      </c>
      <c r="F6" s="217"/>
      <c r="G6" s="218"/>
      <c r="H6" s="171"/>
      <c r="I6" s="172"/>
      <c r="J6" s="166"/>
      <c r="K6" s="170"/>
      <c r="L6" s="219" t="s">
        <v>35</v>
      </c>
      <c r="M6" s="217"/>
      <c r="N6" s="217"/>
      <c r="O6" s="218"/>
      <c r="P6" s="219" t="s">
        <v>36</v>
      </c>
      <c r="Q6" s="217"/>
      <c r="R6" s="218"/>
      <c r="S6" s="171"/>
      <c r="T6" s="172"/>
    </row>
    <row r="7" spans="1:20" ht="60.75" customHeight="1">
      <c r="A7" s="88"/>
      <c r="B7" s="85" t="s">
        <v>48</v>
      </c>
      <c r="C7" s="85" t="s">
        <v>64</v>
      </c>
      <c r="D7" s="86" t="s">
        <v>38</v>
      </c>
      <c r="E7" s="85" t="s">
        <v>49</v>
      </c>
      <c r="F7" s="85" t="s">
        <v>65</v>
      </c>
      <c r="G7" s="86" t="s">
        <v>39</v>
      </c>
      <c r="H7" s="85" t="s">
        <v>34</v>
      </c>
      <c r="I7" s="87" t="s">
        <v>15</v>
      </c>
      <c r="J7" s="84"/>
      <c r="K7" s="88"/>
      <c r="L7" s="92" t="s">
        <v>29</v>
      </c>
      <c r="M7" s="85" t="s">
        <v>30</v>
      </c>
      <c r="N7" s="85" t="s">
        <v>31</v>
      </c>
      <c r="O7" s="86" t="s">
        <v>38</v>
      </c>
      <c r="P7" s="85" t="s">
        <v>37</v>
      </c>
      <c r="Q7" s="85" t="s">
        <v>32</v>
      </c>
      <c r="R7" s="86" t="s">
        <v>39</v>
      </c>
      <c r="S7" s="85" t="s">
        <v>34</v>
      </c>
      <c r="T7" s="87" t="s">
        <v>15</v>
      </c>
    </row>
    <row r="8" spans="1:20" ht="14.25">
      <c r="A8" s="175" t="s">
        <v>3</v>
      </c>
      <c r="B8" s="176"/>
      <c r="C8" s="176"/>
      <c r="D8" s="177"/>
      <c r="E8" s="178"/>
      <c r="F8" s="178"/>
      <c r="G8" s="177"/>
      <c r="H8" s="178"/>
      <c r="I8" s="179"/>
      <c r="K8" s="180" t="s">
        <v>3</v>
      </c>
      <c r="L8" s="181"/>
      <c r="M8" s="176"/>
      <c r="N8" s="178"/>
      <c r="O8" s="182"/>
      <c r="P8" s="178"/>
      <c r="Q8" s="178"/>
      <c r="R8" s="177"/>
      <c r="S8" s="178"/>
      <c r="T8" s="179"/>
    </row>
    <row r="9" spans="1:20" ht="14.25">
      <c r="A9" s="30" t="s">
        <v>4</v>
      </c>
      <c r="B9" s="18">
        <v>148</v>
      </c>
      <c r="C9" s="18">
        <v>92</v>
      </c>
      <c r="D9" s="69">
        <f>SUM(B9:C9)</f>
        <v>240</v>
      </c>
      <c r="E9" s="18">
        <v>551</v>
      </c>
      <c r="F9" s="18">
        <v>82</v>
      </c>
      <c r="G9" s="69">
        <f>SUM(E9:F9)</f>
        <v>633</v>
      </c>
      <c r="H9" s="18">
        <v>72</v>
      </c>
      <c r="I9" s="69">
        <f>SUM(G9,D9,H9)</f>
        <v>945</v>
      </c>
      <c r="J9" s="82"/>
      <c r="K9" s="184" t="s">
        <v>4</v>
      </c>
      <c r="L9" s="17">
        <v>190</v>
      </c>
      <c r="M9" s="18">
        <v>163</v>
      </c>
      <c r="N9" s="18">
        <v>221</v>
      </c>
      <c r="O9" s="69">
        <f>SUM(L9:N9)</f>
        <v>574</v>
      </c>
      <c r="P9" s="18">
        <v>233</v>
      </c>
      <c r="Q9" s="18">
        <v>63</v>
      </c>
      <c r="R9" s="69">
        <f>SUM(P9:Q9)</f>
        <v>296</v>
      </c>
      <c r="S9" s="18">
        <v>75</v>
      </c>
      <c r="T9" s="69">
        <f>SUM(R9,O9,S9)</f>
        <v>945</v>
      </c>
    </row>
    <row r="10" spans="1:20" ht="14.25">
      <c r="A10" s="30" t="s">
        <v>5</v>
      </c>
      <c r="B10" s="18">
        <v>177</v>
      </c>
      <c r="C10" s="18">
        <v>117</v>
      </c>
      <c r="D10" s="69">
        <f>SUM(B10:C10)</f>
        <v>294</v>
      </c>
      <c r="E10" s="18">
        <v>791</v>
      </c>
      <c r="F10" s="18">
        <v>120</v>
      </c>
      <c r="G10" s="69">
        <f>SUM(E10:F10)</f>
        <v>911</v>
      </c>
      <c r="H10" s="18">
        <v>65</v>
      </c>
      <c r="I10" s="69">
        <f>SUM(G10,D10,H10)</f>
        <v>1270</v>
      </c>
      <c r="J10" s="82"/>
      <c r="K10" s="184" t="s">
        <v>5</v>
      </c>
      <c r="L10" s="17">
        <v>247</v>
      </c>
      <c r="M10" s="18">
        <v>195</v>
      </c>
      <c r="N10" s="18">
        <v>294</v>
      </c>
      <c r="O10" s="69">
        <f>SUM(L10:N10)</f>
        <v>736</v>
      </c>
      <c r="P10" s="18">
        <v>387</v>
      </c>
      <c r="Q10" s="18">
        <v>82</v>
      </c>
      <c r="R10" s="69">
        <f>SUM(P10:Q10)</f>
        <v>469</v>
      </c>
      <c r="S10" s="18">
        <v>65</v>
      </c>
      <c r="T10" s="69">
        <f>SUM(R10,O10,S10)</f>
        <v>1270</v>
      </c>
    </row>
    <row r="11" spans="1:20" ht="14.25">
      <c r="A11" s="30" t="s">
        <v>6</v>
      </c>
      <c r="B11" s="18">
        <v>10</v>
      </c>
      <c r="C11" s="18">
        <v>11</v>
      </c>
      <c r="D11" s="69">
        <f>SUM(B11:C11)</f>
        <v>21</v>
      </c>
      <c r="E11" s="18">
        <v>88</v>
      </c>
      <c r="F11" s="18">
        <v>8</v>
      </c>
      <c r="G11" s="69">
        <f>SUM(E11:F11)</f>
        <v>96</v>
      </c>
      <c r="H11" s="18">
        <v>2</v>
      </c>
      <c r="I11" s="69">
        <f>SUM(G11,D11,H11)</f>
        <v>119</v>
      </c>
      <c r="J11" s="82"/>
      <c r="K11" s="184" t="s">
        <v>6</v>
      </c>
      <c r="L11" s="17">
        <v>11</v>
      </c>
      <c r="M11" s="18">
        <v>27</v>
      </c>
      <c r="N11" s="18">
        <v>30</v>
      </c>
      <c r="O11" s="69">
        <f>SUM(L11:N11)</f>
        <v>68</v>
      </c>
      <c r="P11" s="18">
        <v>30</v>
      </c>
      <c r="Q11" s="18">
        <v>13</v>
      </c>
      <c r="R11" s="69">
        <f>SUM(P11:Q11)</f>
        <v>43</v>
      </c>
      <c r="S11" s="18">
        <v>8</v>
      </c>
      <c r="T11" s="69">
        <f>SUM(R11,O11,S11)</f>
        <v>119</v>
      </c>
    </row>
    <row r="12" spans="1:20" ht="14.25">
      <c r="A12" s="30" t="s">
        <v>7</v>
      </c>
      <c r="B12" s="18">
        <v>161</v>
      </c>
      <c r="C12" s="18">
        <v>95</v>
      </c>
      <c r="D12" s="69">
        <f>SUM(B12:C12)</f>
        <v>256</v>
      </c>
      <c r="E12" s="18">
        <v>391</v>
      </c>
      <c r="F12" s="18">
        <v>129</v>
      </c>
      <c r="G12" s="69">
        <f>SUM(E12:F12)</f>
        <v>520</v>
      </c>
      <c r="H12" s="18">
        <v>32</v>
      </c>
      <c r="I12" s="69">
        <f>SUM(G12,D12,H12)</f>
        <v>808</v>
      </c>
      <c r="J12" s="82"/>
      <c r="K12" s="184" t="s">
        <v>7</v>
      </c>
      <c r="L12" s="17">
        <v>205</v>
      </c>
      <c r="M12" s="18">
        <v>110</v>
      </c>
      <c r="N12" s="18">
        <v>169</v>
      </c>
      <c r="O12" s="69">
        <f>SUM(L12:N12)</f>
        <v>484</v>
      </c>
      <c r="P12" s="18">
        <v>200</v>
      </c>
      <c r="Q12" s="18">
        <v>75</v>
      </c>
      <c r="R12" s="69">
        <f>SUM(P12:Q12)</f>
        <v>275</v>
      </c>
      <c r="S12" s="18">
        <v>49</v>
      </c>
      <c r="T12" s="69">
        <f>SUM(R12,O12,S12)</f>
        <v>808</v>
      </c>
    </row>
    <row r="13" spans="1:20" ht="14.25">
      <c r="A13" s="186" t="s">
        <v>0</v>
      </c>
      <c r="B13" s="22">
        <v>496</v>
      </c>
      <c r="C13" s="22">
        <v>315</v>
      </c>
      <c r="D13" s="22">
        <f>SUM(B13:C13)</f>
        <v>811</v>
      </c>
      <c r="E13" s="22">
        <v>1821</v>
      </c>
      <c r="F13" s="22">
        <v>339</v>
      </c>
      <c r="G13" s="22">
        <f>SUM(E13:F13)</f>
        <v>2160</v>
      </c>
      <c r="H13" s="22">
        <v>171</v>
      </c>
      <c r="I13" s="22">
        <f>SUM(G13,D13,H13)</f>
        <v>3142</v>
      </c>
      <c r="J13" s="83"/>
      <c r="K13" s="187" t="s">
        <v>0</v>
      </c>
      <c r="L13" s="21">
        <v>653</v>
      </c>
      <c r="M13" s="22">
        <v>495</v>
      </c>
      <c r="N13" s="22">
        <v>714</v>
      </c>
      <c r="O13" s="22">
        <f>SUM(L13:N13)</f>
        <v>1862</v>
      </c>
      <c r="P13" s="22">
        <v>850</v>
      </c>
      <c r="Q13" s="22">
        <v>233</v>
      </c>
      <c r="R13" s="22">
        <f>SUM(P13:Q13)</f>
        <v>1083</v>
      </c>
      <c r="S13" s="22">
        <v>197</v>
      </c>
      <c r="T13" s="22">
        <f>SUM(R13,O13,S13)</f>
        <v>3142</v>
      </c>
    </row>
    <row r="14" spans="1:20" ht="14.25">
      <c r="A14" s="165" t="s">
        <v>8</v>
      </c>
      <c r="B14" s="18"/>
      <c r="C14" s="18"/>
      <c r="D14" s="69"/>
      <c r="E14" s="18"/>
      <c r="F14" s="18"/>
      <c r="G14" s="69"/>
      <c r="H14" s="18"/>
      <c r="I14" s="69"/>
      <c r="J14" s="82"/>
      <c r="K14" s="188" t="s">
        <v>8</v>
      </c>
      <c r="L14" s="17"/>
      <c r="M14" s="18"/>
      <c r="N14" s="18"/>
      <c r="O14" s="69"/>
      <c r="P14" s="18"/>
      <c r="Q14" s="18"/>
      <c r="R14" s="69"/>
      <c r="S14" s="18"/>
      <c r="T14" s="69"/>
    </row>
    <row r="15" spans="1:20" ht="14.25">
      <c r="A15" s="30" t="s">
        <v>4</v>
      </c>
      <c r="B15" s="18">
        <v>19</v>
      </c>
      <c r="C15" s="18">
        <v>15</v>
      </c>
      <c r="D15" s="69">
        <f>SUM(B15:C15)</f>
        <v>34</v>
      </c>
      <c r="E15" s="18">
        <v>86</v>
      </c>
      <c r="F15" s="18">
        <v>25</v>
      </c>
      <c r="G15" s="69">
        <f>SUM(E15:F15)</f>
        <v>111</v>
      </c>
      <c r="H15" s="18">
        <v>0</v>
      </c>
      <c r="I15" s="69">
        <f>SUM(G15,D15,H15)</f>
        <v>145</v>
      </c>
      <c r="J15" s="82"/>
      <c r="K15" s="184" t="s">
        <v>4</v>
      </c>
      <c r="L15" s="17">
        <v>9</v>
      </c>
      <c r="M15" s="18">
        <v>14</v>
      </c>
      <c r="N15" s="18">
        <v>26</v>
      </c>
      <c r="O15" s="69">
        <f>SUM(L15:N15)</f>
        <v>49</v>
      </c>
      <c r="P15" s="18">
        <v>63</v>
      </c>
      <c r="Q15" s="18">
        <v>17</v>
      </c>
      <c r="R15" s="69">
        <f>SUM(P15:Q15)</f>
        <v>80</v>
      </c>
      <c r="S15" s="18">
        <v>16</v>
      </c>
      <c r="T15" s="69">
        <f>SUM(R15,O15,S15)</f>
        <v>145</v>
      </c>
    </row>
    <row r="16" spans="1:20" ht="14.25">
      <c r="A16" s="30" t="s">
        <v>5</v>
      </c>
      <c r="B16" s="18">
        <v>30</v>
      </c>
      <c r="C16" s="18">
        <v>13</v>
      </c>
      <c r="D16" s="69">
        <f>SUM(B16:C16)</f>
        <v>43</v>
      </c>
      <c r="E16" s="18">
        <v>181</v>
      </c>
      <c r="F16" s="18">
        <v>24</v>
      </c>
      <c r="G16" s="69">
        <f>SUM(E16:F16)</f>
        <v>205</v>
      </c>
      <c r="H16" s="18">
        <v>2</v>
      </c>
      <c r="I16" s="69">
        <f>SUM(G16,D16,H16)</f>
        <v>250</v>
      </c>
      <c r="J16" s="82"/>
      <c r="K16" s="184" t="s">
        <v>5</v>
      </c>
      <c r="L16" s="17">
        <v>20</v>
      </c>
      <c r="M16" s="18">
        <v>47</v>
      </c>
      <c r="N16" s="18">
        <v>61</v>
      </c>
      <c r="O16" s="69">
        <f>SUM(L16:N16)</f>
        <v>128</v>
      </c>
      <c r="P16" s="18">
        <v>82</v>
      </c>
      <c r="Q16" s="18">
        <v>34</v>
      </c>
      <c r="R16" s="69">
        <f>SUM(P16:Q16)</f>
        <v>116</v>
      </c>
      <c r="S16" s="18">
        <v>6</v>
      </c>
      <c r="T16" s="69">
        <f>SUM(R16,O16,S16)</f>
        <v>250</v>
      </c>
    </row>
    <row r="17" spans="1:20" ht="14.25">
      <c r="A17" s="30" t="s">
        <v>6</v>
      </c>
      <c r="B17" s="18">
        <v>0</v>
      </c>
      <c r="C17" s="18">
        <v>0</v>
      </c>
      <c r="D17" s="69">
        <f>SUM(B17:C17)</f>
        <v>0</v>
      </c>
      <c r="E17" s="18">
        <v>0</v>
      </c>
      <c r="F17" s="18">
        <v>0</v>
      </c>
      <c r="G17" s="69">
        <f>SUM(E17:F17)</f>
        <v>0</v>
      </c>
      <c r="H17" s="18">
        <v>0</v>
      </c>
      <c r="I17" s="69">
        <f>SUM(G17,D17,H17)</f>
        <v>0</v>
      </c>
      <c r="J17" s="82"/>
      <c r="K17" s="184" t="s">
        <v>6</v>
      </c>
      <c r="L17" s="17">
        <v>0</v>
      </c>
      <c r="M17" s="18">
        <v>0</v>
      </c>
      <c r="N17" s="18">
        <v>0</v>
      </c>
      <c r="O17" s="69">
        <f>SUM(L17:N17)</f>
        <v>0</v>
      </c>
      <c r="P17" s="18">
        <v>0</v>
      </c>
      <c r="Q17" s="18">
        <v>0</v>
      </c>
      <c r="R17" s="69">
        <f>SUM(P17:Q17)</f>
        <v>0</v>
      </c>
      <c r="S17" s="18">
        <v>0</v>
      </c>
      <c r="T17" s="69">
        <f>SUM(R17,O17,S17)</f>
        <v>0</v>
      </c>
    </row>
    <row r="18" spans="1:20" ht="14.25">
      <c r="A18" s="30" t="s">
        <v>7</v>
      </c>
      <c r="B18" s="18">
        <v>0</v>
      </c>
      <c r="C18" s="18">
        <v>0</v>
      </c>
      <c r="D18" s="69">
        <f>SUM(B18:C18)</f>
        <v>0</v>
      </c>
      <c r="E18" s="18">
        <v>0</v>
      </c>
      <c r="F18" s="18">
        <v>0</v>
      </c>
      <c r="G18" s="69">
        <f>SUM(E18:F18)</f>
        <v>0</v>
      </c>
      <c r="H18" s="18">
        <v>0</v>
      </c>
      <c r="I18" s="69">
        <f>SUM(G18,D18,H18)</f>
        <v>0</v>
      </c>
      <c r="J18" s="82"/>
      <c r="K18" s="184" t="s">
        <v>7</v>
      </c>
      <c r="L18" s="17">
        <v>0</v>
      </c>
      <c r="M18" s="18">
        <v>0</v>
      </c>
      <c r="N18" s="18">
        <v>0</v>
      </c>
      <c r="O18" s="69">
        <f>SUM(L18:N18)</f>
        <v>0</v>
      </c>
      <c r="P18" s="18">
        <v>0</v>
      </c>
      <c r="Q18" s="18">
        <v>0</v>
      </c>
      <c r="R18" s="69">
        <f>SUM(P18:Q18)</f>
        <v>0</v>
      </c>
      <c r="S18" s="18">
        <v>0</v>
      </c>
      <c r="T18" s="69">
        <f>SUM(R18,O18,S18)</f>
        <v>0</v>
      </c>
    </row>
    <row r="19" spans="1:20" ht="14.25">
      <c r="A19" s="186" t="s">
        <v>0</v>
      </c>
      <c r="B19" s="22">
        <v>49</v>
      </c>
      <c r="C19" s="22">
        <v>28</v>
      </c>
      <c r="D19" s="22">
        <f>SUM(B19:C19)</f>
        <v>77</v>
      </c>
      <c r="E19" s="22">
        <v>267</v>
      </c>
      <c r="F19" s="22">
        <v>49</v>
      </c>
      <c r="G19" s="22">
        <f>SUM(E19:F19)</f>
        <v>316</v>
      </c>
      <c r="H19" s="22">
        <v>2</v>
      </c>
      <c r="I19" s="22">
        <f>SUM(G19,D19,H19)</f>
        <v>395</v>
      </c>
      <c r="J19" s="83"/>
      <c r="K19" s="187" t="s">
        <v>0</v>
      </c>
      <c r="L19" s="21">
        <v>29</v>
      </c>
      <c r="M19" s="22">
        <v>61</v>
      </c>
      <c r="N19" s="22">
        <v>87</v>
      </c>
      <c r="O19" s="22">
        <f>SUM(L19:N19)</f>
        <v>177</v>
      </c>
      <c r="P19" s="22">
        <v>145</v>
      </c>
      <c r="Q19" s="22">
        <v>51</v>
      </c>
      <c r="R19" s="22">
        <f>SUM(P19:Q19)</f>
        <v>196</v>
      </c>
      <c r="S19" s="22">
        <v>22</v>
      </c>
      <c r="T19" s="22">
        <f>SUM(R19,O19,S19)</f>
        <v>395</v>
      </c>
    </row>
    <row r="20" spans="1:20" ht="14.25">
      <c r="A20" s="165" t="s">
        <v>9</v>
      </c>
      <c r="B20" s="18"/>
      <c r="C20" s="18"/>
      <c r="D20" s="69"/>
      <c r="E20" s="18"/>
      <c r="F20" s="18"/>
      <c r="G20" s="69"/>
      <c r="H20" s="18"/>
      <c r="I20" s="69"/>
      <c r="J20" s="82"/>
      <c r="K20" s="188" t="s">
        <v>9</v>
      </c>
      <c r="L20" s="17"/>
      <c r="M20" s="18"/>
      <c r="N20" s="18"/>
      <c r="O20" s="69"/>
      <c r="P20" s="18"/>
      <c r="Q20" s="18"/>
      <c r="R20" s="69"/>
      <c r="S20" s="18"/>
      <c r="T20" s="69"/>
    </row>
    <row r="21" spans="1:20" ht="14.25">
      <c r="A21" s="30" t="s">
        <v>4</v>
      </c>
      <c r="B21" s="18">
        <v>50</v>
      </c>
      <c r="C21" s="18">
        <v>13</v>
      </c>
      <c r="D21" s="69">
        <f>SUM(B21:C21)</f>
        <v>63</v>
      </c>
      <c r="E21" s="18">
        <v>36</v>
      </c>
      <c r="F21" s="18">
        <v>15</v>
      </c>
      <c r="G21" s="69">
        <f>SUM(E21:F21)</f>
        <v>51</v>
      </c>
      <c r="H21" s="18">
        <v>2</v>
      </c>
      <c r="I21" s="69">
        <f>SUM(G21,D21,H21)</f>
        <v>116</v>
      </c>
      <c r="J21" s="82"/>
      <c r="K21" s="184" t="s">
        <v>4</v>
      </c>
      <c r="L21" s="17">
        <v>19</v>
      </c>
      <c r="M21" s="18">
        <v>26</v>
      </c>
      <c r="N21" s="18">
        <v>26</v>
      </c>
      <c r="O21" s="69">
        <f>SUM(L21:N21)</f>
        <v>71</v>
      </c>
      <c r="P21" s="18">
        <v>29</v>
      </c>
      <c r="Q21" s="18">
        <v>11</v>
      </c>
      <c r="R21" s="69">
        <f>SUM(P21:Q21)</f>
        <v>40</v>
      </c>
      <c r="S21" s="18">
        <v>5</v>
      </c>
      <c r="T21" s="69">
        <f>SUM(R21,O21,S21)</f>
        <v>116</v>
      </c>
    </row>
    <row r="22" spans="1:20" ht="14.25">
      <c r="A22" s="30" t="s">
        <v>5</v>
      </c>
      <c r="B22" s="18">
        <v>65</v>
      </c>
      <c r="C22" s="18">
        <v>18</v>
      </c>
      <c r="D22" s="69">
        <f>SUM(B22:C22)</f>
        <v>83</v>
      </c>
      <c r="E22" s="18">
        <v>0</v>
      </c>
      <c r="F22" s="18">
        <v>6</v>
      </c>
      <c r="G22" s="69">
        <f>SUM(E22:F22)</f>
        <v>6</v>
      </c>
      <c r="H22" s="18">
        <v>37</v>
      </c>
      <c r="I22" s="69">
        <f>SUM(G22,D22,H22)</f>
        <v>126</v>
      </c>
      <c r="J22" s="82"/>
      <c r="K22" s="184" t="s">
        <v>5</v>
      </c>
      <c r="L22" s="17">
        <v>40</v>
      </c>
      <c r="M22" s="18">
        <v>18</v>
      </c>
      <c r="N22" s="18">
        <v>17</v>
      </c>
      <c r="O22" s="69">
        <f>SUM(L22:N22)</f>
        <v>75</v>
      </c>
      <c r="P22" s="18">
        <v>13</v>
      </c>
      <c r="Q22" s="18">
        <v>4</v>
      </c>
      <c r="R22" s="69">
        <f>SUM(P22:Q22)</f>
        <v>17</v>
      </c>
      <c r="S22" s="18">
        <v>34</v>
      </c>
      <c r="T22" s="69">
        <f>SUM(R22,O22,S22)</f>
        <v>126</v>
      </c>
    </row>
    <row r="23" spans="1:20" ht="14.25">
      <c r="A23" s="30" t="s">
        <v>7</v>
      </c>
      <c r="B23" s="18">
        <v>115</v>
      </c>
      <c r="C23" s="18">
        <v>44</v>
      </c>
      <c r="D23" s="69">
        <f>SUM(B23:C23)</f>
        <v>159</v>
      </c>
      <c r="E23" s="18">
        <v>1</v>
      </c>
      <c r="F23" s="18">
        <v>24</v>
      </c>
      <c r="G23" s="69">
        <f>SUM(E23:F23)</f>
        <v>25</v>
      </c>
      <c r="H23" s="18">
        <v>5</v>
      </c>
      <c r="I23" s="69">
        <f>SUM(G23,D23,H23)</f>
        <v>189</v>
      </c>
      <c r="J23" s="82"/>
      <c r="K23" s="184" t="s">
        <v>7</v>
      </c>
      <c r="L23" s="17">
        <v>58</v>
      </c>
      <c r="M23" s="18">
        <v>55</v>
      </c>
      <c r="N23" s="18">
        <v>37</v>
      </c>
      <c r="O23" s="69">
        <f>SUM(L23:N23)</f>
        <v>150</v>
      </c>
      <c r="P23" s="18">
        <v>24</v>
      </c>
      <c r="Q23" s="18">
        <v>6</v>
      </c>
      <c r="R23" s="69">
        <f>SUM(P23:Q23)</f>
        <v>30</v>
      </c>
      <c r="S23" s="18">
        <v>9</v>
      </c>
      <c r="T23" s="69">
        <f>SUM(R23,O23,S23)</f>
        <v>189</v>
      </c>
    </row>
    <row r="24" spans="1:20" ht="14.25">
      <c r="A24" s="30" t="s">
        <v>10</v>
      </c>
      <c r="B24" s="18">
        <v>0</v>
      </c>
      <c r="C24" s="18">
        <v>0</v>
      </c>
      <c r="D24" s="69">
        <f>SUM(B24:C24)</f>
        <v>0</v>
      </c>
      <c r="E24" s="18">
        <v>0</v>
      </c>
      <c r="F24" s="18">
        <v>0</v>
      </c>
      <c r="G24" s="69">
        <f>SUM(E24:F24)</f>
        <v>0</v>
      </c>
      <c r="H24" s="18">
        <v>0</v>
      </c>
      <c r="I24" s="69">
        <f>SUM(G24,D24,H24)</f>
        <v>0</v>
      </c>
      <c r="J24" s="82"/>
      <c r="K24" s="184" t="s">
        <v>10</v>
      </c>
      <c r="L24" s="17">
        <v>0</v>
      </c>
      <c r="M24" s="18">
        <v>0</v>
      </c>
      <c r="N24" s="18">
        <v>0</v>
      </c>
      <c r="O24" s="69">
        <f>SUM(L24:N24)</f>
        <v>0</v>
      </c>
      <c r="P24" s="18">
        <v>0</v>
      </c>
      <c r="Q24" s="18">
        <v>0</v>
      </c>
      <c r="R24" s="69">
        <f>SUM(P24:Q24)</f>
        <v>0</v>
      </c>
      <c r="S24" s="18">
        <v>0</v>
      </c>
      <c r="T24" s="69">
        <f>SUM(R24,O24,S24)</f>
        <v>0</v>
      </c>
    </row>
    <row r="25" spans="1:20" ht="14.25">
      <c r="A25" s="186" t="s">
        <v>0</v>
      </c>
      <c r="B25" s="22">
        <v>230</v>
      </c>
      <c r="C25" s="22">
        <v>75</v>
      </c>
      <c r="D25" s="22">
        <f>SUM(B25:C25)</f>
        <v>305</v>
      </c>
      <c r="E25" s="22">
        <v>37</v>
      </c>
      <c r="F25" s="22">
        <v>45</v>
      </c>
      <c r="G25" s="22">
        <f>SUM(E25:F25)</f>
        <v>82</v>
      </c>
      <c r="H25" s="22">
        <v>44</v>
      </c>
      <c r="I25" s="22">
        <f>SUM(G25,D25,H25)</f>
        <v>431</v>
      </c>
      <c r="J25" s="83"/>
      <c r="K25" s="187" t="s">
        <v>0</v>
      </c>
      <c r="L25" s="21">
        <v>117</v>
      </c>
      <c r="M25" s="22">
        <v>99</v>
      </c>
      <c r="N25" s="22">
        <v>80</v>
      </c>
      <c r="O25" s="22">
        <f>SUM(L25:N25)</f>
        <v>296</v>
      </c>
      <c r="P25" s="22">
        <v>66</v>
      </c>
      <c r="Q25" s="22">
        <v>21</v>
      </c>
      <c r="R25" s="22">
        <f>SUM(P25:Q25)</f>
        <v>87</v>
      </c>
      <c r="S25" s="22">
        <v>48</v>
      </c>
      <c r="T25" s="22">
        <f>SUM(R25,O25,S25)</f>
        <v>431</v>
      </c>
    </row>
    <row r="26" spans="1:20" ht="14.25">
      <c r="A26" s="165" t="s">
        <v>11</v>
      </c>
      <c r="B26" s="18"/>
      <c r="C26" s="18"/>
      <c r="D26" s="69"/>
      <c r="E26" s="18"/>
      <c r="F26" s="18"/>
      <c r="G26" s="69"/>
      <c r="H26" s="18"/>
      <c r="I26" s="69"/>
      <c r="J26" s="82"/>
      <c r="K26" s="188" t="s">
        <v>11</v>
      </c>
      <c r="L26" s="17"/>
      <c r="M26" s="18"/>
      <c r="N26" s="18"/>
      <c r="O26" s="69"/>
      <c r="P26" s="18"/>
      <c r="Q26" s="18"/>
      <c r="R26" s="69"/>
      <c r="S26" s="18"/>
      <c r="T26" s="69"/>
    </row>
    <row r="27" spans="1:20" ht="14.25">
      <c r="A27" s="30" t="s">
        <v>4</v>
      </c>
      <c r="B27" s="18">
        <v>37</v>
      </c>
      <c r="C27" s="18">
        <v>9</v>
      </c>
      <c r="D27" s="69">
        <f>SUM(B27:C27)</f>
        <v>46</v>
      </c>
      <c r="E27" s="18">
        <v>306</v>
      </c>
      <c r="F27" s="18">
        <v>31</v>
      </c>
      <c r="G27" s="69">
        <f>SUM(E27:F27)</f>
        <v>337</v>
      </c>
      <c r="H27" s="18">
        <v>10</v>
      </c>
      <c r="I27" s="69">
        <f>SUM(G27,D27,H27)</f>
        <v>393</v>
      </c>
      <c r="J27" s="82"/>
      <c r="K27" s="184" t="s">
        <v>4</v>
      </c>
      <c r="L27" s="17">
        <v>18</v>
      </c>
      <c r="M27" s="18">
        <v>90</v>
      </c>
      <c r="N27" s="18">
        <v>130</v>
      </c>
      <c r="O27" s="69">
        <f>SUM(L27:N27)</f>
        <v>238</v>
      </c>
      <c r="P27" s="18">
        <v>111</v>
      </c>
      <c r="Q27" s="18">
        <v>30</v>
      </c>
      <c r="R27" s="69">
        <f>SUM(P27:Q27)</f>
        <v>141</v>
      </c>
      <c r="S27" s="18">
        <v>14</v>
      </c>
      <c r="T27" s="69">
        <f>SUM(R27,O27,S27)</f>
        <v>393</v>
      </c>
    </row>
    <row r="28" spans="1:20" ht="14.25">
      <c r="A28" s="30" t="s">
        <v>5</v>
      </c>
      <c r="B28" s="18">
        <v>74</v>
      </c>
      <c r="C28" s="18">
        <v>50</v>
      </c>
      <c r="D28" s="69">
        <f>SUM(B28:C28)</f>
        <v>124</v>
      </c>
      <c r="E28" s="18">
        <v>844</v>
      </c>
      <c r="F28" s="18">
        <v>68</v>
      </c>
      <c r="G28" s="69">
        <f>SUM(E28:F28)</f>
        <v>912</v>
      </c>
      <c r="H28" s="18">
        <v>14</v>
      </c>
      <c r="I28" s="69">
        <f>SUM(G28,D28,H28)</f>
        <v>1050</v>
      </c>
      <c r="J28" s="82"/>
      <c r="K28" s="184" t="s">
        <v>5</v>
      </c>
      <c r="L28" s="17">
        <v>70</v>
      </c>
      <c r="M28" s="18">
        <v>221</v>
      </c>
      <c r="N28" s="18">
        <v>345</v>
      </c>
      <c r="O28" s="69">
        <f>SUM(L28:N28)</f>
        <v>636</v>
      </c>
      <c r="P28" s="18">
        <v>321</v>
      </c>
      <c r="Q28" s="18">
        <v>75</v>
      </c>
      <c r="R28" s="69">
        <f>SUM(P28:Q28)</f>
        <v>396</v>
      </c>
      <c r="S28" s="18">
        <v>18</v>
      </c>
      <c r="T28" s="69">
        <f>SUM(R28,O28,S28)</f>
        <v>1050</v>
      </c>
    </row>
    <row r="29" spans="1:20" ht="14.25">
      <c r="A29" s="30" t="s">
        <v>6</v>
      </c>
      <c r="B29" s="18">
        <v>0</v>
      </c>
      <c r="C29" s="18">
        <v>0</v>
      </c>
      <c r="D29" s="69">
        <f>SUM(B29:C29)</f>
        <v>0</v>
      </c>
      <c r="E29" s="18">
        <v>0</v>
      </c>
      <c r="F29" s="18">
        <v>0</v>
      </c>
      <c r="G29" s="69">
        <f>SUM(E29:F29)</f>
        <v>0</v>
      </c>
      <c r="H29" s="18">
        <v>0</v>
      </c>
      <c r="I29" s="69">
        <f>SUM(G29,D29,H29)</f>
        <v>0</v>
      </c>
      <c r="J29" s="82"/>
      <c r="K29" s="184" t="s">
        <v>6</v>
      </c>
      <c r="L29" s="17">
        <v>0</v>
      </c>
      <c r="M29" s="18">
        <v>0</v>
      </c>
      <c r="N29" s="18">
        <v>0</v>
      </c>
      <c r="O29" s="69">
        <f>SUM(L29:N29)</f>
        <v>0</v>
      </c>
      <c r="P29" s="18">
        <v>0</v>
      </c>
      <c r="Q29" s="18">
        <v>0</v>
      </c>
      <c r="R29" s="69">
        <f>SUM(P29:Q29)</f>
        <v>0</v>
      </c>
      <c r="S29" s="18">
        <v>0</v>
      </c>
      <c r="T29" s="69">
        <f>SUM(R29,O29,S29)</f>
        <v>0</v>
      </c>
    </row>
    <row r="30" spans="1:20" ht="14.25">
      <c r="A30" s="30" t="s">
        <v>7</v>
      </c>
      <c r="B30" s="18">
        <v>0</v>
      </c>
      <c r="C30" s="18">
        <v>0</v>
      </c>
      <c r="D30" s="69">
        <f>SUM(B30:C30)</f>
        <v>0</v>
      </c>
      <c r="E30" s="18">
        <v>0</v>
      </c>
      <c r="F30" s="18">
        <v>0</v>
      </c>
      <c r="G30" s="69">
        <f>SUM(E30:F30)</f>
        <v>0</v>
      </c>
      <c r="H30" s="18">
        <v>0</v>
      </c>
      <c r="I30" s="69">
        <f>SUM(G30,D30,H30)</f>
        <v>0</v>
      </c>
      <c r="J30" s="82"/>
      <c r="K30" s="184" t="s">
        <v>7</v>
      </c>
      <c r="L30" s="17">
        <v>0</v>
      </c>
      <c r="M30" s="18">
        <v>0</v>
      </c>
      <c r="N30" s="18">
        <v>0</v>
      </c>
      <c r="O30" s="69">
        <f>SUM(L30:N30)</f>
        <v>0</v>
      </c>
      <c r="P30" s="18">
        <v>0</v>
      </c>
      <c r="Q30" s="18">
        <v>0</v>
      </c>
      <c r="R30" s="69">
        <f>SUM(P30:Q30)</f>
        <v>0</v>
      </c>
      <c r="S30" s="18">
        <v>0</v>
      </c>
      <c r="T30" s="69">
        <f>SUM(R30,O30,S30)</f>
        <v>0</v>
      </c>
    </row>
    <row r="31" spans="1:20" ht="14.25">
      <c r="A31" s="186" t="s">
        <v>0</v>
      </c>
      <c r="B31" s="22">
        <v>111</v>
      </c>
      <c r="C31" s="22">
        <v>59</v>
      </c>
      <c r="D31" s="22">
        <f>SUM(B31:C31)</f>
        <v>170</v>
      </c>
      <c r="E31" s="22">
        <v>1150</v>
      </c>
      <c r="F31" s="22">
        <v>99</v>
      </c>
      <c r="G31" s="22">
        <f>SUM(E31:F31)</f>
        <v>1249</v>
      </c>
      <c r="H31" s="22">
        <v>24</v>
      </c>
      <c r="I31" s="22">
        <f>SUM(G31,D31,H31)</f>
        <v>1443</v>
      </c>
      <c r="J31" s="83"/>
      <c r="K31" s="187" t="s">
        <v>0</v>
      </c>
      <c r="L31" s="21">
        <v>88</v>
      </c>
      <c r="M31" s="22">
        <v>311</v>
      </c>
      <c r="N31" s="22">
        <v>475</v>
      </c>
      <c r="O31" s="22">
        <f>SUM(L31:N31)</f>
        <v>874</v>
      </c>
      <c r="P31" s="22">
        <v>432</v>
      </c>
      <c r="Q31" s="22">
        <v>105</v>
      </c>
      <c r="R31" s="22">
        <f>SUM(P31:Q31)</f>
        <v>537</v>
      </c>
      <c r="S31" s="22">
        <v>32</v>
      </c>
      <c r="T31" s="22">
        <f>SUM(R31,O31,S31)</f>
        <v>1443</v>
      </c>
    </row>
    <row r="32" spans="1:20" ht="14.25">
      <c r="A32" s="165" t="s">
        <v>12</v>
      </c>
      <c r="B32" s="18"/>
      <c r="C32" s="18"/>
      <c r="D32" s="69"/>
      <c r="E32" s="18"/>
      <c r="F32" s="18"/>
      <c r="G32" s="69"/>
      <c r="H32" s="18"/>
      <c r="I32" s="69"/>
      <c r="J32" s="82"/>
      <c r="K32" s="188" t="s">
        <v>12</v>
      </c>
      <c r="L32" s="17"/>
      <c r="M32" s="18"/>
      <c r="N32" s="18"/>
      <c r="O32" s="69"/>
      <c r="P32" s="18"/>
      <c r="Q32" s="18"/>
      <c r="R32" s="69"/>
      <c r="S32" s="18"/>
      <c r="T32" s="69"/>
    </row>
    <row r="33" spans="1:20" ht="14.25">
      <c r="A33" s="30" t="s">
        <v>4</v>
      </c>
      <c r="B33" s="18">
        <v>54</v>
      </c>
      <c r="C33" s="18">
        <v>27</v>
      </c>
      <c r="D33" s="69">
        <f>SUM(B33:C33)</f>
        <v>81</v>
      </c>
      <c r="E33" s="18">
        <v>232</v>
      </c>
      <c r="F33" s="18">
        <v>36</v>
      </c>
      <c r="G33" s="69">
        <f>SUM(E33:F33)</f>
        <v>268</v>
      </c>
      <c r="H33" s="18">
        <v>16</v>
      </c>
      <c r="I33" s="69">
        <f>SUM(G33,D33,H33)</f>
        <v>365</v>
      </c>
      <c r="J33" s="82"/>
      <c r="K33" s="184" t="s">
        <v>4</v>
      </c>
      <c r="L33" s="17">
        <v>62</v>
      </c>
      <c r="M33" s="18">
        <v>73</v>
      </c>
      <c r="N33" s="18">
        <v>77</v>
      </c>
      <c r="O33" s="69">
        <f>SUM(L33:N33)</f>
        <v>212</v>
      </c>
      <c r="P33" s="18">
        <v>113</v>
      </c>
      <c r="Q33" s="18">
        <v>25</v>
      </c>
      <c r="R33" s="69">
        <f>SUM(P33:Q33)</f>
        <v>138</v>
      </c>
      <c r="S33" s="18">
        <v>15</v>
      </c>
      <c r="T33" s="69">
        <f>SUM(R33,O33,S33)</f>
        <v>365</v>
      </c>
    </row>
    <row r="34" spans="1:20" ht="14.25">
      <c r="A34" s="30" t="s">
        <v>5</v>
      </c>
      <c r="B34" s="18">
        <v>131</v>
      </c>
      <c r="C34" s="18">
        <v>63</v>
      </c>
      <c r="D34" s="69">
        <f>SUM(B34:C34)</f>
        <v>194</v>
      </c>
      <c r="E34" s="18">
        <v>757</v>
      </c>
      <c r="F34" s="18">
        <v>71</v>
      </c>
      <c r="G34" s="69">
        <f>SUM(E34:F34)</f>
        <v>828</v>
      </c>
      <c r="H34" s="18">
        <v>24</v>
      </c>
      <c r="I34" s="69">
        <f>SUM(G34,D34,H34)</f>
        <v>1046</v>
      </c>
      <c r="J34" s="82"/>
      <c r="K34" s="184" t="s">
        <v>5</v>
      </c>
      <c r="L34" s="17">
        <v>104</v>
      </c>
      <c r="M34" s="18">
        <v>235</v>
      </c>
      <c r="N34" s="18">
        <v>285</v>
      </c>
      <c r="O34" s="69">
        <f>SUM(L34:N34)</f>
        <v>624</v>
      </c>
      <c r="P34" s="18">
        <v>315</v>
      </c>
      <c r="Q34" s="18">
        <v>74</v>
      </c>
      <c r="R34" s="69">
        <f>SUM(P34:Q34)</f>
        <v>389</v>
      </c>
      <c r="S34" s="18">
        <v>33</v>
      </c>
      <c r="T34" s="69">
        <f>SUM(R34,O34,S34)</f>
        <v>1046</v>
      </c>
    </row>
    <row r="35" spans="1:20" ht="14.25">
      <c r="A35" s="30" t="s">
        <v>6</v>
      </c>
      <c r="B35" s="18">
        <v>9</v>
      </c>
      <c r="C35" s="18">
        <v>3</v>
      </c>
      <c r="D35" s="69">
        <f>SUM(B35:C35)</f>
        <v>12</v>
      </c>
      <c r="E35" s="18">
        <v>110</v>
      </c>
      <c r="F35" s="18">
        <v>5</v>
      </c>
      <c r="G35" s="69">
        <f>SUM(E35:F35)</f>
        <v>115</v>
      </c>
      <c r="H35" s="18">
        <v>2</v>
      </c>
      <c r="I35" s="69">
        <f>SUM(G35,D35,H35)</f>
        <v>129</v>
      </c>
      <c r="J35" s="82"/>
      <c r="K35" s="184" t="s">
        <v>6</v>
      </c>
      <c r="L35" s="17">
        <v>4</v>
      </c>
      <c r="M35" s="18">
        <v>31</v>
      </c>
      <c r="N35" s="18">
        <v>39</v>
      </c>
      <c r="O35" s="69">
        <f>SUM(L35:N35)</f>
        <v>74</v>
      </c>
      <c r="P35" s="18">
        <v>44</v>
      </c>
      <c r="Q35" s="18">
        <v>6</v>
      </c>
      <c r="R35" s="69">
        <f>SUM(P35:Q35)</f>
        <v>50</v>
      </c>
      <c r="S35" s="18">
        <v>5</v>
      </c>
      <c r="T35" s="69">
        <f>SUM(R35,O35,S35)</f>
        <v>129</v>
      </c>
    </row>
    <row r="36" spans="1:20" ht="14.25">
      <c r="A36" s="30" t="s">
        <v>7</v>
      </c>
      <c r="B36" s="18">
        <v>107</v>
      </c>
      <c r="C36" s="18">
        <v>43</v>
      </c>
      <c r="D36" s="69">
        <f>SUM(B36:C36)</f>
        <v>150</v>
      </c>
      <c r="E36" s="18">
        <v>138</v>
      </c>
      <c r="F36" s="18">
        <v>41</v>
      </c>
      <c r="G36" s="69">
        <f>SUM(E36:F36)</f>
        <v>179</v>
      </c>
      <c r="H36" s="18">
        <v>18</v>
      </c>
      <c r="I36" s="69">
        <f>SUM(G36,D36,H36)</f>
        <v>347</v>
      </c>
      <c r="J36" s="82"/>
      <c r="K36" s="184" t="s">
        <v>7</v>
      </c>
      <c r="L36" s="17">
        <v>59</v>
      </c>
      <c r="M36" s="18">
        <v>91</v>
      </c>
      <c r="N36" s="18">
        <v>98</v>
      </c>
      <c r="O36" s="69">
        <f>SUM(L36:N36)</f>
        <v>248</v>
      </c>
      <c r="P36" s="18">
        <v>58</v>
      </c>
      <c r="Q36" s="18">
        <v>16</v>
      </c>
      <c r="R36" s="69">
        <f>SUM(P36:Q36)</f>
        <v>74</v>
      </c>
      <c r="S36" s="18">
        <v>25</v>
      </c>
      <c r="T36" s="69">
        <f>SUM(R36,O36,S36)</f>
        <v>347</v>
      </c>
    </row>
    <row r="37" spans="1:20" ht="14.25">
      <c r="A37" s="186" t="s">
        <v>0</v>
      </c>
      <c r="B37" s="22">
        <v>301</v>
      </c>
      <c r="C37" s="22">
        <v>136</v>
      </c>
      <c r="D37" s="22">
        <f>SUM(B37:C37)</f>
        <v>437</v>
      </c>
      <c r="E37" s="22">
        <v>1237</v>
      </c>
      <c r="F37" s="22">
        <v>153</v>
      </c>
      <c r="G37" s="22">
        <f>SUM(E37:F37)</f>
        <v>1390</v>
      </c>
      <c r="H37" s="22">
        <v>60</v>
      </c>
      <c r="I37" s="22">
        <f>SUM(G37,D37,H37)</f>
        <v>1887</v>
      </c>
      <c r="J37" s="83"/>
      <c r="K37" s="187" t="s">
        <v>0</v>
      </c>
      <c r="L37" s="21">
        <v>229</v>
      </c>
      <c r="M37" s="22">
        <v>430</v>
      </c>
      <c r="N37" s="22">
        <v>499</v>
      </c>
      <c r="O37" s="22">
        <f>SUM(L37:N37)</f>
        <v>1158</v>
      </c>
      <c r="P37" s="22">
        <v>530</v>
      </c>
      <c r="Q37" s="22">
        <v>121</v>
      </c>
      <c r="R37" s="22">
        <f>SUM(P37:Q37)</f>
        <v>651</v>
      </c>
      <c r="S37" s="22">
        <v>78</v>
      </c>
      <c r="T37" s="22">
        <f>SUM(R37,O37,S37)</f>
        <v>1887</v>
      </c>
    </row>
    <row r="38" spans="1:20" ht="14.25">
      <c r="A38" s="165" t="s">
        <v>13</v>
      </c>
      <c r="B38" s="18"/>
      <c r="C38" s="18"/>
      <c r="D38" s="69"/>
      <c r="E38" s="18"/>
      <c r="F38" s="18"/>
      <c r="G38" s="69"/>
      <c r="H38" s="18"/>
      <c r="I38" s="69"/>
      <c r="J38" s="82"/>
      <c r="K38" s="188" t="s">
        <v>13</v>
      </c>
      <c r="L38" s="17"/>
      <c r="M38" s="18"/>
      <c r="N38" s="18"/>
      <c r="O38" s="69"/>
      <c r="P38" s="18"/>
      <c r="Q38" s="18"/>
      <c r="R38" s="69"/>
      <c r="S38" s="18"/>
      <c r="T38" s="69"/>
    </row>
    <row r="39" spans="1:20" ht="14.25">
      <c r="A39" s="30" t="s">
        <v>4</v>
      </c>
      <c r="B39" s="18">
        <v>19</v>
      </c>
      <c r="C39" s="18">
        <v>8</v>
      </c>
      <c r="D39" s="69">
        <f>SUM(B39:C39)</f>
        <v>27</v>
      </c>
      <c r="E39" s="18">
        <v>102</v>
      </c>
      <c r="F39" s="18">
        <v>27</v>
      </c>
      <c r="G39" s="69">
        <f>SUM(E39:F39)</f>
        <v>129</v>
      </c>
      <c r="H39" s="18">
        <v>19</v>
      </c>
      <c r="I39" s="69">
        <f>SUM(G39,D39,H39)</f>
        <v>175</v>
      </c>
      <c r="J39" s="82"/>
      <c r="K39" s="184" t="s">
        <v>4</v>
      </c>
      <c r="L39" s="17">
        <v>20</v>
      </c>
      <c r="M39" s="18">
        <v>36</v>
      </c>
      <c r="N39" s="18">
        <v>40</v>
      </c>
      <c r="O39" s="69">
        <f>SUM(L39:N39)</f>
        <v>96</v>
      </c>
      <c r="P39" s="18">
        <v>57</v>
      </c>
      <c r="Q39" s="18">
        <v>4</v>
      </c>
      <c r="R39" s="69">
        <f>SUM(P39:Q39)</f>
        <v>61</v>
      </c>
      <c r="S39" s="18">
        <v>18</v>
      </c>
      <c r="T39" s="69">
        <f>SUM(R39,O39,S39)</f>
        <v>175</v>
      </c>
    </row>
    <row r="40" spans="1:20" ht="14.25">
      <c r="A40" s="30" t="s">
        <v>5</v>
      </c>
      <c r="B40" s="18">
        <v>68</v>
      </c>
      <c r="C40" s="18">
        <v>35</v>
      </c>
      <c r="D40" s="69">
        <f>SUM(B40:C40)</f>
        <v>103</v>
      </c>
      <c r="E40" s="18">
        <v>401</v>
      </c>
      <c r="F40" s="18">
        <v>69</v>
      </c>
      <c r="G40" s="69">
        <f>SUM(E40:F40)</f>
        <v>470</v>
      </c>
      <c r="H40" s="18">
        <v>16</v>
      </c>
      <c r="I40" s="69">
        <f>SUM(G40,D40,H40)</f>
        <v>589</v>
      </c>
      <c r="J40" s="82"/>
      <c r="K40" s="184" t="s">
        <v>5</v>
      </c>
      <c r="L40" s="17">
        <v>59</v>
      </c>
      <c r="M40" s="18">
        <v>94</v>
      </c>
      <c r="N40" s="18">
        <v>164</v>
      </c>
      <c r="O40" s="69">
        <f>SUM(L40:N40)</f>
        <v>317</v>
      </c>
      <c r="P40" s="18">
        <v>160</v>
      </c>
      <c r="Q40" s="18">
        <v>42</v>
      </c>
      <c r="R40" s="69">
        <f>SUM(P40:Q40)</f>
        <v>202</v>
      </c>
      <c r="S40" s="18">
        <v>70</v>
      </c>
      <c r="T40" s="69">
        <f>SUM(R40,O40,S40)</f>
        <v>589</v>
      </c>
    </row>
    <row r="41" spans="1:20" ht="14.25">
      <c r="A41" s="30" t="s">
        <v>6</v>
      </c>
      <c r="B41" s="18">
        <v>12</v>
      </c>
      <c r="C41" s="18">
        <v>12</v>
      </c>
      <c r="D41" s="69">
        <f>SUM(B41:C41)</f>
        <v>24</v>
      </c>
      <c r="E41" s="18">
        <v>126</v>
      </c>
      <c r="F41" s="18">
        <v>27</v>
      </c>
      <c r="G41" s="69">
        <f>SUM(E41:F41)</f>
        <v>153</v>
      </c>
      <c r="H41" s="18">
        <v>2</v>
      </c>
      <c r="I41" s="69">
        <f>SUM(G41,D41,H41)</f>
        <v>179</v>
      </c>
      <c r="J41" s="82"/>
      <c r="K41" s="184" t="s">
        <v>6</v>
      </c>
      <c r="L41" s="17">
        <v>7</v>
      </c>
      <c r="M41" s="18">
        <v>44</v>
      </c>
      <c r="N41" s="18">
        <v>58</v>
      </c>
      <c r="O41" s="69">
        <f>SUM(L41:N41)</f>
        <v>109</v>
      </c>
      <c r="P41" s="18">
        <v>50</v>
      </c>
      <c r="Q41" s="18">
        <v>6</v>
      </c>
      <c r="R41" s="69">
        <f>SUM(P41:Q41)</f>
        <v>56</v>
      </c>
      <c r="S41" s="18">
        <v>14</v>
      </c>
      <c r="T41" s="69">
        <f>SUM(R41,O41,S41)</f>
        <v>179</v>
      </c>
    </row>
    <row r="42" spans="1:20" ht="14.25">
      <c r="A42" s="30" t="s">
        <v>7</v>
      </c>
      <c r="B42" s="18">
        <v>0</v>
      </c>
      <c r="C42" s="18">
        <v>0</v>
      </c>
      <c r="D42" s="69">
        <f>SUM(B42:C42)</f>
        <v>0</v>
      </c>
      <c r="E42" s="18">
        <v>0</v>
      </c>
      <c r="F42" s="18">
        <v>0</v>
      </c>
      <c r="G42" s="69">
        <f>SUM(E42:F42)</f>
        <v>0</v>
      </c>
      <c r="H42" s="18">
        <v>0</v>
      </c>
      <c r="I42" s="69">
        <f>SUM(G42,D42,H42)</f>
        <v>0</v>
      </c>
      <c r="J42" s="82"/>
      <c r="K42" s="184" t="s">
        <v>7</v>
      </c>
      <c r="L42" s="17">
        <v>0</v>
      </c>
      <c r="M42" s="18">
        <v>0</v>
      </c>
      <c r="N42" s="18">
        <v>0</v>
      </c>
      <c r="O42" s="69">
        <f>SUM(L42:N42)</f>
        <v>0</v>
      </c>
      <c r="P42" s="18">
        <v>0</v>
      </c>
      <c r="Q42" s="18">
        <v>0</v>
      </c>
      <c r="R42" s="69">
        <f>SUM(P42:Q42)</f>
        <v>0</v>
      </c>
      <c r="S42" s="18">
        <v>0</v>
      </c>
      <c r="T42" s="69">
        <f>SUM(R42,O42,S42)</f>
        <v>0</v>
      </c>
    </row>
    <row r="43" spans="1:20" ht="14.25">
      <c r="A43" s="186" t="s">
        <v>0</v>
      </c>
      <c r="B43" s="22">
        <v>99</v>
      </c>
      <c r="C43" s="22">
        <v>55</v>
      </c>
      <c r="D43" s="22">
        <f>SUM(B43:C43)</f>
        <v>154</v>
      </c>
      <c r="E43" s="22">
        <v>629</v>
      </c>
      <c r="F43" s="22">
        <v>123</v>
      </c>
      <c r="G43" s="22">
        <f>SUM(E43:F43)</f>
        <v>752</v>
      </c>
      <c r="H43" s="22">
        <v>37</v>
      </c>
      <c r="I43" s="22">
        <f>SUM(G43,D43,H43)</f>
        <v>943</v>
      </c>
      <c r="J43" s="83"/>
      <c r="K43" s="187" t="s">
        <v>0</v>
      </c>
      <c r="L43" s="21">
        <v>86</v>
      </c>
      <c r="M43" s="22">
        <v>174</v>
      </c>
      <c r="N43" s="22">
        <v>262</v>
      </c>
      <c r="O43" s="22">
        <f>SUM(L43:N43)</f>
        <v>522</v>
      </c>
      <c r="P43" s="22">
        <v>267</v>
      </c>
      <c r="Q43" s="22">
        <v>52</v>
      </c>
      <c r="R43" s="22">
        <f>SUM(P43:Q43)</f>
        <v>319</v>
      </c>
      <c r="S43" s="22">
        <v>102</v>
      </c>
      <c r="T43" s="22">
        <f>SUM(R43,O43,S43)</f>
        <v>943</v>
      </c>
    </row>
    <row r="44" spans="1:20" ht="14.25">
      <c r="A44" s="189" t="s">
        <v>14</v>
      </c>
      <c r="B44" s="26"/>
      <c r="C44" s="26"/>
      <c r="D44" s="70"/>
      <c r="E44" s="26"/>
      <c r="F44" s="26"/>
      <c r="G44" s="70"/>
      <c r="H44" s="26"/>
      <c r="I44" s="70"/>
      <c r="J44" s="82"/>
      <c r="K44" s="180" t="s">
        <v>14</v>
      </c>
      <c r="L44" s="25"/>
      <c r="M44" s="26"/>
      <c r="N44" s="26"/>
      <c r="O44" s="70"/>
      <c r="P44" s="26"/>
      <c r="Q44" s="26"/>
      <c r="R44" s="70"/>
      <c r="S44" s="26"/>
      <c r="T44" s="70"/>
    </row>
    <row r="45" spans="1:20" ht="14.25">
      <c r="A45" s="30" t="s">
        <v>4</v>
      </c>
      <c r="B45" s="18">
        <f>SUM(B9,B15,B21,B27,B33,B39)</f>
        <v>327</v>
      </c>
      <c r="C45" s="18">
        <f aca="true" t="shared" si="0" ref="C45:Q46">SUM(C9,C15,C21,C27,C33,C39)</f>
        <v>164</v>
      </c>
      <c r="D45" s="69">
        <f t="shared" si="0"/>
        <v>491</v>
      </c>
      <c r="E45" s="18">
        <f t="shared" si="0"/>
        <v>1313</v>
      </c>
      <c r="F45" s="18">
        <f aca="true" t="shared" si="1" ref="F45:I46">SUM(F9,F15,F21,F27,F33,F39)</f>
        <v>216</v>
      </c>
      <c r="G45" s="69">
        <f t="shared" si="1"/>
        <v>1529</v>
      </c>
      <c r="H45" s="18">
        <f t="shared" si="1"/>
        <v>119</v>
      </c>
      <c r="I45" s="69">
        <f t="shared" si="1"/>
        <v>2139</v>
      </c>
      <c r="J45" s="82"/>
      <c r="K45" s="184" t="s">
        <v>4</v>
      </c>
      <c r="L45" s="17">
        <f t="shared" si="0"/>
        <v>318</v>
      </c>
      <c r="M45" s="18">
        <f t="shared" si="0"/>
        <v>402</v>
      </c>
      <c r="N45" s="18">
        <f t="shared" si="0"/>
        <v>520</v>
      </c>
      <c r="O45" s="69">
        <f t="shared" si="0"/>
        <v>1240</v>
      </c>
      <c r="P45" s="18">
        <f t="shared" si="0"/>
        <v>606</v>
      </c>
      <c r="Q45" s="18">
        <f t="shared" si="0"/>
        <v>150</v>
      </c>
      <c r="R45" s="69">
        <f aca="true" t="shared" si="2" ref="R45:T46">SUM(R9,R15,R21,R27,R33,R39)</f>
        <v>756</v>
      </c>
      <c r="S45" s="18">
        <f t="shared" si="2"/>
        <v>143</v>
      </c>
      <c r="T45" s="69">
        <f t="shared" si="2"/>
        <v>2139</v>
      </c>
    </row>
    <row r="46" spans="1:20" ht="14.25">
      <c r="A46" s="30" t="s">
        <v>5</v>
      </c>
      <c r="B46" s="18">
        <f>SUM(B10,B16,B22,B28,B34,B40)</f>
        <v>545</v>
      </c>
      <c r="C46" s="18">
        <f t="shared" si="0"/>
        <v>296</v>
      </c>
      <c r="D46" s="69">
        <f t="shared" si="0"/>
        <v>841</v>
      </c>
      <c r="E46" s="18">
        <f t="shared" si="0"/>
        <v>2974</v>
      </c>
      <c r="F46" s="18">
        <f t="shared" si="1"/>
        <v>358</v>
      </c>
      <c r="G46" s="69">
        <f t="shared" si="1"/>
        <v>3332</v>
      </c>
      <c r="H46" s="18">
        <f t="shared" si="1"/>
        <v>158</v>
      </c>
      <c r="I46" s="69">
        <f t="shared" si="1"/>
        <v>4331</v>
      </c>
      <c r="J46" s="82"/>
      <c r="K46" s="184" t="s">
        <v>5</v>
      </c>
      <c r="L46" s="17">
        <f t="shared" si="0"/>
        <v>540</v>
      </c>
      <c r="M46" s="18">
        <f t="shared" si="0"/>
        <v>810</v>
      </c>
      <c r="N46" s="18">
        <f t="shared" si="0"/>
        <v>1166</v>
      </c>
      <c r="O46" s="69">
        <f t="shared" si="0"/>
        <v>2516</v>
      </c>
      <c r="P46" s="18">
        <f t="shared" si="0"/>
        <v>1278</v>
      </c>
      <c r="Q46" s="18">
        <f t="shared" si="0"/>
        <v>311</v>
      </c>
      <c r="R46" s="69">
        <f t="shared" si="2"/>
        <v>1589</v>
      </c>
      <c r="S46" s="18">
        <f t="shared" si="2"/>
        <v>226</v>
      </c>
      <c r="T46" s="69">
        <f t="shared" si="2"/>
        <v>4331</v>
      </c>
    </row>
    <row r="47" spans="1:20" ht="14.25">
      <c r="A47" s="30" t="s">
        <v>6</v>
      </c>
      <c r="B47" s="18">
        <f>SUM(B11,B17,B29,B35,B41)</f>
        <v>31</v>
      </c>
      <c r="C47" s="18">
        <f aca="true" t="shared" si="3" ref="C47:Q47">SUM(C11,C17,C29,C35,C41)</f>
        <v>26</v>
      </c>
      <c r="D47" s="69">
        <f t="shared" si="3"/>
        <v>57</v>
      </c>
      <c r="E47" s="18">
        <f t="shared" si="3"/>
        <v>324</v>
      </c>
      <c r="F47" s="18">
        <f>SUM(F11,F17,F29,F35,F41)</f>
        <v>40</v>
      </c>
      <c r="G47" s="69">
        <f>SUM(G11,G17,G29,G35,G41)</f>
        <v>364</v>
      </c>
      <c r="H47" s="18">
        <f>SUM(H11,H17,H29,H35,H41)</f>
        <v>6</v>
      </c>
      <c r="I47" s="69">
        <f>SUM(I11,I17,I29,I35,I41)</f>
        <v>427</v>
      </c>
      <c r="J47" s="82"/>
      <c r="K47" s="184" t="s">
        <v>6</v>
      </c>
      <c r="L47" s="17">
        <f t="shared" si="3"/>
        <v>22</v>
      </c>
      <c r="M47" s="18">
        <f t="shared" si="3"/>
        <v>102</v>
      </c>
      <c r="N47" s="18">
        <f t="shared" si="3"/>
        <v>127</v>
      </c>
      <c r="O47" s="69">
        <f t="shared" si="3"/>
        <v>251</v>
      </c>
      <c r="P47" s="18">
        <f t="shared" si="3"/>
        <v>124</v>
      </c>
      <c r="Q47" s="18">
        <f t="shared" si="3"/>
        <v>25</v>
      </c>
      <c r="R47" s="69">
        <f>SUM(R11,R17,R29,R35,R41)</f>
        <v>149</v>
      </c>
      <c r="S47" s="18">
        <f>SUM(S11,S17,S29,S35,S41)</f>
        <v>27</v>
      </c>
      <c r="T47" s="69">
        <f>SUM(T11,T17,T29,T35,T41)</f>
        <v>427</v>
      </c>
    </row>
    <row r="48" spans="1:20" ht="14.25">
      <c r="A48" s="30" t="s">
        <v>7</v>
      </c>
      <c r="B48" s="18">
        <f>SUM(B12,B18,B23,B30,B36,B42)</f>
        <v>383</v>
      </c>
      <c r="C48" s="18">
        <f aca="true" t="shared" si="4" ref="C48:Q48">SUM(C12,C18,C23,C30,C36,C42)</f>
        <v>182</v>
      </c>
      <c r="D48" s="69">
        <f t="shared" si="4"/>
        <v>565</v>
      </c>
      <c r="E48" s="18">
        <f t="shared" si="4"/>
        <v>530</v>
      </c>
      <c r="F48" s="18">
        <f>SUM(F12,F18,F23,F30,F36,F42)</f>
        <v>194</v>
      </c>
      <c r="G48" s="69">
        <f>SUM(G12,G18,G23,G30,G36,G42)</f>
        <v>724</v>
      </c>
      <c r="H48" s="18">
        <f>SUM(H12,H18,H23,H30,H36,H42)</f>
        <v>55</v>
      </c>
      <c r="I48" s="69">
        <f>SUM(I12,I18,I23,I30,I36,I42)</f>
        <v>1344</v>
      </c>
      <c r="J48" s="82"/>
      <c r="K48" s="184" t="s">
        <v>7</v>
      </c>
      <c r="L48" s="17">
        <f t="shared" si="4"/>
        <v>322</v>
      </c>
      <c r="M48" s="18">
        <f t="shared" si="4"/>
        <v>256</v>
      </c>
      <c r="N48" s="18">
        <f t="shared" si="4"/>
        <v>304</v>
      </c>
      <c r="O48" s="69">
        <f t="shared" si="4"/>
        <v>882</v>
      </c>
      <c r="P48" s="18">
        <f t="shared" si="4"/>
        <v>282</v>
      </c>
      <c r="Q48" s="18">
        <f t="shared" si="4"/>
        <v>97</v>
      </c>
      <c r="R48" s="69">
        <f>SUM(R12,R18,R23,R30,R36,R42)</f>
        <v>379</v>
      </c>
      <c r="S48" s="18">
        <f>SUM(S12,S18,S23,S30,S36,S42)</f>
        <v>83</v>
      </c>
      <c r="T48" s="69">
        <f>SUM(T12,T18,T23,T30,T36,T42)</f>
        <v>1344</v>
      </c>
    </row>
    <row r="49" spans="1:20" ht="14.25">
      <c r="A49" s="30" t="s">
        <v>10</v>
      </c>
      <c r="B49" s="18">
        <f>SUM(B24)</f>
        <v>0</v>
      </c>
      <c r="C49" s="18">
        <f aca="true" t="shared" si="5" ref="C49:Q49">SUM(C24)</f>
        <v>0</v>
      </c>
      <c r="D49" s="69">
        <f t="shared" si="5"/>
        <v>0</v>
      </c>
      <c r="E49" s="18">
        <f t="shared" si="5"/>
        <v>0</v>
      </c>
      <c r="F49" s="18">
        <f>SUM(F24)</f>
        <v>0</v>
      </c>
      <c r="G49" s="69">
        <f>SUM(G24)</f>
        <v>0</v>
      </c>
      <c r="H49" s="18">
        <f>SUM(H24)</f>
        <v>0</v>
      </c>
      <c r="I49" s="69">
        <f>SUM(I24)</f>
        <v>0</v>
      </c>
      <c r="J49" s="82"/>
      <c r="K49" s="184" t="s">
        <v>10</v>
      </c>
      <c r="L49" s="17">
        <f t="shared" si="5"/>
        <v>0</v>
      </c>
      <c r="M49" s="18">
        <f t="shared" si="5"/>
        <v>0</v>
      </c>
      <c r="N49" s="18">
        <f t="shared" si="5"/>
        <v>0</v>
      </c>
      <c r="O49" s="69">
        <f t="shared" si="5"/>
        <v>0</v>
      </c>
      <c r="P49" s="18">
        <f t="shared" si="5"/>
        <v>0</v>
      </c>
      <c r="Q49" s="18">
        <f t="shared" si="5"/>
        <v>0</v>
      </c>
      <c r="R49" s="69">
        <f>SUM(R24)</f>
        <v>0</v>
      </c>
      <c r="S49" s="18">
        <f>SUM(S24)</f>
        <v>0</v>
      </c>
      <c r="T49" s="69">
        <f>SUM(T24)</f>
        <v>0</v>
      </c>
    </row>
    <row r="50" spans="1:20" ht="14.25">
      <c r="A50" s="186" t="s">
        <v>15</v>
      </c>
      <c r="B50" s="22">
        <f>SUM(B45:B49)</f>
        <v>1286</v>
      </c>
      <c r="C50" s="22">
        <f aca="true" t="shared" si="6" ref="C50:Q50">SUM(C45:C49)</f>
        <v>668</v>
      </c>
      <c r="D50" s="22">
        <f t="shared" si="6"/>
        <v>1954</v>
      </c>
      <c r="E50" s="22">
        <f t="shared" si="6"/>
        <v>5141</v>
      </c>
      <c r="F50" s="22">
        <f>SUM(F45:F49)</f>
        <v>808</v>
      </c>
      <c r="G50" s="22">
        <f>SUM(G45:G49)</f>
        <v>5949</v>
      </c>
      <c r="H50" s="22">
        <f>SUM(H45:H49)</f>
        <v>338</v>
      </c>
      <c r="I50" s="22">
        <f>SUM(I45:I49)</f>
        <v>8241</v>
      </c>
      <c r="J50" s="83"/>
      <c r="K50" s="187" t="s">
        <v>15</v>
      </c>
      <c r="L50" s="21">
        <f t="shared" si="6"/>
        <v>1202</v>
      </c>
      <c r="M50" s="22">
        <f t="shared" si="6"/>
        <v>1570</v>
      </c>
      <c r="N50" s="22">
        <f t="shared" si="6"/>
        <v>2117</v>
      </c>
      <c r="O50" s="22">
        <f t="shared" si="6"/>
        <v>4889</v>
      </c>
      <c r="P50" s="22">
        <f t="shared" si="6"/>
        <v>2290</v>
      </c>
      <c r="Q50" s="22">
        <f t="shared" si="6"/>
        <v>583</v>
      </c>
      <c r="R50" s="22">
        <f>SUM(R45:R49)</f>
        <v>2873</v>
      </c>
      <c r="S50" s="22">
        <f>SUM(S45:S49)</f>
        <v>479</v>
      </c>
      <c r="T50" s="22">
        <f>SUM(T45:T49)</f>
        <v>8241</v>
      </c>
    </row>
    <row r="51" ht="14.25">
      <c r="A51" s="30"/>
    </row>
    <row r="52" ht="14.25">
      <c r="A52" s="95" t="s">
        <v>66</v>
      </c>
    </row>
    <row r="53" ht="14.25">
      <c r="A53" s="95" t="s">
        <v>67</v>
      </c>
    </row>
    <row r="54" ht="14.25">
      <c r="A54" s="28"/>
    </row>
    <row r="55" ht="14.25">
      <c r="A55" s="28"/>
    </row>
    <row r="56" ht="14.25">
      <c r="A56" s="28"/>
    </row>
  </sheetData>
  <sheetProtection/>
  <mergeCells count="10">
    <mergeCell ref="A4:I4"/>
    <mergeCell ref="K4:T4"/>
    <mergeCell ref="K2:T2"/>
    <mergeCell ref="E6:G6"/>
    <mergeCell ref="P6:R6"/>
    <mergeCell ref="B6:D6"/>
    <mergeCell ref="L6:O6"/>
    <mergeCell ref="A5:I5"/>
    <mergeCell ref="L5:T5"/>
    <mergeCell ref="A2:I2"/>
  </mergeCells>
  <printOptions/>
  <pageMargins left="0.11811023622047245" right="0.11811023622047245" top="0.35433070866141736" bottom="0.15748031496062992" header="0.31496062992125984" footer="0.31496062992125984"/>
  <pageSetup horizontalDpi="600" verticalDpi="600" orientation="portrait" paperSize="9" scale="85"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Y54"/>
  <sheetViews>
    <sheetView zoomScalePageLayoutView="0" workbookViewId="0" topLeftCell="A1">
      <selection activeCell="Z28" sqref="Z28"/>
    </sheetView>
  </sheetViews>
  <sheetFormatPr defaultColWidth="9.140625" defaultRowHeight="15"/>
  <cols>
    <col min="1" max="1" width="17.421875" style="2" customWidth="1"/>
    <col min="2" max="2" width="17.421875" style="0" customWidth="1"/>
    <col min="3" max="3" width="15.8515625" style="0" customWidth="1"/>
    <col min="4" max="5" width="10.421875" style="0" customWidth="1"/>
    <col min="6" max="6" width="10.140625" style="0" customWidth="1"/>
    <col min="8" max="10" width="10.7109375" style="0" customWidth="1"/>
    <col min="11" max="12" width="10.140625" style="0" customWidth="1"/>
    <col min="13" max="13" width="11.140625" style="0" customWidth="1"/>
    <col min="14" max="14" width="10.421875" style="0" customWidth="1"/>
    <col min="18" max="19" width="11.00390625" style="0" customWidth="1"/>
    <col min="20" max="20" width="11.140625" style="0" customWidth="1"/>
    <col min="24" max="24" width="9.140625" style="2" customWidth="1"/>
  </cols>
  <sheetData>
    <row r="1" spans="1:10" ht="14.25">
      <c r="A1" s="1" t="s">
        <v>74</v>
      </c>
      <c r="J1" s="2"/>
    </row>
    <row r="2" spans="1:24" ht="14.25">
      <c r="A2" s="212" t="s">
        <v>26</v>
      </c>
      <c r="B2" s="212"/>
      <c r="C2" s="212"/>
      <c r="D2" s="212"/>
      <c r="E2" s="212"/>
      <c r="F2" s="212"/>
      <c r="G2" s="212"/>
      <c r="H2" s="212"/>
      <c r="I2" s="212"/>
      <c r="J2" s="212"/>
      <c r="K2" s="212"/>
      <c r="L2" s="212"/>
      <c r="M2" s="212"/>
      <c r="N2" s="212"/>
      <c r="O2" s="212"/>
      <c r="P2" s="212"/>
      <c r="Q2" s="212"/>
      <c r="R2" s="212"/>
      <c r="S2" s="212"/>
      <c r="T2" s="212"/>
      <c r="U2" s="212"/>
      <c r="V2" s="212"/>
      <c r="W2" s="212"/>
      <c r="X2" s="212"/>
    </row>
    <row r="3" spans="1:24" ht="14.25">
      <c r="A3" s="223" t="s">
        <v>81</v>
      </c>
      <c r="B3" s="223"/>
      <c r="C3" s="223"/>
      <c r="D3" s="223"/>
      <c r="E3" s="223"/>
      <c r="F3" s="223"/>
      <c r="G3" s="223"/>
      <c r="H3" s="223"/>
      <c r="I3" s="223"/>
      <c r="J3" s="223"/>
      <c r="K3" s="223"/>
      <c r="L3" s="223"/>
      <c r="M3" s="223"/>
      <c r="N3" s="223"/>
      <c r="O3" s="223"/>
      <c r="P3" s="223"/>
      <c r="Q3" s="223"/>
      <c r="R3" s="223"/>
      <c r="S3" s="223"/>
      <c r="T3" s="223"/>
      <c r="U3" s="223"/>
      <c r="V3" s="223"/>
      <c r="W3" s="223"/>
      <c r="X3" s="223"/>
    </row>
    <row r="4" ht="15" thickBot="1"/>
    <row r="5" spans="1:24" s="33" customFormat="1" ht="15" thickTop="1">
      <c r="A5" s="221" t="s">
        <v>50</v>
      </c>
      <c r="B5" s="221"/>
      <c r="C5" s="222"/>
      <c r="D5" s="228" t="s">
        <v>1</v>
      </c>
      <c r="E5" s="221"/>
      <c r="F5" s="221"/>
      <c r="G5" s="221"/>
      <c r="H5" s="221"/>
      <c r="I5" s="221"/>
      <c r="J5" s="222"/>
      <c r="K5" s="228" t="s">
        <v>2</v>
      </c>
      <c r="L5" s="221"/>
      <c r="M5" s="221"/>
      <c r="N5" s="221"/>
      <c r="O5" s="221"/>
      <c r="P5" s="221"/>
      <c r="Q5" s="222"/>
      <c r="R5" s="221" t="s">
        <v>0</v>
      </c>
      <c r="S5" s="221"/>
      <c r="T5" s="221"/>
      <c r="U5" s="221"/>
      <c r="V5" s="221"/>
      <c r="W5" s="221"/>
      <c r="X5" s="221"/>
    </row>
    <row r="6" spans="1:24" ht="44.25" customHeight="1">
      <c r="A6" s="107" t="s">
        <v>41</v>
      </c>
      <c r="B6" s="61" t="s">
        <v>69</v>
      </c>
      <c r="C6" s="111" t="s">
        <v>40</v>
      </c>
      <c r="D6" s="227" t="s">
        <v>47</v>
      </c>
      <c r="E6" s="226"/>
      <c r="F6" s="94" t="s">
        <v>46</v>
      </c>
      <c r="G6" s="224" t="s">
        <v>45</v>
      </c>
      <c r="H6" s="225"/>
      <c r="I6" s="226"/>
      <c r="J6" s="133" t="s">
        <v>0</v>
      </c>
      <c r="K6" s="227" t="s">
        <v>47</v>
      </c>
      <c r="L6" s="226"/>
      <c r="M6" s="94" t="s">
        <v>46</v>
      </c>
      <c r="N6" s="224" t="s">
        <v>45</v>
      </c>
      <c r="O6" s="225"/>
      <c r="P6" s="226"/>
      <c r="Q6" s="133" t="s">
        <v>0</v>
      </c>
      <c r="R6" s="225" t="s">
        <v>47</v>
      </c>
      <c r="S6" s="226"/>
      <c r="T6" s="63" t="s">
        <v>46</v>
      </c>
      <c r="U6" s="224" t="s">
        <v>45</v>
      </c>
      <c r="V6" s="225"/>
      <c r="W6" s="226"/>
      <c r="X6" s="127" t="s">
        <v>0</v>
      </c>
    </row>
    <row r="7" spans="1:24" ht="14.25">
      <c r="A7" s="122"/>
      <c r="B7" s="59"/>
      <c r="C7" s="121" t="s">
        <v>51</v>
      </c>
      <c r="D7" s="144" t="s">
        <v>52</v>
      </c>
      <c r="E7" s="141">
        <v>1</v>
      </c>
      <c r="F7" s="141">
        <v>0</v>
      </c>
      <c r="G7" s="141">
        <v>1</v>
      </c>
      <c r="H7" s="141">
        <v>2</v>
      </c>
      <c r="I7" s="141" t="s">
        <v>18</v>
      </c>
      <c r="J7" s="145"/>
      <c r="K7" s="144" t="s">
        <v>52</v>
      </c>
      <c r="L7" s="141">
        <v>1</v>
      </c>
      <c r="M7" s="141">
        <v>0</v>
      </c>
      <c r="N7" s="141">
        <v>1</v>
      </c>
      <c r="O7" s="141">
        <v>2</v>
      </c>
      <c r="P7" s="141" t="s">
        <v>18</v>
      </c>
      <c r="Q7" s="145"/>
      <c r="R7" s="143" t="s">
        <v>52</v>
      </c>
      <c r="S7" s="141">
        <v>1</v>
      </c>
      <c r="T7" s="141">
        <v>0</v>
      </c>
      <c r="U7" s="141">
        <v>1</v>
      </c>
      <c r="V7" s="141">
        <v>2</v>
      </c>
      <c r="W7" s="141" t="s">
        <v>18</v>
      </c>
      <c r="X7" s="128"/>
    </row>
    <row r="8" spans="1:25" ht="14.25">
      <c r="A8" s="108" t="s">
        <v>71</v>
      </c>
      <c r="B8" s="101" t="s">
        <v>71</v>
      </c>
      <c r="C8" s="109" t="s">
        <v>71</v>
      </c>
      <c r="D8" s="134">
        <v>0</v>
      </c>
      <c r="E8" s="125">
        <v>11</v>
      </c>
      <c r="F8" s="125">
        <v>2174</v>
      </c>
      <c r="G8" s="125">
        <v>3051</v>
      </c>
      <c r="H8" s="125">
        <v>1415</v>
      </c>
      <c r="I8" s="125">
        <v>468</v>
      </c>
      <c r="J8" s="135">
        <f>SUM(D8:I8)</f>
        <v>7119</v>
      </c>
      <c r="K8" s="134">
        <v>0</v>
      </c>
      <c r="L8" s="125">
        <v>10</v>
      </c>
      <c r="M8" s="125">
        <v>2553</v>
      </c>
      <c r="N8" s="125">
        <v>3048</v>
      </c>
      <c r="O8" s="125">
        <v>1288</v>
      </c>
      <c r="P8" s="125">
        <v>413</v>
      </c>
      <c r="Q8" s="135">
        <f>SUM(K8:P8)</f>
        <v>7312</v>
      </c>
      <c r="R8" s="130">
        <f>SUM(D8,K8)</f>
        <v>0</v>
      </c>
      <c r="S8" s="130">
        <f aca="true" t="shared" si="0" ref="S8:X8">SUM(E8,L8)</f>
        <v>21</v>
      </c>
      <c r="T8" s="130">
        <f t="shared" si="0"/>
        <v>4727</v>
      </c>
      <c r="U8" s="130">
        <f t="shared" si="0"/>
        <v>6099</v>
      </c>
      <c r="V8" s="130">
        <f t="shared" si="0"/>
        <v>2703</v>
      </c>
      <c r="W8" s="130">
        <f t="shared" si="0"/>
        <v>881</v>
      </c>
      <c r="X8" s="128">
        <f t="shared" si="0"/>
        <v>14431</v>
      </c>
      <c r="Y8" s="15"/>
    </row>
    <row r="9" spans="1:25" ht="14.25">
      <c r="A9" s="108" t="s">
        <v>71</v>
      </c>
      <c r="B9" s="101" t="s">
        <v>71</v>
      </c>
      <c r="C9" s="109" t="s">
        <v>70</v>
      </c>
      <c r="D9" s="134">
        <v>0</v>
      </c>
      <c r="E9" s="125">
        <v>10</v>
      </c>
      <c r="F9" s="125">
        <v>1212</v>
      </c>
      <c r="G9" s="125">
        <v>1684</v>
      </c>
      <c r="H9" s="125">
        <v>875</v>
      </c>
      <c r="I9" s="125">
        <v>341</v>
      </c>
      <c r="J9" s="135">
        <f aca="true" t="shared" si="1" ref="J9:J15">SUM(D9:I9)</f>
        <v>4122</v>
      </c>
      <c r="K9" s="134">
        <v>0</v>
      </c>
      <c r="L9" s="125">
        <v>11</v>
      </c>
      <c r="M9" s="125">
        <v>1416</v>
      </c>
      <c r="N9" s="125">
        <v>1654</v>
      </c>
      <c r="O9" s="125">
        <v>772</v>
      </c>
      <c r="P9" s="125">
        <v>298</v>
      </c>
      <c r="Q9" s="135">
        <f aca="true" t="shared" si="2" ref="Q9:Q16">SUM(K9:P9)</f>
        <v>4151</v>
      </c>
      <c r="R9" s="130">
        <f aca="true" t="shared" si="3" ref="R9:R16">SUM(D9,K9)</f>
        <v>0</v>
      </c>
      <c r="S9" s="130">
        <f aca="true" t="shared" si="4" ref="S9:S16">SUM(E9,L9)</f>
        <v>21</v>
      </c>
      <c r="T9" s="130">
        <f aca="true" t="shared" si="5" ref="T9:T16">SUM(F9,M9)</f>
        <v>2628</v>
      </c>
      <c r="U9" s="130">
        <f aca="true" t="shared" si="6" ref="U9:U16">SUM(G9,N9)</f>
        <v>3338</v>
      </c>
      <c r="V9" s="130">
        <f aca="true" t="shared" si="7" ref="V9:V16">SUM(H9,O9)</f>
        <v>1647</v>
      </c>
      <c r="W9" s="130">
        <f aca="true" t="shared" si="8" ref="W9:W16">SUM(I9,P9)</f>
        <v>639</v>
      </c>
      <c r="X9" s="128">
        <f aca="true" t="shared" si="9" ref="X9:X16">SUM(J9,Q9)</f>
        <v>8273</v>
      </c>
      <c r="Y9" s="15"/>
    </row>
    <row r="10" spans="1:25" ht="14.25">
      <c r="A10" s="108" t="s">
        <v>71</v>
      </c>
      <c r="B10" s="101" t="s">
        <v>70</v>
      </c>
      <c r="C10" s="109" t="s">
        <v>71</v>
      </c>
      <c r="D10" s="134">
        <v>0</v>
      </c>
      <c r="E10" s="125">
        <v>19</v>
      </c>
      <c r="F10" s="125">
        <v>1303</v>
      </c>
      <c r="G10" s="125">
        <v>1332</v>
      </c>
      <c r="H10" s="125">
        <v>636</v>
      </c>
      <c r="I10" s="125">
        <v>229</v>
      </c>
      <c r="J10" s="135">
        <f t="shared" si="1"/>
        <v>3519</v>
      </c>
      <c r="K10" s="134">
        <v>0</v>
      </c>
      <c r="L10" s="125">
        <v>27</v>
      </c>
      <c r="M10" s="125">
        <v>1607</v>
      </c>
      <c r="N10" s="125">
        <v>1178</v>
      </c>
      <c r="O10" s="125">
        <v>529</v>
      </c>
      <c r="P10" s="125">
        <v>148</v>
      </c>
      <c r="Q10" s="135">
        <f t="shared" si="2"/>
        <v>3489</v>
      </c>
      <c r="R10" s="130">
        <f t="shared" si="3"/>
        <v>0</v>
      </c>
      <c r="S10" s="130">
        <f t="shared" si="4"/>
        <v>46</v>
      </c>
      <c r="T10" s="130">
        <f t="shared" si="5"/>
        <v>2910</v>
      </c>
      <c r="U10" s="130">
        <f t="shared" si="6"/>
        <v>2510</v>
      </c>
      <c r="V10" s="130">
        <f t="shared" si="7"/>
        <v>1165</v>
      </c>
      <c r="W10" s="130">
        <f t="shared" si="8"/>
        <v>377</v>
      </c>
      <c r="X10" s="128">
        <f t="shared" si="9"/>
        <v>7008</v>
      </c>
      <c r="Y10" s="15"/>
    </row>
    <row r="11" spans="1:24" ht="14.25">
      <c r="A11" s="108" t="s">
        <v>70</v>
      </c>
      <c r="B11" s="101" t="s">
        <v>71</v>
      </c>
      <c r="C11" s="109" t="s">
        <v>71</v>
      </c>
      <c r="D11" s="134">
        <v>0</v>
      </c>
      <c r="E11" s="125">
        <v>28</v>
      </c>
      <c r="F11" s="125">
        <v>6706</v>
      </c>
      <c r="G11" s="125">
        <v>5234</v>
      </c>
      <c r="H11" s="125">
        <v>1371</v>
      </c>
      <c r="I11" s="125">
        <v>326</v>
      </c>
      <c r="J11" s="135">
        <f t="shared" si="1"/>
        <v>13665</v>
      </c>
      <c r="K11" s="134">
        <v>0</v>
      </c>
      <c r="L11" s="125">
        <v>46</v>
      </c>
      <c r="M11" s="125">
        <v>7957</v>
      </c>
      <c r="N11" s="125">
        <v>5266</v>
      </c>
      <c r="O11" s="125">
        <v>1085</v>
      </c>
      <c r="P11" s="125">
        <v>223</v>
      </c>
      <c r="Q11" s="135">
        <f t="shared" si="2"/>
        <v>14577</v>
      </c>
      <c r="R11" s="130">
        <f t="shared" si="3"/>
        <v>0</v>
      </c>
      <c r="S11" s="130">
        <f t="shared" si="4"/>
        <v>74</v>
      </c>
      <c r="T11" s="130">
        <f t="shared" si="5"/>
        <v>14663</v>
      </c>
      <c r="U11" s="130">
        <f t="shared" si="6"/>
        <v>10500</v>
      </c>
      <c r="V11" s="130">
        <f t="shared" si="7"/>
        <v>2456</v>
      </c>
      <c r="W11" s="130">
        <f t="shared" si="8"/>
        <v>549</v>
      </c>
      <c r="X11" s="128">
        <f t="shared" si="9"/>
        <v>28242</v>
      </c>
    </row>
    <row r="12" spans="1:24" ht="14.25">
      <c r="A12" s="108" t="s">
        <v>71</v>
      </c>
      <c r="B12" s="101" t="s">
        <v>70</v>
      </c>
      <c r="C12" s="109" t="s">
        <v>70</v>
      </c>
      <c r="D12" s="134">
        <v>3</v>
      </c>
      <c r="E12" s="125">
        <v>91</v>
      </c>
      <c r="F12" s="125">
        <v>3210</v>
      </c>
      <c r="G12" s="125">
        <v>1699</v>
      </c>
      <c r="H12" s="125">
        <v>730</v>
      </c>
      <c r="I12" s="125">
        <v>264</v>
      </c>
      <c r="J12" s="135">
        <f t="shared" si="1"/>
        <v>5997</v>
      </c>
      <c r="K12" s="134">
        <v>1</v>
      </c>
      <c r="L12" s="125">
        <v>102</v>
      </c>
      <c r="M12" s="125">
        <v>3493</v>
      </c>
      <c r="N12" s="125">
        <v>1470</v>
      </c>
      <c r="O12" s="125">
        <v>554</v>
      </c>
      <c r="P12" s="125">
        <v>177</v>
      </c>
      <c r="Q12" s="135">
        <f t="shared" si="2"/>
        <v>5797</v>
      </c>
      <c r="R12" s="130">
        <f t="shared" si="3"/>
        <v>4</v>
      </c>
      <c r="S12" s="130">
        <f t="shared" si="4"/>
        <v>193</v>
      </c>
      <c r="T12" s="130">
        <f t="shared" si="5"/>
        <v>6703</v>
      </c>
      <c r="U12" s="130">
        <f t="shared" si="6"/>
        <v>3169</v>
      </c>
      <c r="V12" s="130">
        <f t="shared" si="7"/>
        <v>1284</v>
      </c>
      <c r="W12" s="130">
        <f t="shared" si="8"/>
        <v>441</v>
      </c>
      <c r="X12" s="128">
        <f t="shared" si="9"/>
        <v>11794</v>
      </c>
    </row>
    <row r="13" spans="1:24" ht="14.25">
      <c r="A13" s="108" t="s">
        <v>70</v>
      </c>
      <c r="B13" s="101" t="s">
        <v>71</v>
      </c>
      <c r="C13" s="109" t="s">
        <v>70</v>
      </c>
      <c r="D13" s="134">
        <v>3</v>
      </c>
      <c r="E13" s="125">
        <v>55</v>
      </c>
      <c r="F13" s="125">
        <v>11135</v>
      </c>
      <c r="G13" s="125">
        <v>7167</v>
      </c>
      <c r="H13" s="125">
        <v>1749</v>
      </c>
      <c r="I13" s="125">
        <v>405</v>
      </c>
      <c r="J13" s="135">
        <f t="shared" si="1"/>
        <v>20514</v>
      </c>
      <c r="K13" s="134">
        <v>0</v>
      </c>
      <c r="L13" s="125">
        <v>63</v>
      </c>
      <c r="M13" s="125">
        <v>12078</v>
      </c>
      <c r="N13" s="125">
        <v>6139</v>
      </c>
      <c r="O13" s="125">
        <v>1233</v>
      </c>
      <c r="P13" s="125">
        <v>219</v>
      </c>
      <c r="Q13" s="135">
        <f t="shared" si="2"/>
        <v>19732</v>
      </c>
      <c r="R13" s="130">
        <f t="shared" si="3"/>
        <v>3</v>
      </c>
      <c r="S13" s="130">
        <f t="shared" si="4"/>
        <v>118</v>
      </c>
      <c r="T13" s="130">
        <f t="shared" si="5"/>
        <v>23213</v>
      </c>
      <c r="U13" s="130">
        <f t="shared" si="6"/>
        <v>13306</v>
      </c>
      <c r="V13" s="130">
        <f t="shared" si="7"/>
        <v>2982</v>
      </c>
      <c r="W13" s="130">
        <f t="shared" si="8"/>
        <v>624</v>
      </c>
      <c r="X13" s="128">
        <f t="shared" si="9"/>
        <v>40246</v>
      </c>
    </row>
    <row r="14" spans="1:24" ht="14.25">
      <c r="A14" s="108" t="s">
        <v>70</v>
      </c>
      <c r="B14" s="101" t="s">
        <v>70</v>
      </c>
      <c r="C14" s="109" t="s">
        <v>71</v>
      </c>
      <c r="D14" s="134">
        <v>3</v>
      </c>
      <c r="E14" s="125">
        <v>232</v>
      </c>
      <c r="F14" s="125">
        <v>16906</v>
      </c>
      <c r="G14" s="125">
        <v>7011</v>
      </c>
      <c r="H14" s="125">
        <v>1401</v>
      </c>
      <c r="I14" s="125">
        <v>275</v>
      </c>
      <c r="J14" s="135">
        <f t="shared" si="1"/>
        <v>25828</v>
      </c>
      <c r="K14" s="134">
        <v>3</v>
      </c>
      <c r="L14" s="125">
        <v>224</v>
      </c>
      <c r="M14" s="125">
        <v>18969</v>
      </c>
      <c r="N14" s="125">
        <v>5961</v>
      </c>
      <c r="O14" s="125">
        <v>973</v>
      </c>
      <c r="P14" s="125">
        <v>173</v>
      </c>
      <c r="Q14" s="135">
        <f t="shared" si="2"/>
        <v>26303</v>
      </c>
      <c r="R14" s="130">
        <f t="shared" si="3"/>
        <v>6</v>
      </c>
      <c r="S14" s="130">
        <f t="shared" si="4"/>
        <v>456</v>
      </c>
      <c r="T14" s="130">
        <f t="shared" si="5"/>
        <v>35875</v>
      </c>
      <c r="U14" s="130">
        <f t="shared" si="6"/>
        <v>12972</v>
      </c>
      <c r="V14" s="130">
        <f t="shared" si="7"/>
        <v>2374</v>
      </c>
      <c r="W14" s="130">
        <f t="shared" si="8"/>
        <v>448</v>
      </c>
      <c r="X14" s="128">
        <f t="shared" si="9"/>
        <v>52131</v>
      </c>
    </row>
    <row r="15" spans="1:24" ht="14.25">
      <c r="A15" s="108" t="s">
        <v>70</v>
      </c>
      <c r="B15" s="101" t="s">
        <v>70</v>
      </c>
      <c r="C15" s="109" t="s">
        <v>70</v>
      </c>
      <c r="D15" s="134">
        <v>42</v>
      </c>
      <c r="E15" s="125">
        <v>1932</v>
      </c>
      <c r="F15" s="125">
        <v>92249</v>
      </c>
      <c r="G15" s="125">
        <v>23360</v>
      </c>
      <c r="H15" s="125">
        <v>4144</v>
      </c>
      <c r="I15" s="125">
        <v>711</v>
      </c>
      <c r="J15" s="135">
        <f t="shared" si="1"/>
        <v>122438</v>
      </c>
      <c r="K15" s="134">
        <v>25</v>
      </c>
      <c r="L15" s="125">
        <v>1781</v>
      </c>
      <c r="M15" s="125">
        <v>96282</v>
      </c>
      <c r="N15" s="125">
        <v>16081</v>
      </c>
      <c r="O15" s="125">
        <v>2178</v>
      </c>
      <c r="P15" s="125">
        <v>365</v>
      </c>
      <c r="Q15" s="135">
        <f t="shared" si="2"/>
        <v>116712</v>
      </c>
      <c r="R15" s="130">
        <f t="shared" si="3"/>
        <v>67</v>
      </c>
      <c r="S15" s="130">
        <f t="shared" si="4"/>
        <v>3713</v>
      </c>
      <c r="T15" s="130">
        <f t="shared" si="5"/>
        <v>188531</v>
      </c>
      <c r="U15" s="130">
        <f t="shared" si="6"/>
        <v>39441</v>
      </c>
      <c r="V15" s="130">
        <f t="shared" si="7"/>
        <v>6322</v>
      </c>
      <c r="W15" s="130">
        <f t="shared" si="8"/>
        <v>1076</v>
      </c>
      <c r="X15" s="128">
        <f t="shared" si="9"/>
        <v>239150</v>
      </c>
    </row>
    <row r="16" spans="1:24" s="34" customFormat="1" ht="14.25">
      <c r="A16" s="105"/>
      <c r="B16" s="105"/>
      <c r="C16" s="110" t="s">
        <v>0</v>
      </c>
      <c r="D16" s="136">
        <v>51</v>
      </c>
      <c r="E16" s="126">
        <f>SUM(E8:E15)</f>
        <v>2378</v>
      </c>
      <c r="F16" s="126">
        <f>SUM(F8:F15)</f>
        <v>134895</v>
      </c>
      <c r="G16" s="126">
        <f>SUM(G8:G15)</f>
        <v>50538</v>
      </c>
      <c r="H16" s="126">
        <f>SUM(H8:H15)</f>
        <v>12321</v>
      </c>
      <c r="I16" s="126">
        <f>SUM(I8:I15)</f>
        <v>3019</v>
      </c>
      <c r="J16" s="195">
        <f>SUM(D16:I16)</f>
        <v>203202</v>
      </c>
      <c r="K16" s="136">
        <f aca="true" t="shared" si="10" ref="K16:P16">SUM(K8:K15)</f>
        <v>29</v>
      </c>
      <c r="L16" s="126">
        <f t="shared" si="10"/>
        <v>2264</v>
      </c>
      <c r="M16" s="196">
        <f t="shared" si="10"/>
        <v>144355</v>
      </c>
      <c r="N16" s="196">
        <f t="shared" si="10"/>
        <v>40797</v>
      </c>
      <c r="O16" s="196">
        <f t="shared" si="10"/>
        <v>8612</v>
      </c>
      <c r="P16" s="196">
        <f t="shared" si="10"/>
        <v>2016</v>
      </c>
      <c r="Q16" s="197">
        <f t="shared" si="2"/>
        <v>198073</v>
      </c>
      <c r="R16" s="198">
        <f t="shared" si="3"/>
        <v>80</v>
      </c>
      <c r="S16" s="199">
        <f t="shared" si="4"/>
        <v>4642</v>
      </c>
      <c r="T16" s="199">
        <f t="shared" si="5"/>
        <v>279250</v>
      </c>
      <c r="U16" s="199">
        <f t="shared" si="6"/>
        <v>91335</v>
      </c>
      <c r="V16" s="199">
        <f t="shared" si="7"/>
        <v>20933</v>
      </c>
      <c r="W16" s="131">
        <f t="shared" si="8"/>
        <v>5035</v>
      </c>
      <c r="X16" s="129">
        <f t="shared" si="9"/>
        <v>401275</v>
      </c>
    </row>
    <row r="17" s="2" customFormat="1" ht="14.25">
      <c r="C17" s="67"/>
    </row>
    <row r="18" s="2" customFormat="1" ht="14.25">
      <c r="C18" s="67"/>
    </row>
    <row r="20" spans="1:24" ht="14.25">
      <c r="A20" s="212" t="s">
        <v>26</v>
      </c>
      <c r="B20" s="212"/>
      <c r="C20" s="212"/>
      <c r="D20" s="212"/>
      <c r="E20" s="212"/>
      <c r="F20" s="212"/>
      <c r="G20" s="212"/>
      <c r="H20" s="212"/>
      <c r="I20" s="212"/>
      <c r="J20" s="212"/>
      <c r="K20" s="212"/>
      <c r="L20" s="212"/>
      <c r="M20" s="212"/>
      <c r="N20" s="212"/>
      <c r="O20" s="212"/>
      <c r="P20" s="212"/>
      <c r="Q20" s="212"/>
      <c r="R20" s="212"/>
      <c r="S20" s="212"/>
      <c r="T20" s="212"/>
      <c r="U20" s="212"/>
      <c r="V20" s="212"/>
      <c r="W20" s="212"/>
      <c r="X20" s="212"/>
    </row>
    <row r="21" spans="1:24" ht="14.25">
      <c r="A21" s="223" t="s">
        <v>82</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row>
    <row r="22" ht="15" thickBot="1"/>
    <row r="23" spans="1:24" ht="15" thickTop="1">
      <c r="A23" s="221" t="s">
        <v>50</v>
      </c>
      <c r="B23" s="221"/>
      <c r="C23" s="222"/>
      <c r="D23" s="228" t="s">
        <v>1</v>
      </c>
      <c r="E23" s="221"/>
      <c r="F23" s="221"/>
      <c r="G23" s="221"/>
      <c r="H23" s="221"/>
      <c r="I23" s="221"/>
      <c r="J23" s="222"/>
      <c r="K23" s="228" t="s">
        <v>2</v>
      </c>
      <c r="L23" s="221"/>
      <c r="M23" s="221"/>
      <c r="N23" s="221"/>
      <c r="O23" s="221"/>
      <c r="P23" s="221"/>
      <c r="Q23" s="222"/>
      <c r="R23" s="221" t="s">
        <v>0</v>
      </c>
      <c r="S23" s="221"/>
      <c r="T23" s="221"/>
      <c r="U23" s="221"/>
      <c r="V23" s="221"/>
      <c r="W23" s="221"/>
      <c r="X23" s="221"/>
    </row>
    <row r="24" spans="1:24" ht="42.75">
      <c r="A24" s="107" t="s">
        <v>41</v>
      </c>
      <c r="B24" s="61" t="s">
        <v>69</v>
      </c>
      <c r="C24" s="111" t="s">
        <v>40</v>
      </c>
      <c r="D24" s="227" t="s">
        <v>47</v>
      </c>
      <c r="E24" s="226"/>
      <c r="F24" s="94" t="s">
        <v>46</v>
      </c>
      <c r="G24" s="224" t="s">
        <v>45</v>
      </c>
      <c r="H24" s="225"/>
      <c r="I24" s="226"/>
      <c r="J24" s="133" t="s">
        <v>0</v>
      </c>
      <c r="K24" s="227" t="s">
        <v>47</v>
      </c>
      <c r="L24" s="226"/>
      <c r="M24" s="94" t="s">
        <v>46</v>
      </c>
      <c r="N24" s="224" t="s">
        <v>45</v>
      </c>
      <c r="O24" s="225"/>
      <c r="P24" s="226"/>
      <c r="Q24" s="133" t="s">
        <v>0</v>
      </c>
      <c r="R24" s="225" t="s">
        <v>47</v>
      </c>
      <c r="S24" s="226"/>
      <c r="T24" s="63" t="s">
        <v>46</v>
      </c>
      <c r="U24" s="224" t="s">
        <v>45</v>
      </c>
      <c r="V24" s="225"/>
      <c r="W24" s="226"/>
      <c r="X24" s="127" t="s">
        <v>0</v>
      </c>
    </row>
    <row r="25" spans="1:24" ht="14.25">
      <c r="A25" s="122"/>
      <c r="B25" s="59"/>
      <c r="C25" s="121" t="s">
        <v>51</v>
      </c>
      <c r="D25" s="132" t="s">
        <v>52</v>
      </c>
      <c r="E25" s="62">
        <v>1</v>
      </c>
      <c r="F25" s="62">
        <v>0</v>
      </c>
      <c r="G25" s="62">
        <v>1</v>
      </c>
      <c r="H25" s="62">
        <v>2</v>
      </c>
      <c r="I25" s="62" t="s">
        <v>18</v>
      </c>
      <c r="J25" s="142"/>
      <c r="K25" s="132" t="s">
        <v>52</v>
      </c>
      <c r="L25" s="62">
        <v>1</v>
      </c>
      <c r="M25" s="62">
        <v>0</v>
      </c>
      <c r="N25" s="62">
        <v>1</v>
      </c>
      <c r="O25" s="62">
        <v>2</v>
      </c>
      <c r="P25" s="62" t="s">
        <v>18</v>
      </c>
      <c r="Q25" s="142"/>
      <c r="R25" s="124" t="s">
        <v>52</v>
      </c>
      <c r="S25" s="62">
        <v>1</v>
      </c>
      <c r="T25" s="62">
        <v>0</v>
      </c>
      <c r="U25" s="62">
        <v>1</v>
      </c>
      <c r="V25" s="62">
        <v>2</v>
      </c>
      <c r="W25" s="62" t="s">
        <v>18</v>
      </c>
      <c r="X25" s="93"/>
    </row>
    <row r="26" spans="1:24" ht="14.25">
      <c r="A26" s="108" t="s">
        <v>71</v>
      </c>
      <c r="B26" s="101" t="s">
        <v>71</v>
      </c>
      <c r="C26" s="109" t="s">
        <v>71</v>
      </c>
      <c r="D26" s="151">
        <f aca="true" t="shared" si="11" ref="D26:J26">D8/$J8*100</f>
        <v>0</v>
      </c>
      <c r="E26" s="152">
        <f t="shared" si="11"/>
        <v>0.15451608371962353</v>
      </c>
      <c r="F26" s="152">
        <f t="shared" si="11"/>
        <v>30.537996909678327</v>
      </c>
      <c r="G26" s="152">
        <f t="shared" si="11"/>
        <v>42.857142857142854</v>
      </c>
      <c r="H26" s="152">
        <f t="shared" si="11"/>
        <v>19.876387133024302</v>
      </c>
      <c r="I26" s="152">
        <f t="shared" si="11"/>
        <v>6.573957016434892</v>
      </c>
      <c r="J26" s="153">
        <f t="shared" si="11"/>
        <v>100</v>
      </c>
      <c r="K26" s="151">
        <f aca="true" t="shared" si="12" ref="K26:Q26">K8/$Q8*100</f>
        <v>0</v>
      </c>
      <c r="L26" s="152">
        <f t="shared" si="12"/>
        <v>0.13676148796498905</v>
      </c>
      <c r="M26" s="152">
        <f t="shared" si="12"/>
        <v>34.915207877461704</v>
      </c>
      <c r="N26" s="152">
        <f t="shared" si="12"/>
        <v>41.68490153172866</v>
      </c>
      <c r="O26" s="152">
        <f t="shared" si="12"/>
        <v>17.61487964989059</v>
      </c>
      <c r="P26" s="152">
        <f t="shared" si="12"/>
        <v>5.648249452954048</v>
      </c>
      <c r="Q26" s="153">
        <f t="shared" si="12"/>
        <v>100</v>
      </c>
      <c r="R26" s="154">
        <f aca="true" t="shared" si="13" ref="R26:X26">R8/$X8*100</f>
        <v>0</v>
      </c>
      <c r="S26" s="152">
        <f t="shared" si="13"/>
        <v>0.14552006097983508</v>
      </c>
      <c r="T26" s="152">
        <f t="shared" si="13"/>
        <v>32.75587277388954</v>
      </c>
      <c r="U26" s="152">
        <f t="shared" si="13"/>
        <v>42.263183424572105</v>
      </c>
      <c r="V26" s="152">
        <f t="shared" si="13"/>
        <v>18.73051070611877</v>
      </c>
      <c r="W26" s="152">
        <f t="shared" si="13"/>
        <v>6.104913034439748</v>
      </c>
      <c r="X26" s="155">
        <f t="shared" si="13"/>
        <v>100</v>
      </c>
    </row>
    <row r="27" spans="1:24" ht="14.25">
      <c r="A27" s="108" t="s">
        <v>71</v>
      </c>
      <c r="B27" s="101" t="s">
        <v>71</v>
      </c>
      <c r="C27" s="109" t="s">
        <v>70</v>
      </c>
      <c r="D27" s="151">
        <f aca="true" t="shared" si="14" ref="D27:J27">D9/$J9*100</f>
        <v>0</v>
      </c>
      <c r="E27" s="152">
        <f t="shared" si="14"/>
        <v>0.24260067928190196</v>
      </c>
      <c r="F27" s="152">
        <f t="shared" si="14"/>
        <v>29.403202328966522</v>
      </c>
      <c r="G27" s="152">
        <f t="shared" si="14"/>
        <v>40.85395439107229</v>
      </c>
      <c r="H27" s="152">
        <f t="shared" si="14"/>
        <v>21.227559437166423</v>
      </c>
      <c r="I27" s="152">
        <f t="shared" si="14"/>
        <v>8.272683163512857</v>
      </c>
      <c r="J27" s="153">
        <f t="shared" si="14"/>
        <v>100</v>
      </c>
      <c r="K27" s="151">
        <f aca="true" t="shared" si="15" ref="K27:Q27">K9/$Q9*100</f>
        <v>0</v>
      </c>
      <c r="L27" s="152">
        <f t="shared" si="15"/>
        <v>0.26499638641291257</v>
      </c>
      <c r="M27" s="152">
        <f t="shared" si="15"/>
        <v>34.11226210551674</v>
      </c>
      <c r="N27" s="152">
        <f t="shared" si="15"/>
        <v>39.845820284268854</v>
      </c>
      <c r="O27" s="152">
        <f t="shared" si="15"/>
        <v>18.597928210069863</v>
      </c>
      <c r="P27" s="152">
        <f t="shared" si="15"/>
        <v>7.178993013731631</v>
      </c>
      <c r="Q27" s="153">
        <f t="shared" si="15"/>
        <v>100</v>
      </c>
      <c r="R27" s="154">
        <f aca="true" t="shared" si="16" ref="R27:X27">R9/$X9*100</f>
        <v>0</v>
      </c>
      <c r="S27" s="152">
        <f t="shared" si="16"/>
        <v>0.2538377855675088</v>
      </c>
      <c r="T27" s="152">
        <f t="shared" si="16"/>
        <v>31.765985736733953</v>
      </c>
      <c r="U27" s="152">
        <f t="shared" si="16"/>
        <v>40.34812039163544</v>
      </c>
      <c r="V27" s="152">
        <f t="shared" si="16"/>
        <v>19.90813489665176</v>
      </c>
      <c r="W27" s="152">
        <f t="shared" si="16"/>
        <v>7.723921189411338</v>
      </c>
      <c r="X27" s="155">
        <f t="shared" si="16"/>
        <v>100</v>
      </c>
    </row>
    <row r="28" spans="1:24" ht="14.25">
      <c r="A28" s="108" t="s">
        <v>71</v>
      </c>
      <c r="B28" s="101" t="s">
        <v>70</v>
      </c>
      <c r="C28" s="109" t="s">
        <v>71</v>
      </c>
      <c r="D28" s="151">
        <f aca="true" t="shared" si="17" ref="D28:J28">D10/$J10*100</f>
        <v>0</v>
      </c>
      <c r="E28" s="152">
        <f t="shared" si="17"/>
        <v>0.5399261153736857</v>
      </c>
      <c r="F28" s="152">
        <f t="shared" si="17"/>
        <v>37.027564649048024</v>
      </c>
      <c r="G28" s="152">
        <f t="shared" si="17"/>
        <v>37.851662404092075</v>
      </c>
      <c r="H28" s="152">
        <f t="shared" si="17"/>
        <v>18.073316283034956</v>
      </c>
      <c r="I28" s="152">
        <f t="shared" si="17"/>
        <v>6.507530548451265</v>
      </c>
      <c r="J28" s="153">
        <f t="shared" si="17"/>
        <v>100</v>
      </c>
      <c r="K28" s="151">
        <f aca="true" t="shared" si="18" ref="K28:Q28">K10/$Q10*100</f>
        <v>0</v>
      </c>
      <c r="L28" s="152">
        <f t="shared" si="18"/>
        <v>0.7738607050730868</v>
      </c>
      <c r="M28" s="152">
        <f t="shared" si="18"/>
        <v>46.05904270564632</v>
      </c>
      <c r="N28" s="152">
        <f t="shared" si="18"/>
        <v>33.76325594726283</v>
      </c>
      <c r="O28" s="152">
        <f t="shared" si="18"/>
        <v>15.161937517913444</v>
      </c>
      <c r="P28" s="152">
        <f t="shared" si="18"/>
        <v>4.2419031241043275</v>
      </c>
      <c r="Q28" s="153">
        <f t="shared" si="18"/>
        <v>100</v>
      </c>
      <c r="R28" s="154">
        <f aca="true" t="shared" si="19" ref="R28:X28">R10/$X10*100</f>
        <v>0</v>
      </c>
      <c r="S28" s="152">
        <f t="shared" si="19"/>
        <v>0.6563926940639269</v>
      </c>
      <c r="T28" s="152">
        <f t="shared" si="19"/>
        <v>41.523972602739725</v>
      </c>
      <c r="U28" s="152">
        <f t="shared" si="19"/>
        <v>35.8162100456621</v>
      </c>
      <c r="V28" s="152">
        <f t="shared" si="19"/>
        <v>16.623858447488583</v>
      </c>
      <c r="W28" s="152">
        <f t="shared" si="19"/>
        <v>5.379566210045662</v>
      </c>
      <c r="X28" s="155">
        <f t="shared" si="19"/>
        <v>100</v>
      </c>
    </row>
    <row r="29" spans="1:24" ht="14.25">
      <c r="A29" s="108" t="s">
        <v>70</v>
      </c>
      <c r="B29" s="101" t="s">
        <v>71</v>
      </c>
      <c r="C29" s="109" t="s">
        <v>71</v>
      </c>
      <c r="D29" s="151">
        <f aca="true" t="shared" si="20" ref="D29:J29">D11/$J11*100</f>
        <v>0</v>
      </c>
      <c r="E29" s="152">
        <f t="shared" si="20"/>
        <v>0.20490303695572631</v>
      </c>
      <c r="F29" s="152">
        <f t="shared" si="20"/>
        <v>49.07427735089645</v>
      </c>
      <c r="G29" s="152">
        <f t="shared" si="20"/>
        <v>38.3022319795097</v>
      </c>
      <c r="H29" s="152">
        <f t="shared" si="20"/>
        <v>10.032930845225026</v>
      </c>
      <c r="I29" s="152">
        <f t="shared" si="20"/>
        <v>2.385656787413099</v>
      </c>
      <c r="J29" s="153">
        <f t="shared" si="20"/>
        <v>100</v>
      </c>
      <c r="K29" s="151">
        <f aca="true" t="shared" si="21" ref="K29:Q29">K11/$Q11*100</f>
        <v>0</v>
      </c>
      <c r="L29" s="152">
        <f t="shared" si="21"/>
        <v>0.3155656170679838</v>
      </c>
      <c r="M29" s="152">
        <f t="shared" si="21"/>
        <v>54.58599163065102</v>
      </c>
      <c r="N29" s="152">
        <f t="shared" si="21"/>
        <v>36.12540303217398</v>
      </c>
      <c r="O29" s="152">
        <f t="shared" si="21"/>
        <v>7.443232489538314</v>
      </c>
      <c r="P29" s="152">
        <f t="shared" si="21"/>
        <v>1.529807230568704</v>
      </c>
      <c r="Q29" s="153">
        <f t="shared" si="21"/>
        <v>100</v>
      </c>
      <c r="R29" s="154">
        <f aca="true" t="shared" si="22" ref="R29:X29">R11/$X11*100</f>
        <v>0</v>
      </c>
      <c r="S29" s="152">
        <f t="shared" si="22"/>
        <v>0.2620211033212945</v>
      </c>
      <c r="T29" s="152">
        <f t="shared" si="22"/>
        <v>51.919127540542455</v>
      </c>
      <c r="U29" s="152">
        <f t="shared" si="22"/>
        <v>37.17867006585936</v>
      </c>
      <c r="V29" s="152">
        <f t="shared" si="22"/>
        <v>8.696267969690531</v>
      </c>
      <c r="W29" s="152">
        <f t="shared" si="22"/>
        <v>1.9439133205863608</v>
      </c>
      <c r="X29" s="155">
        <f t="shared" si="22"/>
        <v>100</v>
      </c>
    </row>
    <row r="30" spans="1:24" ht="14.25">
      <c r="A30" s="108" t="s">
        <v>71</v>
      </c>
      <c r="B30" s="101" t="s">
        <v>70</v>
      </c>
      <c r="C30" s="109" t="s">
        <v>70</v>
      </c>
      <c r="D30" s="151">
        <f aca="true" t="shared" si="23" ref="D30:J30">D12/$J12*100</f>
        <v>0.05002501250625312</v>
      </c>
      <c r="E30" s="152">
        <f t="shared" si="23"/>
        <v>1.5174253793563448</v>
      </c>
      <c r="F30" s="152">
        <f t="shared" si="23"/>
        <v>53.52676338169084</v>
      </c>
      <c r="G30" s="152">
        <f t="shared" si="23"/>
        <v>28.330832082708017</v>
      </c>
      <c r="H30" s="152">
        <f t="shared" si="23"/>
        <v>12.172753043188262</v>
      </c>
      <c r="I30" s="152">
        <f t="shared" si="23"/>
        <v>4.4022011005502755</v>
      </c>
      <c r="J30" s="153">
        <f t="shared" si="23"/>
        <v>100</v>
      </c>
      <c r="K30" s="151">
        <f aca="true" t="shared" si="24" ref="K30:Q30">K12/$Q12*100</f>
        <v>0.017250301880282905</v>
      </c>
      <c r="L30" s="152">
        <f t="shared" si="24"/>
        <v>1.7595307917888565</v>
      </c>
      <c r="M30" s="152">
        <f t="shared" si="24"/>
        <v>60.25530446782818</v>
      </c>
      <c r="N30" s="152">
        <f t="shared" si="24"/>
        <v>25.35794376401587</v>
      </c>
      <c r="O30" s="152">
        <f t="shared" si="24"/>
        <v>9.55666724167673</v>
      </c>
      <c r="P30" s="152">
        <f t="shared" si="24"/>
        <v>3.053303432810074</v>
      </c>
      <c r="Q30" s="153">
        <f t="shared" si="24"/>
        <v>100</v>
      </c>
      <c r="R30" s="154">
        <f aca="true" t="shared" si="25" ref="R30:X30">R12/$X12*100</f>
        <v>0.033915550279803294</v>
      </c>
      <c r="S30" s="152">
        <f t="shared" si="25"/>
        <v>1.6364253010005085</v>
      </c>
      <c r="T30" s="152">
        <f t="shared" si="25"/>
        <v>56.83398338138036</v>
      </c>
      <c r="U30" s="152">
        <f t="shared" si="25"/>
        <v>26.869594709174155</v>
      </c>
      <c r="V30" s="152">
        <f t="shared" si="25"/>
        <v>10.886891639816856</v>
      </c>
      <c r="W30" s="152">
        <f t="shared" si="25"/>
        <v>3.7391894183483125</v>
      </c>
      <c r="X30" s="155">
        <f t="shared" si="25"/>
        <v>100</v>
      </c>
    </row>
    <row r="31" spans="1:24" ht="14.25">
      <c r="A31" s="108" t="s">
        <v>70</v>
      </c>
      <c r="B31" s="101" t="s">
        <v>71</v>
      </c>
      <c r="C31" s="109" t="s">
        <v>70</v>
      </c>
      <c r="D31" s="151">
        <f aca="true" t="shared" si="26" ref="D31:J31">D13/$J13*100</f>
        <v>0.014624159110851126</v>
      </c>
      <c r="E31" s="152">
        <f t="shared" si="26"/>
        <v>0.26810958369893734</v>
      </c>
      <c r="F31" s="152">
        <f t="shared" si="26"/>
        <v>54.280003899775764</v>
      </c>
      <c r="G31" s="152">
        <f t="shared" si="26"/>
        <v>34.93711611582334</v>
      </c>
      <c r="H31" s="152">
        <f t="shared" si="26"/>
        <v>8.525884761626207</v>
      </c>
      <c r="I31" s="152">
        <f t="shared" si="26"/>
        <v>1.9742614799649019</v>
      </c>
      <c r="J31" s="153">
        <f t="shared" si="26"/>
        <v>100</v>
      </c>
      <c r="K31" s="151">
        <f aca="true" t="shared" si="27" ref="K31:Q31">K13/$Q13*100</f>
        <v>0</v>
      </c>
      <c r="L31" s="152">
        <f t="shared" si="27"/>
        <v>0.31927832961686603</v>
      </c>
      <c r="M31" s="152">
        <f t="shared" si="27"/>
        <v>61.21021690654774</v>
      </c>
      <c r="N31" s="152">
        <f t="shared" si="27"/>
        <v>31.11189945266572</v>
      </c>
      <c r="O31" s="152">
        <f t="shared" si="27"/>
        <v>6.24873302250152</v>
      </c>
      <c r="P31" s="152">
        <f t="shared" si="27"/>
        <v>1.1098722886681531</v>
      </c>
      <c r="Q31" s="153">
        <f t="shared" si="27"/>
        <v>100</v>
      </c>
      <c r="R31" s="154">
        <f aca="true" t="shared" si="28" ref="R31:X31">R13/$X13*100</f>
        <v>0.007454156934850668</v>
      </c>
      <c r="S31" s="152">
        <f t="shared" si="28"/>
        <v>0.29319683943745967</v>
      </c>
      <c r="T31" s="152">
        <f t="shared" si="28"/>
        <v>57.677781642896186</v>
      </c>
      <c r="U31" s="152">
        <f t="shared" si="28"/>
        <v>33.061670725041</v>
      </c>
      <c r="V31" s="152">
        <f t="shared" si="28"/>
        <v>7.409431993241565</v>
      </c>
      <c r="W31" s="152">
        <f t="shared" si="28"/>
        <v>1.550464642448939</v>
      </c>
      <c r="X31" s="155">
        <f t="shared" si="28"/>
        <v>100</v>
      </c>
    </row>
    <row r="32" spans="1:24" ht="14.25">
      <c r="A32" s="108" t="s">
        <v>70</v>
      </c>
      <c r="B32" s="101" t="s">
        <v>70</v>
      </c>
      <c r="C32" s="109" t="s">
        <v>71</v>
      </c>
      <c r="D32" s="151">
        <f aca="true" t="shared" si="29" ref="D32:J32">D14/$J14*100</f>
        <v>0.011615301223478395</v>
      </c>
      <c r="E32" s="152">
        <f t="shared" si="29"/>
        <v>0.8982499612823291</v>
      </c>
      <c r="F32" s="152">
        <f t="shared" si="29"/>
        <v>65.45609416137526</v>
      </c>
      <c r="G32" s="152">
        <f t="shared" si="29"/>
        <v>27.14495895926901</v>
      </c>
      <c r="H32" s="152">
        <f t="shared" si="29"/>
        <v>5.42434567136441</v>
      </c>
      <c r="I32" s="152">
        <f t="shared" si="29"/>
        <v>1.0647359454855196</v>
      </c>
      <c r="J32" s="153">
        <f t="shared" si="29"/>
        <v>100</v>
      </c>
      <c r="K32" s="151">
        <f aca="true" t="shared" si="30" ref="K32:Q32">K14/$Q14*100</f>
        <v>0.011405543093943657</v>
      </c>
      <c r="L32" s="152">
        <f t="shared" si="30"/>
        <v>0.8516138843477931</v>
      </c>
      <c r="M32" s="152">
        <f t="shared" si="30"/>
        <v>72.11724898300574</v>
      </c>
      <c r="N32" s="152">
        <f t="shared" si="30"/>
        <v>22.662814127666046</v>
      </c>
      <c r="O32" s="152">
        <f t="shared" si="30"/>
        <v>3.699197810135726</v>
      </c>
      <c r="P32" s="152">
        <f t="shared" si="30"/>
        <v>0.6577196517507509</v>
      </c>
      <c r="Q32" s="153">
        <f t="shared" si="30"/>
        <v>100</v>
      </c>
      <c r="R32" s="154">
        <f aca="true" t="shared" si="31" ref="R32:X32">R14/$X14*100</f>
        <v>0.011509466536226047</v>
      </c>
      <c r="S32" s="152">
        <f t="shared" si="31"/>
        <v>0.8747194567531795</v>
      </c>
      <c r="T32" s="152">
        <f t="shared" si="31"/>
        <v>68.81701866451823</v>
      </c>
      <c r="U32" s="152">
        <f t="shared" si="31"/>
        <v>24.883466651320713</v>
      </c>
      <c r="V32" s="152">
        <f t="shared" si="31"/>
        <v>4.553912259500105</v>
      </c>
      <c r="W32" s="152">
        <f t="shared" si="31"/>
        <v>0.8593735013715447</v>
      </c>
      <c r="X32" s="155">
        <f t="shared" si="31"/>
        <v>100</v>
      </c>
    </row>
    <row r="33" spans="1:24" ht="14.25">
      <c r="A33" s="108" t="s">
        <v>70</v>
      </c>
      <c r="B33" s="101" t="s">
        <v>70</v>
      </c>
      <c r="C33" s="109" t="s">
        <v>70</v>
      </c>
      <c r="D33" s="151">
        <f aca="true" t="shared" si="32" ref="D33:J33">D15/$J15*100</f>
        <v>0.03430307584246721</v>
      </c>
      <c r="E33" s="152">
        <f t="shared" si="32"/>
        <v>1.5779414887534915</v>
      </c>
      <c r="F33" s="152">
        <f t="shared" si="32"/>
        <v>75.34343912837518</v>
      </c>
      <c r="G33" s="152">
        <f t="shared" si="32"/>
        <v>19.079044087619856</v>
      </c>
      <c r="H33" s="152">
        <f t="shared" si="32"/>
        <v>3.3845701497900977</v>
      </c>
      <c r="I33" s="152">
        <f t="shared" si="32"/>
        <v>0.5807020696189092</v>
      </c>
      <c r="J33" s="153">
        <f t="shared" si="32"/>
        <v>100</v>
      </c>
      <c r="K33" s="151">
        <f aca="true" t="shared" si="33" ref="K33:Q33">K15/$Q15*100</f>
        <v>0.021420248132154363</v>
      </c>
      <c r="L33" s="152">
        <f t="shared" si="33"/>
        <v>1.525978476934677</v>
      </c>
      <c r="M33" s="152">
        <f t="shared" si="33"/>
        <v>82.49537322640346</v>
      </c>
      <c r="N33" s="152">
        <f t="shared" si="33"/>
        <v>13.778360408526972</v>
      </c>
      <c r="O33" s="152">
        <f t="shared" si="33"/>
        <v>1.8661320172732883</v>
      </c>
      <c r="P33" s="152">
        <f t="shared" si="33"/>
        <v>0.3127356227294537</v>
      </c>
      <c r="Q33" s="153">
        <f t="shared" si="33"/>
        <v>100</v>
      </c>
      <c r="R33" s="154">
        <f aca="true" t="shared" si="34" ref="R33:X33">R15/$X15*100</f>
        <v>0.028015889609031987</v>
      </c>
      <c r="S33" s="152">
        <f t="shared" si="34"/>
        <v>1.552582061467698</v>
      </c>
      <c r="T33" s="152">
        <f t="shared" si="34"/>
        <v>78.83378632657329</v>
      </c>
      <c r="U33" s="152">
        <f t="shared" si="34"/>
        <v>16.492159732385534</v>
      </c>
      <c r="V33" s="152">
        <f t="shared" si="34"/>
        <v>2.6435291657955258</v>
      </c>
      <c r="W33" s="152">
        <f t="shared" si="34"/>
        <v>0.4499268241689316</v>
      </c>
      <c r="X33" s="155">
        <f t="shared" si="34"/>
        <v>100</v>
      </c>
    </row>
    <row r="34" spans="1:24" s="2" customFormat="1" ht="14.25">
      <c r="A34" s="105"/>
      <c r="B34" s="105"/>
      <c r="C34" s="110" t="s">
        <v>0</v>
      </c>
      <c r="D34" s="156">
        <f aca="true" t="shared" si="35" ref="D34:J34">D16/$J16*100</f>
        <v>0.025098178167537722</v>
      </c>
      <c r="E34" s="157">
        <f t="shared" si="35"/>
        <v>1.1702640722040138</v>
      </c>
      <c r="F34" s="157">
        <f t="shared" si="35"/>
        <v>66.38468125313727</v>
      </c>
      <c r="G34" s="157">
        <f t="shared" si="35"/>
        <v>24.870818200608262</v>
      </c>
      <c r="H34" s="157">
        <f t="shared" si="35"/>
        <v>6.0634245725927896</v>
      </c>
      <c r="I34" s="157">
        <f t="shared" si="35"/>
        <v>1.4857137232901252</v>
      </c>
      <c r="J34" s="158">
        <f t="shared" si="35"/>
        <v>100</v>
      </c>
      <c r="K34" s="156">
        <f aca="true" t="shared" si="36" ref="K34:Q34">K16/$Q16*100</f>
        <v>0.014641066677437108</v>
      </c>
      <c r="L34" s="157">
        <f t="shared" si="36"/>
        <v>1.1430129295764693</v>
      </c>
      <c r="M34" s="157">
        <f t="shared" si="36"/>
        <v>72.8796958697046</v>
      </c>
      <c r="N34" s="157">
        <f t="shared" si="36"/>
        <v>20.596951628944886</v>
      </c>
      <c r="O34" s="157">
        <f t="shared" si="36"/>
        <v>4.3478919388306325</v>
      </c>
      <c r="P34" s="157">
        <f t="shared" si="36"/>
        <v>1.0178065662659725</v>
      </c>
      <c r="Q34" s="158">
        <f t="shared" si="36"/>
        <v>100</v>
      </c>
      <c r="R34" s="159">
        <f aca="true" t="shared" si="37" ref="R34:X34">R16/$X16*100</f>
        <v>0.019936452557473054</v>
      </c>
      <c r="S34" s="157">
        <f t="shared" si="37"/>
        <v>1.156812659647374</v>
      </c>
      <c r="T34" s="157">
        <f t="shared" si="37"/>
        <v>69.59067970842938</v>
      </c>
      <c r="U34" s="157">
        <f t="shared" si="37"/>
        <v>22.76119867921002</v>
      </c>
      <c r="V34" s="157">
        <f t="shared" si="37"/>
        <v>5.216622017319794</v>
      </c>
      <c r="W34" s="157">
        <f t="shared" si="37"/>
        <v>1.2547504828359604</v>
      </c>
      <c r="X34" s="160">
        <f t="shared" si="37"/>
        <v>100</v>
      </c>
    </row>
    <row r="37" ht="14.25">
      <c r="X37"/>
    </row>
    <row r="38" ht="14.25">
      <c r="X38"/>
    </row>
    <row r="39" ht="14.25">
      <c r="X39"/>
    </row>
    <row r="40" ht="14.25">
      <c r="X40"/>
    </row>
    <row r="41" ht="14.25">
      <c r="X41"/>
    </row>
    <row r="42" ht="14.25">
      <c r="X42"/>
    </row>
    <row r="43" ht="14.25">
      <c r="X43"/>
    </row>
    <row r="44" ht="14.25">
      <c r="X44"/>
    </row>
    <row r="45" ht="14.25">
      <c r="X45"/>
    </row>
    <row r="46" ht="14.25">
      <c r="X46"/>
    </row>
    <row r="47" ht="14.25">
      <c r="X47"/>
    </row>
    <row r="48" ht="14.25">
      <c r="X48"/>
    </row>
    <row r="49" ht="14.25">
      <c r="X49"/>
    </row>
    <row r="50" ht="14.25">
      <c r="X50"/>
    </row>
    <row r="51" ht="14.25">
      <c r="X51"/>
    </row>
    <row r="52" ht="14.25">
      <c r="X52"/>
    </row>
    <row r="53" ht="14.25">
      <c r="X53"/>
    </row>
    <row r="54" ht="14.25">
      <c r="X54"/>
    </row>
  </sheetData>
  <sheetProtection/>
  <mergeCells count="24">
    <mergeCell ref="R24:S24"/>
    <mergeCell ref="D23:J23"/>
    <mergeCell ref="D24:E24"/>
    <mergeCell ref="G24:I24"/>
    <mergeCell ref="U24:W24"/>
    <mergeCell ref="K23:Q23"/>
    <mergeCell ref="K24:L24"/>
    <mergeCell ref="N24:P24"/>
    <mergeCell ref="D6:E6"/>
    <mergeCell ref="D5:J5"/>
    <mergeCell ref="K6:L6"/>
    <mergeCell ref="K5:Q5"/>
    <mergeCell ref="N6:P6"/>
    <mergeCell ref="R23:X23"/>
    <mergeCell ref="A23:C23"/>
    <mergeCell ref="A2:X2"/>
    <mergeCell ref="A3:X3"/>
    <mergeCell ref="A20:X20"/>
    <mergeCell ref="A21:X21"/>
    <mergeCell ref="A5:C5"/>
    <mergeCell ref="G6:I6"/>
    <mergeCell ref="R5:X5"/>
    <mergeCell ref="R6:S6"/>
    <mergeCell ref="U6:W6"/>
  </mergeCells>
  <printOptions/>
  <pageMargins left="0.11811023622047245" right="0.11811023622047245" top="0.15748031496062992" bottom="0.15748031496062992" header="0.31496062992125984" footer="0.31496062992125984"/>
  <pageSetup horizontalDpi="600" verticalDpi="600" orientation="landscape" paperSize="9" scale="95"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32"/>
  <sheetViews>
    <sheetView zoomScalePageLayoutView="0" workbookViewId="0" topLeftCell="A1">
      <selection activeCell="P7" sqref="P7"/>
    </sheetView>
  </sheetViews>
  <sheetFormatPr defaultColWidth="9.140625" defaultRowHeight="15"/>
  <cols>
    <col min="1" max="1" width="16.7109375" style="2" customWidth="1"/>
    <col min="2" max="3" width="16.7109375" style="0" customWidth="1"/>
    <col min="4" max="14" width="14.28125" style="0" customWidth="1"/>
    <col min="15" max="15" width="14.28125" style="2" customWidth="1"/>
    <col min="16" max="18" width="14.28125" style="0" customWidth="1"/>
  </cols>
  <sheetData>
    <row r="1" ht="14.25">
      <c r="A1" s="1" t="s">
        <v>74</v>
      </c>
    </row>
    <row r="2" spans="1:18" ht="14.25">
      <c r="A2" s="212" t="s">
        <v>26</v>
      </c>
      <c r="B2" s="212"/>
      <c r="C2" s="212"/>
      <c r="D2" s="212"/>
      <c r="E2" s="212"/>
      <c r="F2" s="212"/>
      <c r="G2" s="212"/>
      <c r="H2" s="212"/>
      <c r="I2" s="212"/>
      <c r="J2" s="212"/>
      <c r="K2" s="212"/>
      <c r="L2" s="212"/>
      <c r="M2" s="212"/>
      <c r="N2" s="212"/>
      <c r="O2" s="212"/>
      <c r="P2" s="81"/>
      <c r="Q2" s="81"/>
      <c r="R2" s="81"/>
    </row>
    <row r="3" spans="1:18" ht="14.25">
      <c r="A3" s="223" t="s">
        <v>83</v>
      </c>
      <c r="B3" s="223"/>
      <c r="C3" s="223"/>
      <c r="D3" s="223"/>
      <c r="E3" s="223"/>
      <c r="F3" s="223"/>
      <c r="G3" s="223"/>
      <c r="H3" s="223"/>
      <c r="I3" s="223"/>
      <c r="J3" s="223"/>
      <c r="K3" s="223"/>
      <c r="L3" s="223"/>
      <c r="M3" s="223"/>
      <c r="N3" s="223"/>
      <c r="O3" s="223"/>
      <c r="P3" s="119"/>
      <c r="Q3" s="119"/>
      <c r="R3" s="119"/>
    </row>
    <row r="4" ht="15" thickBot="1"/>
    <row r="5" spans="1:15" s="33" customFormat="1" ht="15" thickTop="1">
      <c r="A5" s="221" t="s">
        <v>50</v>
      </c>
      <c r="B5" s="221"/>
      <c r="C5" s="221"/>
      <c r="D5" s="229" t="s">
        <v>1</v>
      </c>
      <c r="E5" s="230"/>
      <c r="F5" s="230"/>
      <c r="G5" s="231"/>
      <c r="H5" s="229" t="s">
        <v>2</v>
      </c>
      <c r="I5" s="230"/>
      <c r="J5" s="230"/>
      <c r="K5" s="231"/>
      <c r="L5" s="230" t="s">
        <v>0</v>
      </c>
      <c r="M5" s="230"/>
      <c r="N5" s="230"/>
      <c r="O5" s="230"/>
    </row>
    <row r="6" spans="1:15" ht="42.75">
      <c r="A6" s="107" t="s">
        <v>41</v>
      </c>
      <c r="B6" s="97" t="s">
        <v>69</v>
      </c>
      <c r="C6" s="111" t="s">
        <v>40</v>
      </c>
      <c r="D6" s="112" t="s">
        <v>19</v>
      </c>
      <c r="E6" s="61" t="s">
        <v>20</v>
      </c>
      <c r="F6" s="61" t="s">
        <v>42</v>
      </c>
      <c r="G6" s="117" t="s">
        <v>0</v>
      </c>
      <c r="H6" s="112" t="s">
        <v>19</v>
      </c>
      <c r="I6" s="61" t="s">
        <v>20</v>
      </c>
      <c r="J6" s="61" t="s">
        <v>42</v>
      </c>
      <c r="K6" s="133" t="s">
        <v>0</v>
      </c>
      <c r="L6" s="107" t="s">
        <v>19</v>
      </c>
      <c r="M6" s="61" t="s">
        <v>20</v>
      </c>
      <c r="N6" s="61" t="s">
        <v>42</v>
      </c>
      <c r="O6" s="127" t="s">
        <v>0</v>
      </c>
    </row>
    <row r="7" spans="1:16" ht="14.25">
      <c r="A7" s="108" t="s">
        <v>71</v>
      </c>
      <c r="B7" s="99" t="s">
        <v>71</v>
      </c>
      <c r="C7" s="109" t="s">
        <v>71</v>
      </c>
      <c r="D7" s="147">
        <v>812</v>
      </c>
      <c r="E7" s="60">
        <v>6087</v>
      </c>
      <c r="F7" s="59">
        <v>220</v>
      </c>
      <c r="G7" s="148">
        <v>7119</v>
      </c>
      <c r="H7" s="202">
        <v>566</v>
      </c>
      <c r="I7" s="203">
        <v>6511</v>
      </c>
      <c r="J7" s="204">
        <v>235</v>
      </c>
      <c r="K7" s="205">
        <v>7312</v>
      </c>
      <c r="L7" s="146">
        <f>SUM(D7,H7)</f>
        <v>1378</v>
      </c>
      <c r="M7" s="60">
        <f aca="true" t="shared" si="0" ref="M7:O14">SUM(E7,I7)</f>
        <v>12598</v>
      </c>
      <c r="N7" s="60">
        <f t="shared" si="0"/>
        <v>455</v>
      </c>
      <c r="O7" s="115">
        <f t="shared" si="0"/>
        <v>14431</v>
      </c>
      <c r="P7" s="50"/>
    </row>
    <row r="8" spans="1:15" ht="14.25">
      <c r="A8" s="108" t="s">
        <v>71</v>
      </c>
      <c r="B8" s="99" t="s">
        <v>71</v>
      </c>
      <c r="C8" s="109" t="s">
        <v>70</v>
      </c>
      <c r="D8" s="149">
        <v>518</v>
      </c>
      <c r="E8" s="60">
        <v>3227</v>
      </c>
      <c r="F8" s="59">
        <v>377</v>
      </c>
      <c r="G8" s="148">
        <v>4122</v>
      </c>
      <c r="H8" s="206">
        <v>367</v>
      </c>
      <c r="I8" s="203">
        <v>3443</v>
      </c>
      <c r="J8" s="204">
        <v>341</v>
      </c>
      <c r="K8" s="205">
        <v>4151</v>
      </c>
      <c r="L8" s="146">
        <f aca="true" t="shared" si="1" ref="L8:L14">SUM(D8,H8)</f>
        <v>885</v>
      </c>
      <c r="M8" s="60">
        <f t="shared" si="0"/>
        <v>6670</v>
      </c>
      <c r="N8" s="60">
        <f t="shared" si="0"/>
        <v>718</v>
      </c>
      <c r="O8" s="115">
        <f t="shared" si="0"/>
        <v>8273</v>
      </c>
    </row>
    <row r="9" spans="1:15" ht="14.25">
      <c r="A9" s="108" t="s">
        <v>71</v>
      </c>
      <c r="B9" s="99" t="s">
        <v>70</v>
      </c>
      <c r="C9" s="109" t="s">
        <v>71</v>
      </c>
      <c r="D9" s="147">
        <v>412</v>
      </c>
      <c r="E9" s="60">
        <v>3017</v>
      </c>
      <c r="F9" s="59">
        <v>90</v>
      </c>
      <c r="G9" s="148">
        <v>3519</v>
      </c>
      <c r="H9" s="202">
        <v>254</v>
      </c>
      <c r="I9" s="203">
        <v>3166</v>
      </c>
      <c r="J9" s="204">
        <v>69</v>
      </c>
      <c r="K9" s="205">
        <v>3489</v>
      </c>
      <c r="L9" s="146">
        <f t="shared" si="1"/>
        <v>666</v>
      </c>
      <c r="M9" s="60">
        <f t="shared" si="0"/>
        <v>6183</v>
      </c>
      <c r="N9" s="60">
        <f t="shared" si="0"/>
        <v>159</v>
      </c>
      <c r="O9" s="115">
        <f t="shared" si="0"/>
        <v>7008</v>
      </c>
    </row>
    <row r="10" spans="1:15" ht="14.25">
      <c r="A10" s="108" t="s">
        <v>70</v>
      </c>
      <c r="B10" s="99" t="s">
        <v>71</v>
      </c>
      <c r="C10" s="109" t="s">
        <v>71</v>
      </c>
      <c r="D10" s="149">
        <v>1229</v>
      </c>
      <c r="E10" s="60">
        <v>12340</v>
      </c>
      <c r="F10" s="59">
        <v>96</v>
      </c>
      <c r="G10" s="148">
        <v>13665</v>
      </c>
      <c r="H10" s="202">
        <v>902</v>
      </c>
      <c r="I10" s="203">
        <v>13606</v>
      </c>
      <c r="J10" s="204">
        <v>69</v>
      </c>
      <c r="K10" s="205">
        <v>14577</v>
      </c>
      <c r="L10" s="146">
        <f t="shared" si="1"/>
        <v>2131</v>
      </c>
      <c r="M10" s="60">
        <f t="shared" si="0"/>
        <v>25946</v>
      </c>
      <c r="N10" s="60">
        <f t="shared" si="0"/>
        <v>165</v>
      </c>
      <c r="O10" s="115">
        <f t="shared" si="0"/>
        <v>28242</v>
      </c>
    </row>
    <row r="11" spans="1:15" ht="14.25">
      <c r="A11" s="108" t="s">
        <v>71</v>
      </c>
      <c r="B11" s="99" t="s">
        <v>70</v>
      </c>
      <c r="C11" s="109" t="s">
        <v>70</v>
      </c>
      <c r="D11" s="147">
        <v>539</v>
      </c>
      <c r="E11" s="60">
        <v>5128</v>
      </c>
      <c r="F11" s="59">
        <v>330</v>
      </c>
      <c r="G11" s="148">
        <v>5997</v>
      </c>
      <c r="H11" s="202">
        <v>346</v>
      </c>
      <c r="I11" s="203">
        <v>5149</v>
      </c>
      <c r="J11" s="204">
        <v>302</v>
      </c>
      <c r="K11" s="205">
        <v>5797</v>
      </c>
      <c r="L11" s="146">
        <f t="shared" si="1"/>
        <v>885</v>
      </c>
      <c r="M11" s="60">
        <f t="shared" si="0"/>
        <v>10277</v>
      </c>
      <c r="N11" s="60">
        <f t="shared" si="0"/>
        <v>632</v>
      </c>
      <c r="O11" s="115">
        <f t="shared" si="0"/>
        <v>11794</v>
      </c>
    </row>
    <row r="12" spans="1:15" ht="14.25">
      <c r="A12" s="108" t="s">
        <v>70</v>
      </c>
      <c r="B12" s="99" t="s">
        <v>71</v>
      </c>
      <c r="C12" s="109" t="s">
        <v>70</v>
      </c>
      <c r="D12" s="149">
        <v>1697</v>
      </c>
      <c r="E12" s="60">
        <v>18513</v>
      </c>
      <c r="F12" s="59">
        <v>304</v>
      </c>
      <c r="G12" s="148">
        <v>20514</v>
      </c>
      <c r="H12" s="206">
        <v>1020</v>
      </c>
      <c r="I12" s="203">
        <v>18497</v>
      </c>
      <c r="J12" s="204">
        <v>215</v>
      </c>
      <c r="K12" s="205">
        <v>19732</v>
      </c>
      <c r="L12" s="146">
        <f t="shared" si="1"/>
        <v>2717</v>
      </c>
      <c r="M12" s="60">
        <f t="shared" si="0"/>
        <v>37010</v>
      </c>
      <c r="N12" s="60">
        <f t="shared" si="0"/>
        <v>519</v>
      </c>
      <c r="O12" s="115">
        <f t="shared" si="0"/>
        <v>40246</v>
      </c>
    </row>
    <row r="13" spans="1:15" ht="14.25">
      <c r="A13" s="108" t="s">
        <v>70</v>
      </c>
      <c r="B13" s="99" t="s">
        <v>70</v>
      </c>
      <c r="C13" s="109" t="s">
        <v>71</v>
      </c>
      <c r="D13" s="147">
        <v>1789</v>
      </c>
      <c r="E13" s="60">
        <v>23931</v>
      </c>
      <c r="F13" s="59">
        <v>108</v>
      </c>
      <c r="G13" s="148">
        <v>25828</v>
      </c>
      <c r="H13" s="202">
        <v>1096</v>
      </c>
      <c r="I13" s="203">
        <v>25112</v>
      </c>
      <c r="J13" s="204">
        <v>95</v>
      </c>
      <c r="K13" s="205">
        <v>26303</v>
      </c>
      <c r="L13" s="146">
        <f t="shared" si="1"/>
        <v>2885</v>
      </c>
      <c r="M13" s="60">
        <f t="shared" si="0"/>
        <v>49043</v>
      </c>
      <c r="N13" s="60">
        <f t="shared" si="0"/>
        <v>203</v>
      </c>
      <c r="O13" s="115">
        <f t="shared" si="0"/>
        <v>52131</v>
      </c>
    </row>
    <row r="14" spans="1:15" ht="14.25">
      <c r="A14" s="108" t="s">
        <v>70</v>
      </c>
      <c r="B14" s="99" t="s">
        <v>70</v>
      </c>
      <c r="C14" s="109" t="s">
        <v>70</v>
      </c>
      <c r="D14" s="149">
        <v>6362</v>
      </c>
      <c r="E14" s="60">
        <v>115285</v>
      </c>
      <c r="F14" s="59">
        <v>791</v>
      </c>
      <c r="G14" s="148">
        <v>122438</v>
      </c>
      <c r="H14" s="206">
        <v>3186</v>
      </c>
      <c r="I14" s="203">
        <v>112791</v>
      </c>
      <c r="J14" s="204">
        <v>735</v>
      </c>
      <c r="K14" s="205">
        <v>116712</v>
      </c>
      <c r="L14" s="146">
        <f t="shared" si="1"/>
        <v>9548</v>
      </c>
      <c r="M14" s="60">
        <f t="shared" si="0"/>
        <v>228076</v>
      </c>
      <c r="N14" s="60">
        <f t="shared" si="0"/>
        <v>1526</v>
      </c>
      <c r="O14" s="115">
        <f t="shared" si="0"/>
        <v>239150</v>
      </c>
    </row>
    <row r="15" spans="1:15" s="34" customFormat="1" ht="14.25">
      <c r="A15" s="105"/>
      <c r="B15" s="105"/>
      <c r="C15" s="110" t="s">
        <v>0</v>
      </c>
      <c r="D15" s="150">
        <f>SUM(D7:D14)</f>
        <v>13358</v>
      </c>
      <c r="E15" s="200">
        <f aca="true" t="shared" si="2" ref="E15:O15">SUM(E7:E14)</f>
        <v>187528</v>
      </c>
      <c r="F15" s="200">
        <f t="shared" si="2"/>
        <v>2316</v>
      </c>
      <c r="G15" s="201">
        <f t="shared" si="2"/>
        <v>203202</v>
      </c>
      <c r="H15" s="207">
        <f t="shared" si="2"/>
        <v>7737</v>
      </c>
      <c r="I15" s="200">
        <f t="shared" si="2"/>
        <v>188275</v>
      </c>
      <c r="J15" s="200">
        <f t="shared" si="2"/>
        <v>2061</v>
      </c>
      <c r="K15" s="201">
        <f t="shared" si="2"/>
        <v>198073</v>
      </c>
      <c r="L15" s="208">
        <f t="shared" si="2"/>
        <v>21095</v>
      </c>
      <c r="M15" s="200">
        <f t="shared" si="2"/>
        <v>375803</v>
      </c>
      <c r="N15" s="200">
        <f t="shared" si="2"/>
        <v>4377</v>
      </c>
      <c r="O15" s="209">
        <f t="shared" si="2"/>
        <v>401275</v>
      </c>
    </row>
    <row r="16" ht="14.25">
      <c r="E16" s="50"/>
    </row>
    <row r="19" spans="1:15" ht="14.25">
      <c r="A19" s="212" t="s">
        <v>26</v>
      </c>
      <c r="B19" s="212"/>
      <c r="C19" s="212"/>
      <c r="D19" s="212"/>
      <c r="E19" s="212"/>
      <c r="F19" s="212"/>
      <c r="G19" s="212"/>
      <c r="H19" s="212"/>
      <c r="I19" s="212"/>
      <c r="J19" s="212"/>
      <c r="K19" s="212"/>
      <c r="L19" s="212"/>
      <c r="M19" s="81"/>
      <c r="N19" s="81"/>
      <c r="O19" s="81"/>
    </row>
    <row r="20" spans="1:15" ht="14.25">
      <c r="A20" s="223" t="s">
        <v>84</v>
      </c>
      <c r="B20" s="223"/>
      <c r="C20" s="223"/>
      <c r="D20" s="223"/>
      <c r="E20" s="223"/>
      <c r="F20" s="223"/>
      <c r="G20" s="223"/>
      <c r="H20" s="223"/>
      <c r="I20" s="223"/>
      <c r="J20" s="223"/>
      <c r="K20" s="223"/>
      <c r="L20" s="223"/>
      <c r="M20" s="119"/>
      <c r="N20" s="119"/>
      <c r="O20" s="119"/>
    </row>
    <row r="21" ht="15" thickBot="1"/>
    <row r="22" spans="1:12" ht="15" thickTop="1">
      <c r="A22" s="221" t="s">
        <v>50</v>
      </c>
      <c r="B22" s="221"/>
      <c r="C22" s="221"/>
      <c r="D22" s="229" t="s">
        <v>1</v>
      </c>
      <c r="E22" s="230"/>
      <c r="F22" s="231"/>
      <c r="G22" s="229" t="s">
        <v>2</v>
      </c>
      <c r="H22" s="230"/>
      <c r="I22" s="231"/>
      <c r="J22" s="230" t="s">
        <v>0</v>
      </c>
      <c r="K22" s="230"/>
      <c r="L22" s="230"/>
    </row>
    <row r="23" spans="1:12" ht="42.75">
      <c r="A23" s="107" t="s">
        <v>41</v>
      </c>
      <c r="B23" s="97" t="s">
        <v>69</v>
      </c>
      <c r="C23" s="111" t="s">
        <v>40</v>
      </c>
      <c r="D23" s="112" t="s">
        <v>19</v>
      </c>
      <c r="E23" s="61" t="s">
        <v>20</v>
      </c>
      <c r="F23" s="117" t="s">
        <v>0</v>
      </c>
      <c r="G23" s="112" t="s">
        <v>19</v>
      </c>
      <c r="H23" s="61" t="s">
        <v>20</v>
      </c>
      <c r="I23" s="117" t="s">
        <v>0</v>
      </c>
      <c r="J23" s="107" t="s">
        <v>19</v>
      </c>
      <c r="K23" s="61" t="s">
        <v>20</v>
      </c>
      <c r="L23" s="79" t="s">
        <v>0</v>
      </c>
    </row>
    <row r="24" spans="1:12" ht="14.25">
      <c r="A24" s="108" t="s">
        <v>71</v>
      </c>
      <c r="B24" s="99" t="s">
        <v>71</v>
      </c>
      <c r="C24" s="109" t="s">
        <v>71</v>
      </c>
      <c r="D24" s="161">
        <f>D7/(D7+E7)*100</f>
        <v>11.769821713291782</v>
      </c>
      <c r="E24" s="152">
        <f>E7/(E7+D7)*100</f>
        <v>88.23017828670821</v>
      </c>
      <c r="F24" s="153">
        <f>SUM(D24:E24)</f>
        <v>99.99999999999999</v>
      </c>
      <c r="G24" s="161">
        <f>H7/(H7+I7)*100</f>
        <v>7.997739155009184</v>
      </c>
      <c r="H24" s="152">
        <f>I7/(I7+H7)*100</f>
        <v>92.00226084499081</v>
      </c>
      <c r="I24" s="153">
        <f>SUM(G24:H24)</f>
        <v>100</v>
      </c>
      <c r="J24" s="162">
        <f>L7/(L7+M7)*100</f>
        <v>9.859759587864911</v>
      </c>
      <c r="K24" s="152">
        <f>M7/(M7+L7)*100</f>
        <v>90.14024041213509</v>
      </c>
      <c r="L24" s="155">
        <f>SUM(J24:K24)</f>
        <v>100</v>
      </c>
    </row>
    <row r="25" spans="1:12" ht="14.25">
      <c r="A25" s="108" t="s">
        <v>71</v>
      </c>
      <c r="B25" s="99" t="s">
        <v>71</v>
      </c>
      <c r="C25" s="109" t="s">
        <v>70</v>
      </c>
      <c r="D25" s="161">
        <f aca="true" t="shared" si="3" ref="D25:D32">D8/(D8+E8)*100</f>
        <v>13.831775700934578</v>
      </c>
      <c r="E25" s="152">
        <f aca="true" t="shared" si="4" ref="E25:E32">E8/(E8+D8)*100</f>
        <v>86.16822429906541</v>
      </c>
      <c r="F25" s="153">
        <f aca="true" t="shared" si="5" ref="F25:F32">SUM(D25:E25)</f>
        <v>100</v>
      </c>
      <c r="G25" s="161">
        <f aca="true" t="shared" si="6" ref="G25:G32">H8/(H8+I8)*100</f>
        <v>9.63254593175853</v>
      </c>
      <c r="H25" s="152">
        <f aca="true" t="shared" si="7" ref="H25:H32">I8/(I8+H8)*100</f>
        <v>90.36745406824147</v>
      </c>
      <c r="I25" s="153">
        <f aca="true" t="shared" si="8" ref="I25:I32">SUM(G25:H25)</f>
        <v>100</v>
      </c>
      <c r="J25" s="162">
        <f aca="true" t="shared" si="9" ref="J25:J32">L8/(L8+M8)*100</f>
        <v>11.71409662475182</v>
      </c>
      <c r="K25" s="152">
        <f aca="true" t="shared" si="10" ref="K25:K32">M8/(M8+L8)*100</f>
        <v>88.28590337524818</v>
      </c>
      <c r="L25" s="155">
        <f aca="true" t="shared" si="11" ref="L25:L32">SUM(J25:K25)</f>
        <v>100</v>
      </c>
    </row>
    <row r="26" spans="1:12" ht="14.25">
      <c r="A26" s="108" t="s">
        <v>71</v>
      </c>
      <c r="B26" s="99" t="s">
        <v>70</v>
      </c>
      <c r="C26" s="109" t="s">
        <v>71</v>
      </c>
      <c r="D26" s="161">
        <f t="shared" si="3"/>
        <v>12.015164771070284</v>
      </c>
      <c r="E26" s="152">
        <f t="shared" si="4"/>
        <v>87.98483522892971</v>
      </c>
      <c r="F26" s="153">
        <f t="shared" si="5"/>
        <v>100</v>
      </c>
      <c r="G26" s="161">
        <f t="shared" si="6"/>
        <v>7.426900584795322</v>
      </c>
      <c r="H26" s="152">
        <f t="shared" si="7"/>
        <v>92.57309941520468</v>
      </c>
      <c r="I26" s="153">
        <f t="shared" si="8"/>
        <v>100</v>
      </c>
      <c r="J26" s="162">
        <f t="shared" si="9"/>
        <v>9.724047306176084</v>
      </c>
      <c r="K26" s="152">
        <f t="shared" si="10"/>
        <v>90.27595269382391</v>
      </c>
      <c r="L26" s="155">
        <f t="shared" si="11"/>
        <v>100</v>
      </c>
    </row>
    <row r="27" spans="1:12" ht="14.25">
      <c r="A27" s="108" t="s">
        <v>70</v>
      </c>
      <c r="B27" s="99" t="s">
        <v>71</v>
      </c>
      <c r="C27" s="109" t="s">
        <v>71</v>
      </c>
      <c r="D27" s="161">
        <f t="shared" si="3"/>
        <v>9.057410273417348</v>
      </c>
      <c r="E27" s="152">
        <f t="shared" si="4"/>
        <v>90.94258972658265</v>
      </c>
      <c r="F27" s="153">
        <f t="shared" si="5"/>
        <v>100</v>
      </c>
      <c r="G27" s="161">
        <f t="shared" si="6"/>
        <v>6.2172594430658945</v>
      </c>
      <c r="H27" s="152">
        <f t="shared" si="7"/>
        <v>93.7827405569341</v>
      </c>
      <c r="I27" s="153">
        <f t="shared" si="8"/>
        <v>100</v>
      </c>
      <c r="J27" s="162">
        <f t="shared" si="9"/>
        <v>7.589842219610357</v>
      </c>
      <c r="K27" s="152">
        <f t="shared" si="10"/>
        <v>92.41015778038964</v>
      </c>
      <c r="L27" s="155">
        <f t="shared" si="11"/>
        <v>100</v>
      </c>
    </row>
    <row r="28" spans="1:12" ht="14.25">
      <c r="A28" s="108" t="s">
        <v>71</v>
      </c>
      <c r="B28" s="99" t="s">
        <v>70</v>
      </c>
      <c r="C28" s="109" t="s">
        <v>70</v>
      </c>
      <c r="D28" s="161">
        <f t="shared" si="3"/>
        <v>9.511205223222163</v>
      </c>
      <c r="E28" s="152">
        <f t="shared" si="4"/>
        <v>90.48879477677784</v>
      </c>
      <c r="F28" s="153">
        <f t="shared" si="5"/>
        <v>100</v>
      </c>
      <c r="G28" s="161">
        <f t="shared" si="6"/>
        <v>6.29663330300273</v>
      </c>
      <c r="H28" s="152">
        <f t="shared" si="7"/>
        <v>93.70336669699726</v>
      </c>
      <c r="I28" s="153">
        <f t="shared" si="8"/>
        <v>100</v>
      </c>
      <c r="J28" s="162">
        <f t="shared" si="9"/>
        <v>7.928686615301918</v>
      </c>
      <c r="K28" s="152">
        <f t="shared" si="10"/>
        <v>92.07131338469809</v>
      </c>
      <c r="L28" s="155">
        <f t="shared" si="11"/>
        <v>100</v>
      </c>
    </row>
    <row r="29" spans="1:12" ht="14.25">
      <c r="A29" s="108" t="s">
        <v>70</v>
      </c>
      <c r="B29" s="99" t="s">
        <v>71</v>
      </c>
      <c r="C29" s="109" t="s">
        <v>70</v>
      </c>
      <c r="D29" s="161">
        <f t="shared" si="3"/>
        <v>8.396833250865908</v>
      </c>
      <c r="E29" s="152">
        <f t="shared" si="4"/>
        <v>91.60316674913409</v>
      </c>
      <c r="F29" s="153">
        <f t="shared" si="5"/>
        <v>100</v>
      </c>
      <c r="G29" s="161">
        <f t="shared" si="6"/>
        <v>5.226213045037659</v>
      </c>
      <c r="H29" s="152">
        <f t="shared" si="7"/>
        <v>94.77378695496233</v>
      </c>
      <c r="I29" s="153">
        <f t="shared" si="8"/>
        <v>99.99999999999999</v>
      </c>
      <c r="J29" s="162">
        <f t="shared" si="9"/>
        <v>6.839177385657109</v>
      </c>
      <c r="K29" s="152">
        <f t="shared" si="10"/>
        <v>93.16082261434289</v>
      </c>
      <c r="L29" s="155">
        <f t="shared" si="11"/>
        <v>100</v>
      </c>
    </row>
    <row r="30" spans="1:12" ht="14.25">
      <c r="A30" s="108" t="s">
        <v>70</v>
      </c>
      <c r="B30" s="99" t="s">
        <v>70</v>
      </c>
      <c r="C30" s="109" t="s">
        <v>71</v>
      </c>
      <c r="D30" s="161">
        <f t="shared" si="3"/>
        <v>6.955676516329705</v>
      </c>
      <c r="E30" s="152">
        <f t="shared" si="4"/>
        <v>93.0443234836703</v>
      </c>
      <c r="F30" s="153">
        <f t="shared" si="5"/>
        <v>100</v>
      </c>
      <c r="G30" s="161">
        <f t="shared" si="6"/>
        <v>4.181929181929181</v>
      </c>
      <c r="H30" s="152">
        <f t="shared" si="7"/>
        <v>95.81807081807082</v>
      </c>
      <c r="I30" s="153">
        <f t="shared" si="8"/>
        <v>100</v>
      </c>
      <c r="J30" s="162">
        <f t="shared" si="9"/>
        <v>5.5557695270374365</v>
      </c>
      <c r="K30" s="152">
        <f t="shared" si="10"/>
        <v>94.44423047296256</v>
      </c>
      <c r="L30" s="155">
        <f t="shared" si="11"/>
        <v>100</v>
      </c>
    </row>
    <row r="31" spans="1:12" ht="14.25">
      <c r="A31" s="108" t="s">
        <v>70</v>
      </c>
      <c r="B31" s="99" t="s">
        <v>70</v>
      </c>
      <c r="C31" s="109" t="s">
        <v>70</v>
      </c>
      <c r="D31" s="161">
        <f t="shared" si="3"/>
        <v>5.229886474800036</v>
      </c>
      <c r="E31" s="152">
        <f t="shared" si="4"/>
        <v>94.77011352519996</v>
      </c>
      <c r="F31" s="153">
        <f t="shared" si="5"/>
        <v>100</v>
      </c>
      <c r="G31" s="161">
        <f t="shared" si="6"/>
        <v>2.7470964070462247</v>
      </c>
      <c r="H31" s="152">
        <f t="shared" si="7"/>
        <v>97.25290359295377</v>
      </c>
      <c r="I31" s="153">
        <f t="shared" si="8"/>
        <v>100</v>
      </c>
      <c r="J31" s="162">
        <f t="shared" si="9"/>
        <v>4.018112648554018</v>
      </c>
      <c r="K31" s="152">
        <f t="shared" si="10"/>
        <v>95.98188735144598</v>
      </c>
      <c r="L31" s="155">
        <f t="shared" si="11"/>
        <v>100</v>
      </c>
    </row>
    <row r="32" spans="1:12" ht="14.25">
      <c r="A32" s="105"/>
      <c r="B32" s="105"/>
      <c r="C32" s="110" t="s">
        <v>0</v>
      </c>
      <c r="D32" s="163">
        <f t="shared" si="3"/>
        <v>6.64954252660713</v>
      </c>
      <c r="E32" s="157">
        <f t="shared" si="4"/>
        <v>93.35045747339286</v>
      </c>
      <c r="F32" s="158">
        <f t="shared" si="5"/>
        <v>100</v>
      </c>
      <c r="G32" s="163">
        <f t="shared" si="6"/>
        <v>3.947207313837928</v>
      </c>
      <c r="H32" s="157">
        <f t="shared" si="7"/>
        <v>96.05279268616206</v>
      </c>
      <c r="I32" s="158">
        <f t="shared" si="8"/>
        <v>99.99999999999999</v>
      </c>
      <c r="J32" s="164">
        <f t="shared" si="9"/>
        <v>5.314967573532747</v>
      </c>
      <c r="K32" s="157">
        <f t="shared" si="10"/>
        <v>94.68503242646726</v>
      </c>
      <c r="L32" s="160">
        <f t="shared" si="11"/>
        <v>100</v>
      </c>
    </row>
  </sheetData>
  <sheetProtection/>
  <mergeCells count="12">
    <mergeCell ref="J22:L22"/>
    <mergeCell ref="A22:C22"/>
    <mergeCell ref="D22:F22"/>
    <mergeCell ref="G22:I22"/>
    <mergeCell ref="A2:O2"/>
    <mergeCell ref="A3:O3"/>
    <mergeCell ref="A19:L19"/>
    <mergeCell ref="A20:L20"/>
    <mergeCell ref="A5:C5"/>
    <mergeCell ref="D5:G5"/>
    <mergeCell ref="H5:K5"/>
    <mergeCell ref="L5:O5"/>
  </mergeCells>
  <printOptions/>
  <pageMargins left="0.7086614173228347" right="0.7086614173228347" top="0.15748031496062992" bottom="0.15748031496062992" header="0.31496062992125984" footer="0.31496062992125984"/>
  <pageSetup horizontalDpi="600" verticalDpi="600" orientation="landscape" paperSize="9" scale="95"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2013-10-23T11:16:41Z</cp:lastPrinted>
  <dcterms:created xsi:type="dcterms:W3CDTF">2012-06-27T12:37:12Z</dcterms:created>
  <dcterms:modified xsi:type="dcterms:W3CDTF">2014-03-03T15:27:31Z</dcterms:modified>
  <cp:category/>
  <cp:version/>
  <cp:contentType/>
  <cp:contentStatus/>
</cp:coreProperties>
</file>