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64" yWindow="65524" windowWidth="7608" windowHeight="8172" tabRatio="710" activeTab="0"/>
  </bookViews>
  <sheets>
    <sheet name="INHOUD" sheetId="1" r:id="rId1"/>
    <sheet name="12sec48" sheetId="2" r:id="rId2"/>
    <sheet name="12sec49" sheetId="3" r:id="rId3"/>
    <sheet name="12sec50" sheetId="4" r:id="rId4"/>
    <sheet name="12sec51" sheetId="5" r:id="rId5"/>
    <sheet name="12sec52" sheetId="6" r:id="rId6"/>
    <sheet name="12sec53" sheetId="7" r:id="rId7"/>
    <sheet name="12sec54" sheetId="8" r:id="rId8"/>
    <sheet name="12sec55" sheetId="9" r:id="rId9"/>
    <sheet name="12sec56" sheetId="10" r:id="rId10"/>
    <sheet name="12sec57" sheetId="11" r:id="rId11"/>
    <sheet name="12sec58" sheetId="12" r:id="rId12"/>
    <sheet name="12sec59" sheetId="13" r:id="rId13"/>
    <sheet name="12sec60" sheetId="14" r:id="rId14"/>
    <sheet name="12sec61" sheetId="15" r:id="rId15"/>
    <sheet name="12sec62" sheetId="16" r:id="rId16"/>
    <sheet name="12sec63" sheetId="17" r:id="rId17"/>
    <sheet name="12sec64" sheetId="18" r:id="rId18"/>
  </sheets>
  <externalReferences>
    <externalReference r:id="rId21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6">#REF!</definedName>
    <definedName name="_p412" localSheetId="17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6">#REF!</definedName>
    <definedName name="_p413" localSheetId="17">#REF!</definedName>
    <definedName name="_p413">#REF!</definedName>
    <definedName name="_xlnm.Print_Area" localSheetId="2">'12sec49'!$A:$AH</definedName>
    <definedName name="_xlnm.Print_Area" localSheetId="10">'12sec57'!$A$1:$W$77</definedName>
    <definedName name="_xlnm.Print_Area" localSheetId="17">'12sec64'!$A$1:$W$156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<sst xmlns="http://schemas.openxmlformats.org/spreadsheetml/2006/main" count="1461" uniqueCount="190">
  <si>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</si>
  <si>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</si>
  <si>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</si>
  <si>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</si>
  <si>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</si>
  <si>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</si>
  <si>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</si>
  <si>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</si>
  <si>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</si>
  <si>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</si>
  <si>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</si>
  <si>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</si>
  <si>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</si>
  <si>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</si>
  <si>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</si>
  <si>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</si>
  <si>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</si>
  <si>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</si>
  <si>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</si>
  <si>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</si>
  <si>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</si>
  <si>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</si>
  <si>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</si>
  <si>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</si>
  <si>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</si>
  <si>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</si>
  <si>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</si>
  <si>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</si>
  <si>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</si>
  <si>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Vl. Gemeenschapscomm.</t>
  </si>
  <si>
    <t xml:space="preserve">   Totaal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</si>
  <si>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</si>
  <si>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</si>
  <si>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</si>
  <si>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</si>
  <si>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</si>
  <si>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</si>
  <si>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</si>
  <si>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</si>
  <si>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</si>
  <si>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</si>
  <si>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</si>
  <si>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</si>
  <si>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</si>
  <si>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</si>
  <si>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</si>
  <si>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</si>
  <si>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</si>
  <si>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</si>
  <si>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</si>
  <si>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</si>
  <si>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</si>
  <si>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</si>
  <si>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</si>
  <si>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</si>
  <si>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</si>
  <si>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</si>
  <si>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Licht</t>
  </si>
  <si>
    <t xml:space="preserve">Fysieke </t>
  </si>
  <si>
    <t xml:space="preserve">Visuele </t>
  </si>
  <si>
    <t xml:space="preserve">Auditieve </t>
  </si>
  <si>
    <t>mentale</t>
  </si>
  <si>
    <t>ernstig mentale</t>
  </si>
  <si>
    <t>stoornissen</t>
  </si>
  <si>
    <t>handicap</t>
  </si>
  <si>
    <t>Schoolbevolking naar geboortejaar</t>
  </si>
  <si>
    <t>Totale schoolbevolking per type</t>
  </si>
  <si>
    <t>Schoolbevolking naar type</t>
  </si>
  <si>
    <t>Intercommunale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</si>
  <si>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</si>
  <si>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</si>
  <si>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</si>
  <si>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</si>
  <si>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</si>
  <si>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</si>
  <si>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 xml:space="preserve">  Intercommunale</t>
  </si>
  <si>
    <t>Schoolbevolking buitengewoon secundair onderwijs</t>
  </si>
  <si>
    <t>Schoolbevolking naar opleidingsvorm en per type</t>
  </si>
  <si>
    <t>Schoolbevolking per type</t>
  </si>
  <si>
    <t>(1) Om dubbeltellingen te vermijden werden de leerlingen van het type 5 niet opgenomen in deze tabel (zie toelichting).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</si>
  <si>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</si>
  <si>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</si>
  <si>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</si>
  <si>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</si>
  <si>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</si>
  <si>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</si>
  <si>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(2) Permanent onderwijs aan huis voor zieke kinderen OV3.</t>
  </si>
  <si>
    <t>12sec48</t>
  </si>
  <si>
    <t>12sec49</t>
  </si>
  <si>
    <t>12sec50</t>
  </si>
  <si>
    <t>12sec51</t>
  </si>
  <si>
    <t>12sec52</t>
  </si>
  <si>
    <t>12sec53</t>
  </si>
  <si>
    <t>12sec54</t>
  </si>
  <si>
    <t>12sec55</t>
  </si>
  <si>
    <t>12sec56</t>
  </si>
  <si>
    <t>12sec57</t>
  </si>
  <si>
    <t>12sec58</t>
  </si>
  <si>
    <t>12sec59</t>
  </si>
  <si>
    <t>12sec60</t>
  </si>
  <si>
    <t>12sec61</t>
  </si>
  <si>
    <t>12sec62</t>
  </si>
  <si>
    <t>12sec63</t>
  </si>
  <si>
    <t>Schooljaar 2012-2013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</si>
  <si>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</si>
  <si>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</si>
  <si>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</si>
  <si>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</si>
  <si>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</si>
  <si>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</si>
  <si>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</si>
  <si>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</si>
  <si>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</si>
  <si>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</si>
  <si>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</si>
  <si>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</si>
  <si>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</si>
  <si>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</si>
  <si>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</si>
  <si>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</si>
  <si>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</si>
  <si>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</si>
  <si>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</si>
  <si>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Hulpwever</t>
  </si>
  <si>
    <t>Vloerder-tegelzetter</t>
  </si>
  <si>
    <t>Kappersmedewerker</t>
  </si>
  <si>
    <t>Zeefdrukker</t>
  </si>
  <si>
    <t>Auto-hulpmechanicien</t>
  </si>
  <si>
    <t>Boekbinder</t>
  </si>
  <si>
    <t>Wasserijoperator</t>
  </si>
  <si>
    <t>POAH voor zieke kinderen OV3 (2)</t>
  </si>
  <si>
    <t>Eerste graad (OV4)</t>
  </si>
  <si>
    <t>Tweede graad (OV4)</t>
  </si>
  <si>
    <t>Derde graad (OV4)</t>
  </si>
  <si>
    <t>Aanvuller</t>
  </si>
  <si>
    <t>Gegevensinvoerder/typist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</si>
  <si>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</si>
  <si>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</si>
  <si>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</si>
  <si>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</si>
  <si>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</si>
  <si>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</si>
  <si>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</si>
  <si>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</si>
  <si>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Boekhoudkundig medewerker</t>
  </si>
  <si>
    <t>Grootkeukenhulp</t>
  </si>
  <si>
    <t>Hulpkelner</t>
  </si>
  <si>
    <t>Keukenmedewerker</t>
  </si>
  <si>
    <t>Zaalmedewerker</t>
  </si>
  <si>
    <t>Dakdekker metalen dak</t>
  </si>
  <si>
    <t>Schoonmaakhulp in de thuiszorg</t>
  </si>
  <si>
    <t>Observatiejaar</t>
  </si>
  <si>
    <t>POAH voor zieke kinderen (OV3)</t>
  </si>
  <si>
    <t>Modulair onderwijs :</t>
  </si>
  <si>
    <t>Lineair onderwijs :</t>
  </si>
  <si>
    <t xml:space="preserve">Modulair onderwijs : </t>
  </si>
  <si>
    <t>Op 1 februari 2013 werden er 424 leerlingen geteld in het buitengewoon secundair onderwijs van het type 5:</t>
  </si>
  <si>
    <t>Het gemeenschapsonderwijs telde 201 leerlingen, het privaatrechtelijk onderwijs telde 71 leerlingen en</t>
  </si>
  <si>
    <t>het gemeentelijk onderwijs telde 152 leerlingen.</t>
  </si>
  <si>
    <t>privaatrechtelijk onderwijs en 115,23 voor het gemeentelijk onderwijs.</t>
  </si>
  <si>
    <t xml:space="preserve">De gemiddelde aanwezigheid op jaarbasis (tussen 1 februari 2012 en 31 januari 2013) bedroeg 203,70 voor het gemeenschapsonderwijs, 68,20 voor het </t>
  </si>
  <si>
    <t>Op 1 februari 2013 telde het gemeenschapsonderwijs 201 leerlingen. De gemiddelde aanwezigheid op jaarbasis bedroeg  203,70.</t>
  </si>
  <si>
    <t>Op 1 februari 2013 telde het privaatrechtelijk onderwijs 71 leerlingen. De gemiddelde aanwezigheid op jaarbasis bedroeg 68,20.</t>
  </si>
  <si>
    <t>Op 1 februari 2013 telde het gemeentelijk onderwijs 152 leerlingen. De gemiddelde aanwezigheid op jaarbasis bedroeg 115,23.</t>
  </si>
  <si>
    <t>Matig of</t>
  </si>
  <si>
    <t xml:space="preserve">karakteriële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</si>
  <si>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</si>
  <si>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</si>
  <si>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</si>
  <si>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</si>
  <si>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</si>
  <si>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</si>
  <si>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4)(1)</t>
  </si>
  <si>
    <t>Schoolbevolking per opleiding en naar type (opleidingsvormen 3 en 4)</t>
  </si>
  <si>
    <t>12sec64</t>
  </si>
  <si>
    <t>Schoolbevolking opleidingsvorm 3 en 4 per opleiding en soort inrichtende macht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</si>
  <si>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</si>
  <si>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</si>
  <si>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</si>
  <si>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</si>
  <si>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Intercommunale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</si>
  <si>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</si>
  <si>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</si>
  <si>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</si>
  <si>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</si>
  <si>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</si>
  <si>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</si>
  <si>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Schoolbevolking per opleiding en soort schoolbestuur (opleidingsvormen 3 en 4)(1)</t>
  </si>
  <si>
    <t>Schoolbevolking per opleiding, fase en soort schoolbestuur (opleidingsvormen 3 en 4)(1)</t>
  </si>
  <si>
    <t>Alle soorten schoolbestuur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</si>
</sst>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##,#00\3\-\3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/>
    </border>
    <border>
      <left style="thin"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1" fontId="8" fillId="0" borderId="0" xfId="69" applyNumberFormat="1" applyFont="1" applyAlignment="1">
      <alignment horizontal="left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64" fontId="0" fillId="0" borderId="21" xfId="0" applyNumberFormat="1" applyFont="1" applyFill="1" applyBorder="1" applyAlignment="1" applyProtection="1">
      <alignment horizontal="right"/>
      <protection/>
    </xf>
    <xf numFmtId="164" fontId="0" fillId="0" borderId="18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4" fillId="0" borderId="39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4" fillId="0" borderId="41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164" fontId="3" fillId="0" borderId="41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3" xfId="0" applyFont="1" applyFill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41" xfId="0" applyNumberFormat="1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2" fillId="0" borderId="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4" fillId="0" borderId="44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2" fillId="0" borderId="45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" fontId="4" fillId="0" borderId="0" xfId="69" applyNumberFormat="1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3" fillId="0" borderId="18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3" fillId="0" borderId="4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4" fillId="0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2" fillId="0" borderId="4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8" fillId="0" borderId="0" xfId="69" applyNumberFormat="1" applyFont="1" applyAlignment="1">
      <alignment horizontal="left"/>
      <protection/>
    </xf>
    <xf numFmtId="1" fontId="8" fillId="0" borderId="0" xfId="69" applyNumberFormat="1" applyFont="1" applyFill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70" applyFont="1">
      <alignment/>
      <protection/>
    </xf>
    <xf numFmtId="164" fontId="4" fillId="0" borderId="41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" fontId="4" fillId="0" borderId="0" xfId="69" applyNumberFormat="1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8" fillId="0" borderId="0" xfId="70" applyFont="1" applyFill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17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/>
      <protection/>
    </xf>
    <xf numFmtId="164" fontId="0" fillId="0" borderId="4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43" xfId="0" applyNumberFormat="1" applyFont="1" applyFill="1" applyBorder="1" applyAlignment="1" applyProtection="1">
      <alignment horizontal="right"/>
      <protection/>
    </xf>
    <xf numFmtId="164" fontId="0" fillId="0" borderId="4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4" fillId="0" borderId="22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3" fillId="0" borderId="4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Alignment="1">
      <alignment horizontal="left" indent="1"/>
    </xf>
    <xf numFmtId="164" fontId="4" fillId="0" borderId="4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4" fillId="0" borderId="0" xfId="69" applyNumberFormat="1" applyFont="1" applyFill="1" applyAlignment="1">
      <alignment horizontal="left"/>
      <protection/>
    </xf>
    <xf numFmtId="0" fontId="4" fillId="0" borderId="0" xfId="70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96BUSO01" xfId="69"/>
    <cellStyle name="Standaard_secund2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6572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022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R40" sqref="R40"/>
    </sheetView>
  </sheetViews>
  <sheetFormatPr defaultColWidth="9.140625" defaultRowHeight="12.75"/>
  <cols>
    <col min="1" max="1" width="11.7109375" style="246" customWidth="1"/>
    <col min="2" max="16384" width="8.8515625" style="246" customWidth="1"/>
  </cols>
  <sheetData>
    <row r="1" ht="15">
      <c r="A1" s="287" t="s">
        <v>33</v>
      </c>
    </row>
    <row r="2" ht="15">
      <c r="A2" s="287"/>
    </row>
    <row r="3" spans="1:2" ht="12.75">
      <c r="A3" s="246" t="s">
        <v>87</v>
      </c>
      <c r="B3" s="246" t="s">
        <v>76</v>
      </c>
    </row>
    <row r="4" spans="1:2" ht="12.75">
      <c r="A4" s="246" t="s">
        <v>88</v>
      </c>
      <c r="B4" s="246" t="s">
        <v>40</v>
      </c>
    </row>
    <row r="5" spans="1:2" ht="12.75">
      <c r="A5" s="246" t="s">
        <v>89</v>
      </c>
      <c r="B5" s="246" t="s">
        <v>77</v>
      </c>
    </row>
    <row r="6" spans="1:2" ht="12.75">
      <c r="A6" s="246" t="s">
        <v>90</v>
      </c>
      <c r="B6" s="246" t="s">
        <v>65</v>
      </c>
    </row>
    <row r="7" spans="1:2" ht="12.75">
      <c r="A7" s="246" t="s">
        <v>91</v>
      </c>
      <c r="B7" s="246" t="s">
        <v>78</v>
      </c>
    </row>
    <row r="8" spans="1:2" ht="12.75">
      <c r="A8" s="246" t="s">
        <v>92</v>
      </c>
      <c r="B8" s="246" t="s">
        <v>182</v>
      </c>
    </row>
    <row r="9" spans="1:2" ht="12.75">
      <c r="A9" s="246" t="s">
        <v>93</v>
      </c>
      <c r="B9" s="246" t="s">
        <v>183</v>
      </c>
    </row>
    <row r="10" spans="1:2" ht="12.75">
      <c r="A10" s="246" t="s">
        <v>94</v>
      </c>
      <c r="B10" s="246" t="s">
        <v>184</v>
      </c>
    </row>
    <row r="11" spans="1:2" ht="12.75">
      <c r="A11" s="246" t="s">
        <v>95</v>
      </c>
      <c r="B11" s="246" t="s">
        <v>185</v>
      </c>
    </row>
    <row r="12" spans="1:2" ht="12.75">
      <c r="A12" s="246" t="s">
        <v>96</v>
      </c>
      <c r="B12" s="246" t="s">
        <v>175</v>
      </c>
    </row>
    <row r="13" spans="1:2" ht="12.75">
      <c r="A13" s="246" t="s">
        <v>97</v>
      </c>
      <c r="B13" s="246" t="s">
        <v>176</v>
      </c>
    </row>
    <row r="14" spans="1:2" ht="12.75">
      <c r="A14" s="246" t="s">
        <v>98</v>
      </c>
      <c r="B14" s="246" t="s">
        <v>177</v>
      </c>
    </row>
    <row r="15" spans="1:2" ht="12.75">
      <c r="A15" s="246" t="s">
        <v>99</v>
      </c>
      <c r="B15" s="246" t="s">
        <v>178</v>
      </c>
    </row>
    <row r="16" spans="1:2" ht="12.75">
      <c r="A16" s="246" t="s">
        <v>100</v>
      </c>
      <c r="B16" s="246" t="s">
        <v>179</v>
      </c>
    </row>
    <row r="17" spans="1:2" ht="12.75">
      <c r="A17" s="246" t="s">
        <v>101</v>
      </c>
      <c r="B17" s="246" t="s">
        <v>180</v>
      </c>
    </row>
    <row r="18" spans="1:2" ht="12.75">
      <c r="A18" s="246" t="s">
        <v>102</v>
      </c>
      <c r="B18" s="246" t="s">
        <v>181</v>
      </c>
    </row>
    <row r="19" spans="1:2" ht="18" customHeight="1">
      <c r="A19" s="246" t="s">
        <v>174</v>
      </c>
      <c r="B19" s="246" t="s">
        <v>186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T62" sqref="T62"/>
    </sheetView>
  </sheetViews>
  <sheetFormatPr defaultColWidth="9.140625" defaultRowHeight="12.75"/>
  <cols>
    <col min="1" max="1" width="24.140625" style="0" customWidth="1"/>
    <col min="2" max="16" width="9.421875" style="0" customWidth="1"/>
    <col min="17" max="17" width="9.28125" style="0" customWidth="1"/>
    <col min="18" max="18" width="14.1406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103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85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>
      <c r="A5" s="3"/>
    </row>
    <row r="6" spans="1:16" s="32" customFormat="1" ht="11.25">
      <c r="A6" s="75"/>
      <c r="B6" s="126" t="s">
        <v>51</v>
      </c>
      <c r="C6" s="127"/>
      <c r="D6" s="126" t="s">
        <v>52</v>
      </c>
      <c r="E6" s="127"/>
      <c r="F6" s="126" t="s">
        <v>53</v>
      </c>
      <c r="G6" s="127"/>
      <c r="H6" s="126" t="s">
        <v>54</v>
      </c>
      <c r="I6" s="127"/>
      <c r="J6" s="126" t="s">
        <v>55</v>
      </c>
      <c r="K6" s="127"/>
      <c r="L6" s="126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28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7"/>
      <c r="D9" s="54" t="s">
        <v>63</v>
      </c>
      <c r="E9" s="84"/>
      <c r="F9" s="292"/>
      <c r="G9" s="293"/>
      <c r="H9" s="36"/>
      <c r="I9" s="30"/>
      <c r="J9" s="36"/>
      <c r="K9" s="30"/>
      <c r="L9" s="36"/>
      <c r="M9" s="30"/>
      <c r="N9" s="36"/>
      <c r="O9" s="30"/>
      <c r="P9" s="30"/>
    </row>
    <row r="10" spans="1:16" s="32" customFormat="1" ht="11.25">
      <c r="A10" s="129"/>
      <c r="B10" s="130" t="s">
        <v>0</v>
      </c>
      <c r="C10" s="131" t="s">
        <v>1</v>
      </c>
      <c r="D10" s="130" t="s">
        <v>0</v>
      </c>
      <c r="E10" s="131" t="s">
        <v>1</v>
      </c>
      <c r="F10" s="130" t="s">
        <v>0</v>
      </c>
      <c r="G10" s="131" t="s">
        <v>1</v>
      </c>
      <c r="H10" s="130" t="s">
        <v>0</v>
      </c>
      <c r="I10" s="131" t="s">
        <v>1</v>
      </c>
      <c r="J10" s="130" t="s">
        <v>0</v>
      </c>
      <c r="K10" s="131" t="s">
        <v>1</v>
      </c>
      <c r="L10" s="130" t="s">
        <v>0</v>
      </c>
      <c r="M10" s="131" t="s">
        <v>1</v>
      </c>
      <c r="N10" s="34" t="s">
        <v>0</v>
      </c>
      <c r="O10" s="35" t="s">
        <v>1</v>
      </c>
      <c r="P10" s="44" t="s">
        <v>13</v>
      </c>
    </row>
    <row r="11" spans="1:16" s="29" customFormat="1" ht="12">
      <c r="A11" s="132" t="s">
        <v>2</v>
      </c>
      <c r="B11" s="133"/>
      <c r="C11" s="134"/>
      <c r="D11" s="133"/>
      <c r="E11" s="134"/>
      <c r="F11" s="133"/>
      <c r="G11" s="134"/>
      <c r="H11" s="133"/>
      <c r="I11" s="134"/>
      <c r="J11" s="133"/>
      <c r="K11" s="134"/>
      <c r="L11" s="133"/>
      <c r="M11" s="134"/>
      <c r="N11" s="135"/>
      <c r="O11" s="136"/>
      <c r="P11" s="136"/>
    </row>
    <row r="12" spans="1:16" s="30" customFormat="1" ht="12.75">
      <c r="A12" s="30" t="s">
        <v>25</v>
      </c>
      <c r="B12" s="137">
        <v>0</v>
      </c>
      <c r="C12" s="140">
        <v>0</v>
      </c>
      <c r="D12" s="137">
        <v>0</v>
      </c>
      <c r="E12" s="140">
        <v>0</v>
      </c>
      <c r="F12" s="137">
        <v>0</v>
      </c>
      <c r="G12" s="140">
        <v>0</v>
      </c>
      <c r="H12" s="137">
        <v>45</v>
      </c>
      <c r="I12" s="140">
        <v>6</v>
      </c>
      <c r="J12" s="137">
        <v>0</v>
      </c>
      <c r="K12" s="140">
        <v>0</v>
      </c>
      <c r="L12" s="137">
        <v>0</v>
      </c>
      <c r="M12" s="140">
        <v>0</v>
      </c>
      <c r="N12" s="8">
        <f>SUM(L12,J12,H12,F12,D12,B12)</f>
        <v>45</v>
      </c>
      <c r="O12" s="10">
        <f>SUM(M12,K12,I12,G12,E12,C12)</f>
        <v>6</v>
      </c>
      <c r="P12" s="10">
        <f>SUM(N12:O12)</f>
        <v>51</v>
      </c>
    </row>
    <row r="13" spans="1:16" s="30" customFormat="1" ht="12.75">
      <c r="A13" s="30" t="s">
        <v>26</v>
      </c>
      <c r="B13" s="137">
        <v>0</v>
      </c>
      <c r="C13" s="138">
        <v>0</v>
      </c>
      <c r="D13" s="137">
        <v>0</v>
      </c>
      <c r="E13" s="138">
        <v>0</v>
      </c>
      <c r="F13" s="137">
        <v>0</v>
      </c>
      <c r="G13" s="138">
        <v>0</v>
      </c>
      <c r="H13" s="137">
        <v>81</v>
      </c>
      <c r="I13" s="138">
        <v>28</v>
      </c>
      <c r="J13" s="137">
        <v>0</v>
      </c>
      <c r="K13" s="138">
        <v>0</v>
      </c>
      <c r="L13" s="137">
        <v>0</v>
      </c>
      <c r="M13" s="138">
        <v>0</v>
      </c>
      <c r="N13" s="8">
        <f aca="true" t="shared" si="0" ref="N13:O16">SUM(L13,J13,H13,F13,D13,B13)</f>
        <v>81</v>
      </c>
      <c r="O13" s="9">
        <f t="shared" si="0"/>
        <v>28</v>
      </c>
      <c r="P13" s="10">
        <f>SUM(N13:O13)</f>
        <v>109</v>
      </c>
    </row>
    <row r="14" spans="1:16" s="30" customFormat="1" ht="12.75">
      <c r="A14" s="30" t="s">
        <v>27</v>
      </c>
      <c r="B14" s="137">
        <v>0</v>
      </c>
      <c r="C14" s="138">
        <v>0</v>
      </c>
      <c r="D14" s="137">
        <v>0</v>
      </c>
      <c r="E14" s="138">
        <v>0</v>
      </c>
      <c r="F14" s="137">
        <v>0</v>
      </c>
      <c r="G14" s="138">
        <v>0</v>
      </c>
      <c r="H14" s="137">
        <v>0</v>
      </c>
      <c r="I14" s="138">
        <v>0</v>
      </c>
      <c r="J14" s="137">
        <v>0</v>
      </c>
      <c r="K14" s="138">
        <v>0</v>
      </c>
      <c r="L14" s="137">
        <v>0</v>
      </c>
      <c r="M14" s="138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s="32" customFormat="1" ht="12.75">
      <c r="A15" s="30" t="s">
        <v>24</v>
      </c>
      <c r="B15" s="137">
        <v>0</v>
      </c>
      <c r="C15" s="138">
        <v>0</v>
      </c>
      <c r="D15" s="137">
        <v>0</v>
      </c>
      <c r="E15" s="138">
        <v>0</v>
      </c>
      <c r="F15" s="137">
        <v>0</v>
      </c>
      <c r="G15" s="138">
        <v>0</v>
      </c>
      <c r="H15" s="137">
        <v>0</v>
      </c>
      <c r="I15" s="138">
        <v>0</v>
      </c>
      <c r="J15" s="137">
        <v>0</v>
      </c>
      <c r="K15" s="138">
        <v>0</v>
      </c>
      <c r="L15" s="137">
        <v>0</v>
      </c>
      <c r="M15" s="138">
        <v>0</v>
      </c>
      <c r="N15" s="8">
        <f t="shared" si="0"/>
        <v>0</v>
      </c>
      <c r="O15" s="9">
        <f t="shared" si="0"/>
        <v>0</v>
      </c>
      <c r="P15" s="10">
        <f>SUM(N15:O15)</f>
        <v>0</v>
      </c>
    </row>
    <row r="16" spans="1:16" s="31" customFormat="1" ht="12.75">
      <c r="A16" s="141" t="s">
        <v>12</v>
      </c>
      <c r="B16" s="142">
        <v>0</v>
      </c>
      <c r="C16" s="143">
        <v>0</v>
      </c>
      <c r="D16" s="142">
        <v>0</v>
      </c>
      <c r="E16" s="143">
        <v>0</v>
      </c>
      <c r="F16" s="142">
        <v>0</v>
      </c>
      <c r="G16" s="143">
        <v>0</v>
      </c>
      <c r="H16" s="142">
        <v>126</v>
      </c>
      <c r="I16" s="143">
        <v>34</v>
      </c>
      <c r="J16" s="142">
        <v>0</v>
      </c>
      <c r="K16" s="143">
        <v>0</v>
      </c>
      <c r="L16" s="142">
        <v>0</v>
      </c>
      <c r="M16" s="143">
        <v>0</v>
      </c>
      <c r="N16" s="59">
        <f t="shared" si="0"/>
        <v>126</v>
      </c>
      <c r="O16" s="60">
        <f t="shared" si="0"/>
        <v>34</v>
      </c>
      <c r="P16" s="60">
        <f>SUM(N16:O16)</f>
        <v>160</v>
      </c>
    </row>
    <row r="17" spans="1:16" s="29" customFormat="1" ht="12.75">
      <c r="A17" s="144" t="s">
        <v>6</v>
      </c>
      <c r="B17" s="145"/>
      <c r="C17" s="146"/>
      <c r="D17" s="145"/>
      <c r="E17" s="146"/>
      <c r="F17" s="145"/>
      <c r="G17" s="146"/>
      <c r="H17" s="145"/>
      <c r="I17" s="146"/>
      <c r="J17" s="145"/>
      <c r="K17" s="146"/>
      <c r="L17" s="145"/>
      <c r="M17" s="146"/>
      <c r="N17" s="61"/>
      <c r="O17" s="62"/>
      <c r="P17" s="62"/>
    </row>
    <row r="18" spans="1:16" s="30" customFormat="1" ht="12.75">
      <c r="A18" s="149" t="s">
        <v>25</v>
      </c>
      <c r="B18" s="137">
        <v>0</v>
      </c>
      <c r="C18" s="138">
        <v>0</v>
      </c>
      <c r="D18" s="137">
        <v>0</v>
      </c>
      <c r="E18" s="138">
        <v>0</v>
      </c>
      <c r="F18" s="137">
        <v>0</v>
      </c>
      <c r="G18" s="138">
        <v>0</v>
      </c>
      <c r="H18" s="137">
        <v>0</v>
      </c>
      <c r="I18" s="138">
        <v>0</v>
      </c>
      <c r="J18" s="137">
        <v>0</v>
      </c>
      <c r="K18" s="138">
        <v>0</v>
      </c>
      <c r="L18" s="137">
        <v>0</v>
      </c>
      <c r="M18" s="138">
        <v>0</v>
      </c>
      <c r="N18" s="8">
        <f aca="true" t="shared" si="1" ref="N18:O22">SUM(L18,J18,H18,F18,D18,B18)</f>
        <v>0</v>
      </c>
      <c r="O18" s="10">
        <f t="shared" si="1"/>
        <v>0</v>
      </c>
      <c r="P18" s="10">
        <f>SUM(N18:O18)</f>
        <v>0</v>
      </c>
    </row>
    <row r="19" spans="1:16" s="30" customFormat="1" ht="12.75">
      <c r="A19" s="149" t="s">
        <v>26</v>
      </c>
      <c r="B19" s="137">
        <v>0</v>
      </c>
      <c r="C19" s="138">
        <v>0</v>
      </c>
      <c r="D19" s="137">
        <v>0</v>
      </c>
      <c r="E19" s="138">
        <v>0</v>
      </c>
      <c r="F19" s="137">
        <v>0</v>
      </c>
      <c r="G19" s="138">
        <v>0</v>
      </c>
      <c r="H19" s="137">
        <v>0</v>
      </c>
      <c r="I19" s="138">
        <v>0</v>
      </c>
      <c r="J19" s="137">
        <v>0</v>
      </c>
      <c r="K19" s="138">
        <v>0</v>
      </c>
      <c r="L19" s="137">
        <v>0</v>
      </c>
      <c r="M19" s="138">
        <v>0</v>
      </c>
      <c r="N19" s="8">
        <f t="shared" si="1"/>
        <v>0</v>
      </c>
      <c r="O19" s="9">
        <f t="shared" si="1"/>
        <v>0</v>
      </c>
      <c r="P19" s="10">
        <f>SUM(N19:O19)</f>
        <v>0</v>
      </c>
    </row>
    <row r="20" spans="1:16" s="30" customFormat="1" ht="12.75">
      <c r="A20" s="149" t="s">
        <v>27</v>
      </c>
      <c r="B20" s="137">
        <v>0</v>
      </c>
      <c r="C20" s="138">
        <v>0</v>
      </c>
      <c r="D20" s="137">
        <v>0</v>
      </c>
      <c r="E20" s="138">
        <v>0</v>
      </c>
      <c r="F20" s="137">
        <v>0</v>
      </c>
      <c r="G20" s="138">
        <v>0</v>
      </c>
      <c r="H20" s="137">
        <v>0</v>
      </c>
      <c r="I20" s="138">
        <v>0</v>
      </c>
      <c r="J20" s="137">
        <v>0</v>
      </c>
      <c r="K20" s="138">
        <v>0</v>
      </c>
      <c r="L20" s="137">
        <v>0</v>
      </c>
      <c r="M20" s="138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s="32" customFormat="1" ht="12.75">
      <c r="A21" s="149" t="s">
        <v>24</v>
      </c>
      <c r="B21" s="137">
        <v>0</v>
      </c>
      <c r="C21" s="138">
        <v>0</v>
      </c>
      <c r="D21" s="137">
        <v>0</v>
      </c>
      <c r="E21" s="138">
        <v>0</v>
      </c>
      <c r="F21" s="137">
        <v>0</v>
      </c>
      <c r="G21" s="138">
        <v>0</v>
      </c>
      <c r="H21" s="137">
        <v>0</v>
      </c>
      <c r="I21" s="138">
        <v>0</v>
      </c>
      <c r="J21" s="137">
        <v>0</v>
      </c>
      <c r="K21" s="138">
        <v>0</v>
      </c>
      <c r="L21" s="137">
        <v>0</v>
      </c>
      <c r="M21" s="138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31" customFormat="1" ht="12.75">
      <c r="A22" s="141" t="s">
        <v>12</v>
      </c>
      <c r="B22" s="142">
        <v>0</v>
      </c>
      <c r="C22" s="143">
        <v>0</v>
      </c>
      <c r="D22" s="142">
        <v>0</v>
      </c>
      <c r="E22" s="143">
        <v>0</v>
      </c>
      <c r="F22" s="142">
        <v>0</v>
      </c>
      <c r="G22" s="143">
        <v>0</v>
      </c>
      <c r="H22" s="142">
        <v>0</v>
      </c>
      <c r="I22" s="143">
        <v>0</v>
      </c>
      <c r="J22" s="142">
        <v>0</v>
      </c>
      <c r="K22" s="143">
        <v>0</v>
      </c>
      <c r="L22" s="142">
        <v>0</v>
      </c>
      <c r="M22" s="143">
        <v>0</v>
      </c>
      <c r="N22" s="59">
        <f t="shared" si="1"/>
        <v>0</v>
      </c>
      <c r="O22" s="60">
        <f t="shared" si="1"/>
        <v>0</v>
      </c>
      <c r="P22" s="60">
        <f>SUM(N22:O22)</f>
        <v>0</v>
      </c>
    </row>
    <row r="23" spans="1:16" s="29" customFormat="1" ht="12.75">
      <c r="A23" s="144" t="s">
        <v>7</v>
      </c>
      <c r="B23" s="145"/>
      <c r="C23" s="146"/>
      <c r="D23" s="145"/>
      <c r="E23" s="146"/>
      <c r="F23" s="145"/>
      <c r="G23" s="146"/>
      <c r="H23" s="145"/>
      <c r="I23" s="146"/>
      <c r="J23" s="145"/>
      <c r="K23" s="146"/>
      <c r="L23" s="145"/>
      <c r="M23" s="146"/>
      <c r="N23" s="61"/>
      <c r="O23" s="62"/>
      <c r="P23" s="62"/>
    </row>
    <row r="24" spans="1:16" s="30" customFormat="1" ht="12.75">
      <c r="A24" s="149" t="s">
        <v>25</v>
      </c>
      <c r="B24" s="137">
        <v>0</v>
      </c>
      <c r="C24" s="138">
        <v>0</v>
      </c>
      <c r="D24" s="137">
        <v>0</v>
      </c>
      <c r="E24" s="138">
        <v>0</v>
      </c>
      <c r="F24" s="137">
        <v>0</v>
      </c>
      <c r="G24" s="138">
        <v>0</v>
      </c>
      <c r="H24" s="137">
        <v>0</v>
      </c>
      <c r="I24" s="138">
        <v>0</v>
      </c>
      <c r="J24" s="137">
        <v>0</v>
      </c>
      <c r="K24" s="138">
        <v>0</v>
      </c>
      <c r="L24" s="137">
        <v>0</v>
      </c>
      <c r="M24" s="138">
        <v>0</v>
      </c>
      <c r="N24" s="8">
        <f aca="true" t="shared" si="2" ref="N24:O28">SUM(L24,J24,H24,F24,D24,B24)</f>
        <v>0</v>
      </c>
      <c r="O24" s="10">
        <f t="shared" si="2"/>
        <v>0</v>
      </c>
      <c r="P24" s="10">
        <f>SUM(N24:O24)</f>
        <v>0</v>
      </c>
    </row>
    <row r="25" spans="1:16" s="30" customFormat="1" ht="12.75">
      <c r="A25" s="149" t="s">
        <v>26</v>
      </c>
      <c r="B25" s="150">
        <v>0</v>
      </c>
      <c r="C25" s="151">
        <v>0</v>
      </c>
      <c r="D25" s="150">
        <v>0</v>
      </c>
      <c r="E25" s="151">
        <v>0</v>
      </c>
      <c r="F25" s="150">
        <v>0</v>
      </c>
      <c r="G25" s="151">
        <v>0</v>
      </c>
      <c r="H25" s="150">
        <v>0</v>
      </c>
      <c r="I25" s="151">
        <v>0</v>
      </c>
      <c r="J25" s="150">
        <v>2</v>
      </c>
      <c r="K25" s="151">
        <v>6</v>
      </c>
      <c r="L25" s="150">
        <v>88</v>
      </c>
      <c r="M25" s="151">
        <v>15</v>
      </c>
      <c r="N25" s="8">
        <f t="shared" si="2"/>
        <v>90</v>
      </c>
      <c r="O25" s="9">
        <f t="shared" si="2"/>
        <v>21</v>
      </c>
      <c r="P25" s="10">
        <f>SUM(N25:O25)</f>
        <v>111</v>
      </c>
    </row>
    <row r="26" spans="1:16" s="30" customFormat="1" ht="12.75">
      <c r="A26" s="149" t="s">
        <v>24</v>
      </c>
      <c r="B26" s="137">
        <v>0</v>
      </c>
      <c r="C26" s="138">
        <v>0</v>
      </c>
      <c r="D26" s="137">
        <v>0</v>
      </c>
      <c r="E26" s="138">
        <v>0</v>
      </c>
      <c r="F26" s="137">
        <v>0</v>
      </c>
      <c r="G26" s="138">
        <v>0</v>
      </c>
      <c r="H26" s="137">
        <v>0</v>
      </c>
      <c r="I26" s="138">
        <v>0</v>
      </c>
      <c r="J26" s="137">
        <v>0</v>
      </c>
      <c r="K26" s="138">
        <v>0</v>
      </c>
      <c r="L26" s="137">
        <v>0</v>
      </c>
      <c r="M26" s="138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s="32" customFormat="1" ht="12.75">
      <c r="A27" s="149" t="s">
        <v>28</v>
      </c>
      <c r="B27" s="137">
        <v>0</v>
      </c>
      <c r="C27" s="138">
        <v>0</v>
      </c>
      <c r="D27" s="137">
        <v>0</v>
      </c>
      <c r="E27" s="138">
        <v>0</v>
      </c>
      <c r="F27" s="137">
        <v>0</v>
      </c>
      <c r="G27" s="138">
        <v>0</v>
      </c>
      <c r="H27" s="137">
        <v>0</v>
      </c>
      <c r="I27" s="138">
        <v>0</v>
      </c>
      <c r="J27" s="137">
        <v>0</v>
      </c>
      <c r="K27" s="138">
        <v>0</v>
      </c>
      <c r="L27" s="137">
        <v>0</v>
      </c>
      <c r="M27" s="138">
        <v>0</v>
      </c>
      <c r="N27" s="8">
        <f t="shared" si="2"/>
        <v>0</v>
      </c>
      <c r="O27" s="9">
        <f t="shared" si="2"/>
        <v>0</v>
      </c>
      <c r="P27" s="10">
        <f>SUM(N27:O27)</f>
        <v>0</v>
      </c>
    </row>
    <row r="28" spans="1:16" s="31" customFormat="1" ht="12.75">
      <c r="A28" s="141" t="s">
        <v>12</v>
      </c>
      <c r="B28" s="142">
        <v>0</v>
      </c>
      <c r="C28" s="143">
        <v>0</v>
      </c>
      <c r="D28" s="142">
        <v>0</v>
      </c>
      <c r="E28" s="143">
        <v>0</v>
      </c>
      <c r="F28" s="142">
        <v>0</v>
      </c>
      <c r="G28" s="143">
        <v>0</v>
      </c>
      <c r="H28" s="142">
        <v>0</v>
      </c>
      <c r="I28" s="143">
        <v>0</v>
      </c>
      <c r="J28" s="142">
        <v>2</v>
      </c>
      <c r="K28" s="143">
        <v>6</v>
      </c>
      <c r="L28" s="142">
        <v>88</v>
      </c>
      <c r="M28" s="143">
        <v>15</v>
      </c>
      <c r="N28" s="59">
        <f t="shared" si="2"/>
        <v>90</v>
      </c>
      <c r="O28" s="60">
        <f t="shared" si="2"/>
        <v>21</v>
      </c>
      <c r="P28" s="60">
        <f>SUM(N28:O28)</f>
        <v>111</v>
      </c>
    </row>
    <row r="29" spans="1:16" s="29" customFormat="1" ht="12.75">
      <c r="A29" s="144" t="s">
        <v>8</v>
      </c>
      <c r="B29" s="154"/>
      <c r="C29" s="155"/>
      <c r="D29" s="154"/>
      <c r="E29" s="155"/>
      <c r="F29" s="154"/>
      <c r="G29" s="155"/>
      <c r="H29" s="154"/>
      <c r="I29" s="155"/>
      <c r="J29" s="154"/>
      <c r="K29" s="155"/>
      <c r="L29" s="154"/>
      <c r="M29" s="155"/>
      <c r="N29" s="61"/>
      <c r="O29" s="62"/>
      <c r="P29" s="62"/>
    </row>
    <row r="30" spans="1:16" s="30" customFormat="1" ht="12.75">
      <c r="A30" s="149" t="s">
        <v>25</v>
      </c>
      <c r="B30" s="137">
        <v>0</v>
      </c>
      <c r="C30" s="138">
        <v>0</v>
      </c>
      <c r="D30" s="137">
        <v>0</v>
      </c>
      <c r="E30" s="138">
        <v>0</v>
      </c>
      <c r="F30" s="137">
        <v>1</v>
      </c>
      <c r="G30" s="138">
        <v>0</v>
      </c>
      <c r="H30" s="137">
        <v>86</v>
      </c>
      <c r="I30" s="138">
        <v>7</v>
      </c>
      <c r="J30" s="137">
        <v>0</v>
      </c>
      <c r="K30" s="138">
        <v>0</v>
      </c>
      <c r="L30" s="137">
        <v>0</v>
      </c>
      <c r="M30" s="138">
        <v>0</v>
      </c>
      <c r="N30" s="8">
        <f aca="true" t="shared" si="3" ref="N30:O34">SUM(L30,J30,H30,F30,D30,B30)</f>
        <v>87</v>
      </c>
      <c r="O30" s="10">
        <f t="shared" si="3"/>
        <v>7</v>
      </c>
      <c r="P30" s="10">
        <f>SUM(N30:O30)</f>
        <v>94</v>
      </c>
    </row>
    <row r="31" spans="1:16" s="30" customFormat="1" ht="12.75">
      <c r="A31" s="149" t="s">
        <v>26</v>
      </c>
      <c r="B31" s="150">
        <v>0</v>
      </c>
      <c r="C31" s="151">
        <v>0</v>
      </c>
      <c r="D31" s="150">
        <v>0</v>
      </c>
      <c r="E31" s="151">
        <v>0</v>
      </c>
      <c r="F31" s="150">
        <v>92</v>
      </c>
      <c r="G31" s="151">
        <v>2</v>
      </c>
      <c r="H31" s="150">
        <v>40</v>
      </c>
      <c r="I31" s="151">
        <v>17</v>
      </c>
      <c r="J31" s="150">
        <v>8</v>
      </c>
      <c r="K31" s="151">
        <v>3</v>
      </c>
      <c r="L31" s="150">
        <v>90</v>
      </c>
      <c r="M31" s="151">
        <v>15</v>
      </c>
      <c r="N31" s="8">
        <f t="shared" si="3"/>
        <v>230</v>
      </c>
      <c r="O31" s="9">
        <f t="shared" si="3"/>
        <v>37</v>
      </c>
      <c r="P31" s="10">
        <f>SUM(N31:O31)</f>
        <v>267</v>
      </c>
    </row>
    <row r="32" spans="1:16" s="30" customFormat="1" ht="12.75">
      <c r="A32" s="149" t="s">
        <v>27</v>
      </c>
      <c r="B32" s="137">
        <v>0</v>
      </c>
      <c r="C32" s="138">
        <v>0</v>
      </c>
      <c r="D32" s="137">
        <v>0</v>
      </c>
      <c r="E32" s="138">
        <v>0</v>
      </c>
      <c r="F32" s="150">
        <v>0</v>
      </c>
      <c r="G32" s="151">
        <v>0</v>
      </c>
      <c r="H32" s="150">
        <v>0</v>
      </c>
      <c r="I32" s="151">
        <v>0</v>
      </c>
      <c r="J32" s="150">
        <v>0</v>
      </c>
      <c r="K32" s="151">
        <v>0</v>
      </c>
      <c r="L32" s="150">
        <v>0</v>
      </c>
      <c r="M32" s="151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s="32" customFormat="1" ht="12.75">
      <c r="A33" s="149" t="s">
        <v>24</v>
      </c>
      <c r="B33" s="137">
        <v>0</v>
      </c>
      <c r="C33" s="138">
        <v>0</v>
      </c>
      <c r="D33" s="137">
        <v>0</v>
      </c>
      <c r="E33" s="138">
        <v>0</v>
      </c>
      <c r="F33" s="137">
        <v>0</v>
      </c>
      <c r="G33" s="138">
        <v>0</v>
      </c>
      <c r="H33" s="137">
        <v>0</v>
      </c>
      <c r="I33" s="138">
        <v>0</v>
      </c>
      <c r="J33" s="137">
        <v>0</v>
      </c>
      <c r="K33" s="138">
        <v>0</v>
      </c>
      <c r="L33" s="137">
        <v>0</v>
      </c>
      <c r="M33" s="138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31" customFormat="1" ht="12.75">
      <c r="A34" s="141" t="s">
        <v>12</v>
      </c>
      <c r="B34" s="142">
        <v>0</v>
      </c>
      <c r="C34" s="143">
        <v>0</v>
      </c>
      <c r="D34" s="142">
        <v>0</v>
      </c>
      <c r="E34" s="143">
        <v>0</v>
      </c>
      <c r="F34" s="142">
        <v>93</v>
      </c>
      <c r="G34" s="143">
        <v>2</v>
      </c>
      <c r="H34" s="142">
        <v>126</v>
      </c>
      <c r="I34" s="143">
        <v>24</v>
      </c>
      <c r="J34" s="142">
        <v>8</v>
      </c>
      <c r="K34" s="143">
        <v>3</v>
      </c>
      <c r="L34" s="142">
        <v>90</v>
      </c>
      <c r="M34" s="143">
        <v>15</v>
      </c>
      <c r="N34" s="59">
        <f t="shared" si="3"/>
        <v>317</v>
      </c>
      <c r="O34" s="60">
        <f t="shared" si="3"/>
        <v>44</v>
      </c>
      <c r="P34" s="60">
        <f>SUM(N34:O34)</f>
        <v>361</v>
      </c>
    </row>
    <row r="35" spans="1:16" s="29" customFormat="1" ht="12.75">
      <c r="A35" s="144" t="s">
        <v>9</v>
      </c>
      <c r="B35" s="154"/>
      <c r="C35" s="155"/>
      <c r="D35" s="154"/>
      <c r="E35" s="155"/>
      <c r="F35" s="154"/>
      <c r="G35" s="155"/>
      <c r="H35" s="154"/>
      <c r="I35" s="155"/>
      <c r="J35" s="154"/>
      <c r="K35" s="155"/>
      <c r="L35" s="154"/>
      <c r="M35" s="155"/>
      <c r="N35" s="61"/>
      <c r="O35" s="62"/>
      <c r="P35" s="62"/>
    </row>
    <row r="36" spans="1:19" s="30" customFormat="1" ht="12.75">
      <c r="A36" s="149" t="s">
        <v>25</v>
      </c>
      <c r="B36" s="137">
        <v>0</v>
      </c>
      <c r="C36" s="138">
        <v>0</v>
      </c>
      <c r="D36" s="137">
        <v>0</v>
      </c>
      <c r="E36" s="138">
        <v>0</v>
      </c>
      <c r="F36" s="137">
        <v>36</v>
      </c>
      <c r="G36" s="138">
        <v>16</v>
      </c>
      <c r="H36" s="137">
        <v>73</v>
      </c>
      <c r="I36" s="138">
        <v>7</v>
      </c>
      <c r="J36" s="137">
        <v>0</v>
      </c>
      <c r="K36" s="138">
        <v>0</v>
      </c>
      <c r="L36" s="137">
        <v>0</v>
      </c>
      <c r="M36" s="138">
        <v>0</v>
      </c>
      <c r="N36" s="8">
        <f aca="true" t="shared" si="4" ref="N36:O40">SUM(L36,J36,H36,F36,D36,B36)</f>
        <v>109</v>
      </c>
      <c r="O36" s="10">
        <f t="shared" si="4"/>
        <v>23</v>
      </c>
      <c r="P36" s="10">
        <f>SUM(N36:O36)</f>
        <v>132</v>
      </c>
      <c r="Q36" s="9"/>
      <c r="R36" s="9"/>
      <c r="S36" s="9"/>
    </row>
    <row r="37" spans="1:19" s="30" customFormat="1" ht="12.75">
      <c r="A37" s="149" t="s">
        <v>26</v>
      </c>
      <c r="B37" s="150">
        <v>0</v>
      </c>
      <c r="C37" s="151">
        <v>0</v>
      </c>
      <c r="D37" s="150">
        <v>0</v>
      </c>
      <c r="E37" s="151">
        <v>0</v>
      </c>
      <c r="F37" s="150">
        <v>0</v>
      </c>
      <c r="G37" s="151">
        <v>0</v>
      </c>
      <c r="H37" s="150">
        <v>48</v>
      </c>
      <c r="I37" s="151">
        <v>34</v>
      </c>
      <c r="J37" s="150">
        <v>0</v>
      </c>
      <c r="K37" s="151">
        <v>0</v>
      </c>
      <c r="L37" s="150">
        <v>46</v>
      </c>
      <c r="M37" s="151">
        <v>9</v>
      </c>
      <c r="N37" s="8">
        <f t="shared" si="4"/>
        <v>94</v>
      </c>
      <c r="O37" s="9">
        <f t="shared" si="4"/>
        <v>43</v>
      </c>
      <c r="P37" s="10">
        <f>SUM(N37:O37)</f>
        <v>137</v>
      </c>
      <c r="Q37" s="9"/>
      <c r="R37" s="9"/>
      <c r="S37" s="9"/>
    </row>
    <row r="38" spans="1:19" s="30" customFormat="1" ht="12.75">
      <c r="A38" s="149" t="s">
        <v>27</v>
      </c>
      <c r="B38" s="150">
        <v>0</v>
      </c>
      <c r="C38" s="151">
        <v>0</v>
      </c>
      <c r="D38" s="150">
        <v>0</v>
      </c>
      <c r="E38" s="151">
        <v>0</v>
      </c>
      <c r="F38" s="150">
        <v>56</v>
      </c>
      <c r="G38" s="151">
        <v>0</v>
      </c>
      <c r="H38" s="150">
        <v>0</v>
      </c>
      <c r="I38" s="151">
        <v>0</v>
      </c>
      <c r="J38" s="150">
        <v>0</v>
      </c>
      <c r="K38" s="151">
        <v>0</v>
      </c>
      <c r="L38" s="150">
        <v>0</v>
      </c>
      <c r="M38" s="151">
        <v>0</v>
      </c>
      <c r="N38" s="8">
        <f t="shared" si="4"/>
        <v>56</v>
      </c>
      <c r="O38" s="9">
        <f t="shared" si="4"/>
        <v>0</v>
      </c>
      <c r="P38" s="10">
        <f>SUM(N38:O38)</f>
        <v>56</v>
      </c>
      <c r="Q38" s="9"/>
      <c r="R38" s="9"/>
      <c r="S38" s="9"/>
    </row>
    <row r="39" spans="1:19" s="32" customFormat="1" ht="12.75">
      <c r="A39" s="156" t="s">
        <v>24</v>
      </c>
      <c r="B39" s="137">
        <v>0</v>
      </c>
      <c r="C39" s="138">
        <v>0</v>
      </c>
      <c r="D39" s="137">
        <v>0</v>
      </c>
      <c r="E39" s="138">
        <v>0</v>
      </c>
      <c r="F39" s="137">
        <v>0</v>
      </c>
      <c r="G39" s="138">
        <v>0</v>
      </c>
      <c r="H39" s="137">
        <v>0</v>
      </c>
      <c r="I39" s="138">
        <v>0</v>
      </c>
      <c r="J39" s="137">
        <v>0</v>
      </c>
      <c r="K39" s="138">
        <v>0</v>
      </c>
      <c r="L39" s="137">
        <v>0</v>
      </c>
      <c r="M39" s="138">
        <v>0</v>
      </c>
      <c r="N39" s="8">
        <f t="shared" si="4"/>
        <v>0</v>
      </c>
      <c r="O39" s="9">
        <f t="shared" si="4"/>
        <v>0</v>
      </c>
      <c r="P39" s="10">
        <f>SUM(N39:O39)</f>
        <v>0</v>
      </c>
      <c r="Q39" s="9"/>
      <c r="R39" s="9"/>
      <c r="S39" s="9"/>
    </row>
    <row r="40" spans="1:19" s="43" customFormat="1" ht="12.75">
      <c r="A40" s="141" t="s">
        <v>12</v>
      </c>
      <c r="B40" s="142">
        <v>0</v>
      </c>
      <c r="C40" s="143">
        <v>0</v>
      </c>
      <c r="D40" s="142">
        <v>0</v>
      </c>
      <c r="E40" s="143">
        <v>0</v>
      </c>
      <c r="F40" s="142">
        <v>92</v>
      </c>
      <c r="G40" s="143">
        <v>16</v>
      </c>
      <c r="H40" s="142">
        <v>121</v>
      </c>
      <c r="I40" s="143">
        <v>41</v>
      </c>
      <c r="J40" s="142">
        <v>0</v>
      </c>
      <c r="K40" s="143">
        <v>0</v>
      </c>
      <c r="L40" s="142">
        <v>46</v>
      </c>
      <c r="M40" s="143">
        <v>9</v>
      </c>
      <c r="N40" s="59">
        <f t="shared" si="4"/>
        <v>259</v>
      </c>
      <c r="O40" s="60">
        <f t="shared" si="4"/>
        <v>66</v>
      </c>
      <c r="P40" s="60">
        <f>SUM(N40:O40)</f>
        <v>325</v>
      </c>
      <c r="Q40" s="29"/>
      <c r="R40" s="9"/>
      <c r="S40" s="9"/>
    </row>
    <row r="41" spans="1:16" s="29" customFormat="1" ht="12.75">
      <c r="A41" s="144" t="s">
        <v>10</v>
      </c>
      <c r="B41" s="145"/>
      <c r="C41" s="146"/>
      <c r="D41" s="145"/>
      <c r="E41" s="146"/>
      <c r="F41" s="145"/>
      <c r="G41" s="146"/>
      <c r="H41" s="145"/>
      <c r="I41" s="146"/>
      <c r="J41" s="145"/>
      <c r="K41" s="146"/>
      <c r="L41" s="145"/>
      <c r="M41" s="146"/>
      <c r="N41" s="61"/>
      <c r="O41" s="62"/>
      <c r="P41" s="62"/>
    </row>
    <row r="42" spans="1:16" s="30" customFormat="1" ht="12.75">
      <c r="A42" s="149" t="s">
        <v>25</v>
      </c>
      <c r="B42" s="137">
        <v>0</v>
      </c>
      <c r="C42" s="138">
        <v>0</v>
      </c>
      <c r="D42" s="137">
        <v>0</v>
      </c>
      <c r="E42" s="138">
        <v>0</v>
      </c>
      <c r="F42" s="137">
        <v>0</v>
      </c>
      <c r="G42" s="138">
        <v>0</v>
      </c>
      <c r="H42" s="137">
        <v>28</v>
      </c>
      <c r="I42" s="138">
        <v>9</v>
      </c>
      <c r="J42" s="137">
        <v>0</v>
      </c>
      <c r="K42" s="138">
        <v>0</v>
      </c>
      <c r="L42" s="137">
        <v>0</v>
      </c>
      <c r="M42" s="138">
        <v>0</v>
      </c>
      <c r="N42" s="8">
        <f aca="true" t="shared" si="5" ref="N42:O47">SUM(L42,J42,H42,F42,D42,B42)</f>
        <v>28</v>
      </c>
      <c r="O42" s="10">
        <f t="shared" si="5"/>
        <v>9</v>
      </c>
      <c r="P42" s="10">
        <f aca="true" t="shared" si="6" ref="P42:P47">SUM(N42:O42)</f>
        <v>37</v>
      </c>
    </row>
    <row r="43" spans="1:16" s="30" customFormat="1" ht="12.75">
      <c r="A43" s="149" t="s">
        <v>26</v>
      </c>
      <c r="B43" s="150">
        <v>0</v>
      </c>
      <c r="C43" s="151">
        <v>0</v>
      </c>
      <c r="D43" s="150">
        <v>0</v>
      </c>
      <c r="E43" s="151">
        <v>0</v>
      </c>
      <c r="F43" s="150">
        <v>162</v>
      </c>
      <c r="G43" s="151">
        <v>24</v>
      </c>
      <c r="H43" s="150">
        <v>0</v>
      </c>
      <c r="I43" s="151">
        <v>0</v>
      </c>
      <c r="J43" s="150">
        <v>0</v>
      </c>
      <c r="K43" s="151">
        <v>0</v>
      </c>
      <c r="L43" s="150">
        <v>0</v>
      </c>
      <c r="M43" s="151">
        <v>0</v>
      </c>
      <c r="N43" s="8">
        <f t="shared" si="5"/>
        <v>162</v>
      </c>
      <c r="O43" s="9">
        <f t="shared" si="5"/>
        <v>24</v>
      </c>
      <c r="P43" s="10">
        <f t="shared" si="6"/>
        <v>186</v>
      </c>
    </row>
    <row r="44" spans="1:16" s="30" customFormat="1" ht="12.75">
      <c r="A44" s="149" t="s">
        <v>27</v>
      </c>
      <c r="B44" s="150">
        <v>0</v>
      </c>
      <c r="C44" s="151">
        <v>0</v>
      </c>
      <c r="D44" s="150">
        <v>0</v>
      </c>
      <c r="E44" s="151">
        <v>0</v>
      </c>
      <c r="F44" s="150">
        <v>61</v>
      </c>
      <c r="G44" s="151">
        <v>9</v>
      </c>
      <c r="H44" s="150">
        <v>0</v>
      </c>
      <c r="I44" s="151">
        <v>0</v>
      </c>
      <c r="J44" s="150">
        <v>0</v>
      </c>
      <c r="K44" s="151">
        <v>0</v>
      </c>
      <c r="L44" s="150">
        <v>0</v>
      </c>
      <c r="M44" s="151">
        <v>0</v>
      </c>
      <c r="N44" s="8">
        <f t="shared" si="5"/>
        <v>61</v>
      </c>
      <c r="O44" s="9">
        <f t="shared" si="5"/>
        <v>9</v>
      </c>
      <c r="P44" s="10">
        <f t="shared" si="6"/>
        <v>70</v>
      </c>
    </row>
    <row r="45" spans="1:16" s="32" customFormat="1" ht="12.75">
      <c r="A45" s="149" t="s">
        <v>24</v>
      </c>
      <c r="B45" s="137">
        <v>0</v>
      </c>
      <c r="C45" s="138">
        <v>0</v>
      </c>
      <c r="D45" s="137">
        <v>0</v>
      </c>
      <c r="E45" s="138">
        <v>0</v>
      </c>
      <c r="F45" s="137">
        <v>0</v>
      </c>
      <c r="G45" s="138">
        <v>0</v>
      </c>
      <c r="H45" s="137">
        <v>0</v>
      </c>
      <c r="I45" s="138">
        <v>0</v>
      </c>
      <c r="J45" s="137">
        <v>0</v>
      </c>
      <c r="K45" s="138">
        <v>0</v>
      </c>
      <c r="L45" s="137">
        <v>0</v>
      </c>
      <c r="M45" s="138">
        <v>0</v>
      </c>
      <c r="N45" s="8">
        <f t="shared" si="5"/>
        <v>0</v>
      </c>
      <c r="O45" s="9">
        <f t="shared" si="5"/>
        <v>0</v>
      </c>
      <c r="P45" s="10">
        <f t="shared" si="6"/>
        <v>0</v>
      </c>
    </row>
    <row r="46" spans="1:16" s="32" customFormat="1" ht="12.75">
      <c r="A46" s="149" t="s">
        <v>75</v>
      </c>
      <c r="B46" s="137">
        <v>0</v>
      </c>
      <c r="C46" s="138">
        <v>0</v>
      </c>
      <c r="D46" s="137">
        <v>0</v>
      </c>
      <c r="E46" s="138">
        <v>0</v>
      </c>
      <c r="F46" s="137">
        <v>0</v>
      </c>
      <c r="G46" s="138">
        <v>0</v>
      </c>
      <c r="H46" s="137">
        <v>0</v>
      </c>
      <c r="I46" s="138">
        <v>0</v>
      </c>
      <c r="J46" s="137">
        <v>0</v>
      </c>
      <c r="K46" s="138">
        <v>0</v>
      </c>
      <c r="L46" s="137">
        <v>0</v>
      </c>
      <c r="M46" s="138">
        <v>0</v>
      </c>
      <c r="N46" s="8">
        <f t="shared" si="5"/>
        <v>0</v>
      </c>
      <c r="O46" s="9">
        <f t="shared" si="5"/>
        <v>0</v>
      </c>
      <c r="P46" s="10">
        <f t="shared" si="6"/>
        <v>0</v>
      </c>
    </row>
    <row r="47" spans="1:16" s="31" customFormat="1" ht="12.75">
      <c r="A47" s="141" t="s">
        <v>12</v>
      </c>
      <c r="B47" s="142">
        <v>0</v>
      </c>
      <c r="C47" s="143">
        <v>0</v>
      </c>
      <c r="D47" s="142">
        <v>0</v>
      </c>
      <c r="E47" s="143">
        <v>0</v>
      </c>
      <c r="F47" s="142">
        <v>223</v>
      </c>
      <c r="G47" s="143">
        <v>33</v>
      </c>
      <c r="H47" s="142">
        <v>28</v>
      </c>
      <c r="I47" s="143">
        <v>9</v>
      </c>
      <c r="J47" s="142">
        <v>0</v>
      </c>
      <c r="K47" s="143">
        <v>0</v>
      </c>
      <c r="L47" s="142">
        <v>0</v>
      </c>
      <c r="M47" s="143">
        <v>0</v>
      </c>
      <c r="N47" s="59">
        <f t="shared" si="5"/>
        <v>251</v>
      </c>
      <c r="O47" s="60">
        <f t="shared" si="5"/>
        <v>42</v>
      </c>
      <c r="P47" s="60">
        <f t="shared" si="6"/>
        <v>293</v>
      </c>
    </row>
    <row r="48" spans="1:16" s="29" customFormat="1" ht="12">
      <c r="A48" s="132" t="s">
        <v>15</v>
      </c>
      <c r="B48" s="157"/>
      <c r="C48" s="158"/>
      <c r="D48" s="157"/>
      <c r="E48" s="158"/>
      <c r="F48" s="157"/>
      <c r="G48" s="158"/>
      <c r="H48" s="157"/>
      <c r="I48" s="158"/>
      <c r="J48" s="157"/>
      <c r="K48" s="158"/>
      <c r="L48" s="157"/>
      <c r="M48" s="158"/>
      <c r="N48" s="159"/>
      <c r="O48" s="160"/>
      <c r="P48" s="160"/>
    </row>
    <row r="49" spans="1:16" s="30" customFormat="1" ht="11.25">
      <c r="A49" s="30" t="s">
        <v>25</v>
      </c>
      <c r="B49" s="164">
        <f>SUM(B12,B18,B24,B30,B36,B42)</f>
        <v>0</v>
      </c>
      <c r="C49" s="165">
        <f aca="true" t="shared" si="7" ref="C49:P49">SUM(C12,C18,C24,C30,C36,C42)</f>
        <v>0</v>
      </c>
      <c r="D49" s="164">
        <f t="shared" si="7"/>
        <v>0</v>
      </c>
      <c r="E49" s="165">
        <f t="shared" si="7"/>
        <v>0</v>
      </c>
      <c r="F49" s="164">
        <f t="shared" si="7"/>
        <v>37</v>
      </c>
      <c r="G49" s="165">
        <f t="shared" si="7"/>
        <v>16</v>
      </c>
      <c r="H49" s="164">
        <f t="shared" si="7"/>
        <v>232</v>
      </c>
      <c r="I49" s="165">
        <f t="shared" si="7"/>
        <v>29</v>
      </c>
      <c r="J49" s="164">
        <f t="shared" si="7"/>
        <v>0</v>
      </c>
      <c r="K49" s="165">
        <f t="shared" si="7"/>
        <v>0</v>
      </c>
      <c r="L49" s="164">
        <f t="shared" si="7"/>
        <v>0</v>
      </c>
      <c r="M49" s="165">
        <f t="shared" si="7"/>
        <v>0</v>
      </c>
      <c r="N49" s="161">
        <f t="shared" si="7"/>
        <v>269</v>
      </c>
      <c r="O49" s="162">
        <f t="shared" si="7"/>
        <v>45</v>
      </c>
      <c r="P49" s="162">
        <f t="shared" si="7"/>
        <v>314</v>
      </c>
    </row>
    <row r="50" spans="1:16" s="30" customFormat="1" ht="11.25">
      <c r="A50" s="163" t="s">
        <v>26</v>
      </c>
      <c r="B50" s="164">
        <f>SUM(B13,B19,B25,B31,B37,B43)</f>
        <v>0</v>
      </c>
      <c r="C50" s="165">
        <f aca="true" t="shared" si="8" ref="C50:P50">SUM(C13,C19,C25,C31,C37,C43)</f>
        <v>0</v>
      </c>
      <c r="D50" s="164">
        <f t="shared" si="8"/>
        <v>0</v>
      </c>
      <c r="E50" s="165">
        <f t="shared" si="8"/>
        <v>0</v>
      </c>
      <c r="F50" s="164">
        <f t="shared" si="8"/>
        <v>254</v>
      </c>
      <c r="G50" s="165">
        <f t="shared" si="8"/>
        <v>26</v>
      </c>
      <c r="H50" s="164">
        <f t="shared" si="8"/>
        <v>169</v>
      </c>
      <c r="I50" s="165">
        <f t="shared" si="8"/>
        <v>79</v>
      </c>
      <c r="J50" s="164">
        <f t="shared" si="8"/>
        <v>10</v>
      </c>
      <c r="K50" s="165">
        <f t="shared" si="8"/>
        <v>9</v>
      </c>
      <c r="L50" s="164">
        <f t="shared" si="8"/>
        <v>224</v>
      </c>
      <c r="M50" s="165">
        <f t="shared" si="8"/>
        <v>39</v>
      </c>
      <c r="N50" s="161">
        <f t="shared" si="8"/>
        <v>657</v>
      </c>
      <c r="O50" s="162">
        <f t="shared" si="8"/>
        <v>153</v>
      </c>
      <c r="P50" s="162">
        <f t="shared" si="8"/>
        <v>810</v>
      </c>
    </row>
    <row r="51" spans="1:16" s="32" customFormat="1" ht="11.25">
      <c r="A51" s="163" t="s">
        <v>27</v>
      </c>
      <c r="B51" s="164">
        <f>SUM(B14,B20,B32,B38,B44)</f>
        <v>0</v>
      </c>
      <c r="C51" s="165">
        <f aca="true" t="shared" si="9" ref="C51:P51">SUM(C14,C20,C32,C38,C44)</f>
        <v>0</v>
      </c>
      <c r="D51" s="164">
        <f t="shared" si="9"/>
        <v>0</v>
      </c>
      <c r="E51" s="165">
        <f t="shared" si="9"/>
        <v>0</v>
      </c>
      <c r="F51" s="164">
        <f t="shared" si="9"/>
        <v>117</v>
      </c>
      <c r="G51" s="165">
        <f t="shared" si="9"/>
        <v>9</v>
      </c>
      <c r="H51" s="164">
        <f t="shared" si="9"/>
        <v>0</v>
      </c>
      <c r="I51" s="165">
        <f t="shared" si="9"/>
        <v>0</v>
      </c>
      <c r="J51" s="164">
        <f t="shared" si="9"/>
        <v>0</v>
      </c>
      <c r="K51" s="165">
        <f t="shared" si="9"/>
        <v>0</v>
      </c>
      <c r="L51" s="164">
        <f t="shared" si="9"/>
        <v>0</v>
      </c>
      <c r="M51" s="165">
        <f t="shared" si="9"/>
        <v>0</v>
      </c>
      <c r="N51" s="161">
        <f t="shared" si="9"/>
        <v>117</v>
      </c>
      <c r="O51" s="166">
        <f t="shared" si="9"/>
        <v>9</v>
      </c>
      <c r="P51" s="162">
        <f t="shared" si="9"/>
        <v>126</v>
      </c>
    </row>
    <row r="52" spans="1:16" s="32" customFormat="1" ht="11.25">
      <c r="A52" s="163" t="s">
        <v>24</v>
      </c>
      <c r="B52" s="164">
        <f>SUM(B15,B21,B26,B33,B39,B45)</f>
        <v>0</v>
      </c>
      <c r="C52" s="165">
        <f aca="true" t="shared" si="10" ref="C52:P52">SUM(C15,C21,C26,C33,C39,C45)</f>
        <v>0</v>
      </c>
      <c r="D52" s="164">
        <f t="shared" si="10"/>
        <v>0</v>
      </c>
      <c r="E52" s="165">
        <f t="shared" si="10"/>
        <v>0</v>
      </c>
      <c r="F52" s="164">
        <f t="shared" si="10"/>
        <v>0</v>
      </c>
      <c r="G52" s="165">
        <f t="shared" si="10"/>
        <v>0</v>
      </c>
      <c r="H52" s="164">
        <f t="shared" si="10"/>
        <v>0</v>
      </c>
      <c r="I52" s="165">
        <f t="shared" si="10"/>
        <v>0</v>
      </c>
      <c r="J52" s="164">
        <f t="shared" si="10"/>
        <v>0</v>
      </c>
      <c r="K52" s="165">
        <f t="shared" si="10"/>
        <v>0</v>
      </c>
      <c r="L52" s="164">
        <f t="shared" si="10"/>
        <v>0</v>
      </c>
      <c r="M52" s="165">
        <f t="shared" si="10"/>
        <v>0</v>
      </c>
      <c r="N52" s="164">
        <f t="shared" si="10"/>
        <v>0</v>
      </c>
      <c r="O52" s="162">
        <f t="shared" si="10"/>
        <v>0</v>
      </c>
      <c r="P52" s="162">
        <f t="shared" si="10"/>
        <v>0</v>
      </c>
    </row>
    <row r="53" spans="1:16" s="32" customFormat="1" ht="11.25">
      <c r="A53" s="163" t="s">
        <v>75</v>
      </c>
      <c r="B53" s="164">
        <f>SUM(B46)</f>
        <v>0</v>
      </c>
      <c r="C53" s="165">
        <f aca="true" t="shared" si="11" ref="C53:P53">SUM(C46)</f>
        <v>0</v>
      </c>
      <c r="D53" s="164">
        <f t="shared" si="11"/>
        <v>0</v>
      </c>
      <c r="E53" s="165">
        <f t="shared" si="11"/>
        <v>0</v>
      </c>
      <c r="F53" s="164">
        <f t="shared" si="11"/>
        <v>0</v>
      </c>
      <c r="G53" s="165">
        <f t="shared" si="11"/>
        <v>0</v>
      </c>
      <c r="H53" s="164">
        <f t="shared" si="11"/>
        <v>0</v>
      </c>
      <c r="I53" s="165">
        <f t="shared" si="11"/>
        <v>0</v>
      </c>
      <c r="J53" s="164">
        <f t="shared" si="11"/>
        <v>0</v>
      </c>
      <c r="K53" s="165">
        <f t="shared" si="11"/>
        <v>0</v>
      </c>
      <c r="L53" s="164">
        <f t="shared" si="11"/>
        <v>0</v>
      </c>
      <c r="M53" s="165">
        <f t="shared" si="11"/>
        <v>0</v>
      </c>
      <c r="N53" s="162">
        <f t="shared" si="11"/>
        <v>0</v>
      </c>
      <c r="O53" s="162">
        <f t="shared" si="11"/>
        <v>0</v>
      </c>
      <c r="P53" s="162">
        <f t="shared" si="11"/>
        <v>0</v>
      </c>
    </row>
    <row r="54" spans="1:16" s="32" customFormat="1" ht="11.25">
      <c r="A54" s="163" t="s">
        <v>28</v>
      </c>
      <c r="B54" s="164">
        <f>SUM(B27)</f>
        <v>0</v>
      </c>
      <c r="C54" s="165">
        <f aca="true" t="shared" si="12" ref="C54:P54">SUM(C27)</f>
        <v>0</v>
      </c>
      <c r="D54" s="164">
        <f t="shared" si="12"/>
        <v>0</v>
      </c>
      <c r="E54" s="165">
        <f t="shared" si="12"/>
        <v>0</v>
      </c>
      <c r="F54" s="164">
        <f t="shared" si="12"/>
        <v>0</v>
      </c>
      <c r="G54" s="165">
        <f t="shared" si="12"/>
        <v>0</v>
      </c>
      <c r="H54" s="164">
        <f t="shared" si="12"/>
        <v>0</v>
      </c>
      <c r="I54" s="165">
        <f t="shared" si="12"/>
        <v>0</v>
      </c>
      <c r="J54" s="164">
        <f t="shared" si="12"/>
        <v>0</v>
      </c>
      <c r="K54" s="165">
        <f t="shared" si="12"/>
        <v>0</v>
      </c>
      <c r="L54" s="164">
        <f t="shared" si="12"/>
        <v>0</v>
      </c>
      <c r="M54" s="165">
        <f t="shared" si="12"/>
        <v>0</v>
      </c>
      <c r="N54" s="161">
        <f t="shared" si="12"/>
        <v>0</v>
      </c>
      <c r="O54" s="166">
        <f t="shared" si="12"/>
        <v>0</v>
      </c>
      <c r="P54" s="162">
        <f t="shared" si="12"/>
        <v>0</v>
      </c>
    </row>
    <row r="55" spans="1:16" s="31" customFormat="1" ht="12">
      <c r="A55" s="141" t="s">
        <v>12</v>
      </c>
      <c r="B55" s="142">
        <f>SUM(B49:B54)</f>
        <v>0</v>
      </c>
      <c r="C55" s="143">
        <f aca="true" t="shared" si="13" ref="C55:P55">SUM(C49:C54)</f>
        <v>0</v>
      </c>
      <c r="D55" s="142">
        <f t="shared" si="13"/>
        <v>0</v>
      </c>
      <c r="E55" s="143">
        <f t="shared" si="13"/>
        <v>0</v>
      </c>
      <c r="F55" s="142">
        <f t="shared" si="13"/>
        <v>408</v>
      </c>
      <c r="G55" s="143">
        <f t="shared" si="13"/>
        <v>51</v>
      </c>
      <c r="H55" s="142">
        <f t="shared" si="13"/>
        <v>401</v>
      </c>
      <c r="I55" s="143">
        <f t="shared" si="13"/>
        <v>108</v>
      </c>
      <c r="J55" s="142">
        <f t="shared" si="13"/>
        <v>10</v>
      </c>
      <c r="K55" s="143">
        <f t="shared" si="13"/>
        <v>9</v>
      </c>
      <c r="L55" s="142">
        <f t="shared" si="13"/>
        <v>224</v>
      </c>
      <c r="M55" s="143">
        <f t="shared" si="13"/>
        <v>39</v>
      </c>
      <c r="N55" s="46">
        <f t="shared" si="13"/>
        <v>1043</v>
      </c>
      <c r="O55" s="47">
        <f t="shared" si="13"/>
        <v>207</v>
      </c>
      <c r="P55" s="47">
        <f t="shared" si="13"/>
        <v>1250</v>
      </c>
    </row>
    <row r="57" ht="12.75">
      <c r="A57" s="74" t="s">
        <v>38</v>
      </c>
    </row>
    <row r="58" ht="12.75">
      <c r="A58" s="221" t="s">
        <v>156</v>
      </c>
    </row>
    <row r="59" ht="12.75">
      <c r="A59" s="221" t="s">
        <v>157</v>
      </c>
    </row>
    <row r="60" ht="12.75">
      <c r="A60" s="221" t="s">
        <v>158</v>
      </c>
    </row>
    <row r="61" ht="12.75">
      <c r="A61" s="221" t="s">
        <v>160</v>
      </c>
    </row>
    <row r="62" ht="12.75">
      <c r="A62" s="243" t="s">
        <v>159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zoomScalePageLayoutView="0" workbookViewId="0" topLeftCell="A1">
      <selection activeCell="Y52" sqref="Y52"/>
    </sheetView>
  </sheetViews>
  <sheetFormatPr defaultColWidth="9.140625" defaultRowHeight="12.75"/>
  <cols>
    <col min="1" max="1" width="40.8515625" style="231" customWidth="1"/>
    <col min="2" max="3" width="6.8515625" style="246" customWidth="1"/>
    <col min="4" max="4" width="6.8515625" style="231" customWidth="1"/>
    <col min="5" max="6" width="6.8515625" style="246" customWidth="1"/>
    <col min="7" max="7" width="6.8515625" style="231" customWidth="1"/>
    <col min="8" max="9" width="6.8515625" style="246" customWidth="1"/>
    <col min="10" max="10" width="6.8515625" style="231" customWidth="1"/>
    <col min="11" max="12" width="6.8515625" style="246" customWidth="1"/>
    <col min="13" max="13" width="6.8515625" style="231" customWidth="1"/>
    <col min="14" max="15" width="6.8515625" style="246" customWidth="1"/>
    <col min="16" max="16" width="6.8515625" style="231" customWidth="1"/>
    <col min="17" max="18" width="6.8515625" style="246" customWidth="1"/>
    <col min="19" max="19" width="6.8515625" style="231" customWidth="1"/>
    <col min="20" max="21" width="6.8515625" style="246" customWidth="1"/>
    <col min="22" max="22" width="6.8515625" style="231" customWidth="1"/>
    <col min="23" max="23" width="0.13671875" style="246" hidden="1" customWidth="1"/>
    <col min="24" max="25" width="13.421875" style="246" customWidth="1"/>
    <col min="26" max="26" width="10.57421875" style="246" customWidth="1"/>
    <col min="27" max="28" width="5.00390625" style="246" customWidth="1"/>
    <col min="29" max="29" width="10.57421875" style="246" customWidth="1"/>
    <col min="30" max="31" width="4.7109375" style="246" customWidth="1"/>
    <col min="32" max="32" width="10.28125" style="246" customWidth="1"/>
    <col min="33" max="33" width="19.00390625" style="246" customWidth="1"/>
    <col min="34" max="35" width="12.00390625" style="246" customWidth="1"/>
    <col min="36" max="36" width="10.57421875" style="246" customWidth="1"/>
    <col min="37" max="38" width="5.00390625" style="246" customWidth="1"/>
    <col min="39" max="39" width="10.57421875" style="246" customWidth="1"/>
    <col min="40" max="41" width="4.7109375" style="246" customWidth="1"/>
    <col min="42" max="42" width="10.28125" style="246" customWidth="1"/>
    <col min="43" max="43" width="17.57421875" style="246" customWidth="1"/>
    <col min="44" max="44" width="43.421875" style="246" customWidth="1"/>
    <col min="45" max="46" width="7.00390625" style="246" customWidth="1"/>
    <col min="47" max="47" width="9.28125" style="246" customWidth="1"/>
    <col min="48" max="16384" width="8.8515625" style="246" customWidth="1"/>
  </cols>
  <sheetData>
    <row r="1" ht="12.75">
      <c r="A1" s="4" t="s">
        <v>103</v>
      </c>
    </row>
    <row r="2" spans="1:23" ht="12.75">
      <c r="A2" s="288" t="s">
        <v>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</row>
    <row r="3" spans="1:23" ht="12.75">
      <c r="A3" s="288" t="s">
        <v>187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</row>
    <row r="4" spans="1:23" ht="12.75">
      <c r="A4" s="288" t="s">
        <v>189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ht="13.5" thickBot="1"/>
    <row r="6" spans="1:22" ht="12.75">
      <c r="A6" s="248"/>
      <c r="B6" s="301" t="s">
        <v>11</v>
      </c>
      <c r="C6" s="302"/>
      <c r="D6" s="303"/>
      <c r="E6" s="301" t="s">
        <v>3</v>
      </c>
      <c r="F6" s="302"/>
      <c r="G6" s="303"/>
      <c r="H6" s="301" t="s">
        <v>4</v>
      </c>
      <c r="I6" s="302"/>
      <c r="J6" s="303"/>
      <c r="K6" s="301" t="s">
        <v>5</v>
      </c>
      <c r="L6" s="302"/>
      <c r="M6" s="303"/>
      <c r="N6" s="301" t="s">
        <v>68</v>
      </c>
      <c r="O6" s="302"/>
      <c r="P6" s="303"/>
      <c r="Q6" s="301" t="s">
        <v>29</v>
      </c>
      <c r="R6" s="302"/>
      <c r="S6" s="303"/>
      <c r="T6" s="301" t="s">
        <v>12</v>
      </c>
      <c r="U6" s="302"/>
      <c r="V6" s="302"/>
    </row>
    <row r="7" spans="1:22" ht="12.75">
      <c r="A7" s="249"/>
      <c r="B7" s="250" t="s">
        <v>0</v>
      </c>
      <c r="C7" s="251" t="s">
        <v>1</v>
      </c>
      <c r="D7" s="252" t="s">
        <v>13</v>
      </c>
      <c r="E7" s="250" t="s">
        <v>0</v>
      </c>
      <c r="F7" s="251" t="s">
        <v>1</v>
      </c>
      <c r="G7" s="252" t="s">
        <v>13</v>
      </c>
      <c r="H7" s="250" t="s">
        <v>0</v>
      </c>
      <c r="I7" s="251" t="s">
        <v>1</v>
      </c>
      <c r="J7" s="252" t="s">
        <v>13</v>
      </c>
      <c r="K7" s="250" t="s">
        <v>0</v>
      </c>
      <c r="L7" s="251" t="s">
        <v>1</v>
      </c>
      <c r="M7" s="252" t="s">
        <v>13</v>
      </c>
      <c r="N7" s="250" t="s">
        <v>0</v>
      </c>
      <c r="O7" s="251" t="s">
        <v>1</v>
      </c>
      <c r="P7" s="252" t="s">
        <v>13</v>
      </c>
      <c r="Q7" s="250" t="s">
        <v>0</v>
      </c>
      <c r="R7" s="251" t="s">
        <v>1</v>
      </c>
      <c r="S7" s="252" t="s">
        <v>13</v>
      </c>
      <c r="T7" s="250" t="s">
        <v>0</v>
      </c>
      <c r="U7" s="251" t="s">
        <v>1</v>
      </c>
      <c r="V7" s="251" t="s">
        <v>13</v>
      </c>
    </row>
    <row r="8" spans="1:22" ht="12.75">
      <c r="A8" s="4" t="s">
        <v>154</v>
      </c>
      <c r="B8" s="253"/>
      <c r="C8" s="254"/>
      <c r="D8" s="255"/>
      <c r="E8" s="253"/>
      <c r="F8" s="254"/>
      <c r="G8" s="255"/>
      <c r="H8" s="253"/>
      <c r="I8" s="254"/>
      <c r="J8" s="255"/>
      <c r="K8" s="253"/>
      <c r="L8" s="254"/>
      <c r="M8" s="255"/>
      <c r="N8" s="253"/>
      <c r="O8" s="254"/>
      <c r="P8" s="255"/>
      <c r="Q8" s="253"/>
      <c r="R8" s="254"/>
      <c r="S8" s="256"/>
      <c r="T8" s="234"/>
      <c r="U8" s="257"/>
      <c r="V8" s="234"/>
    </row>
    <row r="9" spans="1:24" ht="12.75">
      <c r="A9" s="238" t="s">
        <v>151</v>
      </c>
      <c r="B9" s="253">
        <v>323</v>
      </c>
      <c r="C9" s="254">
        <v>196</v>
      </c>
      <c r="D9" s="255">
        <v>519</v>
      </c>
      <c r="E9" s="253">
        <v>743</v>
      </c>
      <c r="F9" s="254">
        <v>422</v>
      </c>
      <c r="G9" s="255">
        <v>1165</v>
      </c>
      <c r="H9" s="253">
        <v>22</v>
      </c>
      <c r="I9" s="254">
        <v>8</v>
      </c>
      <c r="J9" s="255">
        <v>30</v>
      </c>
      <c r="K9" s="253">
        <v>166</v>
      </c>
      <c r="L9" s="254">
        <v>76</v>
      </c>
      <c r="M9" s="255">
        <v>242</v>
      </c>
      <c r="N9" s="253">
        <v>12</v>
      </c>
      <c r="O9" s="254">
        <v>2</v>
      </c>
      <c r="P9" s="255">
        <v>14</v>
      </c>
      <c r="Q9" s="253">
        <v>12</v>
      </c>
      <c r="R9" s="254">
        <v>2</v>
      </c>
      <c r="S9" s="255">
        <v>14</v>
      </c>
      <c r="T9" s="253">
        <f aca="true" t="shared" si="0" ref="T9:T39">SUM(Q9,N9,K9,H9,E9,B9)</f>
        <v>1278</v>
      </c>
      <c r="U9" s="255">
        <f aca="true" t="shared" si="1" ref="U9:U39">SUM(R9,O9,L9,I9,F9,C9)</f>
        <v>706</v>
      </c>
      <c r="V9" s="255">
        <f aca="true" t="shared" si="2" ref="V9:V39">SUM(S9,P9,M9,J9,G9,D9)</f>
        <v>1984</v>
      </c>
      <c r="X9" s="254"/>
    </row>
    <row r="10" spans="1:22" s="231" customFormat="1" ht="12.75">
      <c r="A10" s="231" t="s">
        <v>127</v>
      </c>
      <c r="B10" s="236">
        <v>61</v>
      </c>
      <c r="C10" s="235">
        <v>0</v>
      </c>
      <c r="D10" s="228">
        <v>61</v>
      </c>
      <c r="E10" s="258">
        <v>61</v>
      </c>
      <c r="F10" s="235">
        <v>2</v>
      </c>
      <c r="G10" s="228">
        <v>63</v>
      </c>
      <c r="H10" s="258">
        <v>0</v>
      </c>
      <c r="I10" s="235">
        <v>0</v>
      </c>
      <c r="J10" s="228">
        <v>0</v>
      </c>
      <c r="K10" s="258">
        <v>0</v>
      </c>
      <c r="L10" s="235">
        <v>0</v>
      </c>
      <c r="M10" s="228">
        <v>0</v>
      </c>
      <c r="N10" s="258">
        <v>0</v>
      </c>
      <c r="O10" s="235">
        <v>0</v>
      </c>
      <c r="P10" s="228">
        <v>0</v>
      </c>
      <c r="Q10" s="258">
        <v>0</v>
      </c>
      <c r="R10" s="235">
        <v>0</v>
      </c>
      <c r="S10" s="228">
        <v>0</v>
      </c>
      <c r="T10" s="253">
        <f t="shared" si="0"/>
        <v>122</v>
      </c>
      <c r="U10" s="255">
        <f t="shared" si="1"/>
        <v>2</v>
      </c>
      <c r="V10" s="255">
        <f t="shared" si="2"/>
        <v>124</v>
      </c>
    </row>
    <row r="11" spans="1:22" s="231" customFormat="1" ht="12.75">
      <c r="A11" s="231" t="s">
        <v>104</v>
      </c>
      <c r="B11" s="236">
        <v>61</v>
      </c>
      <c r="C11" s="235">
        <v>23</v>
      </c>
      <c r="D11" s="228">
        <v>84</v>
      </c>
      <c r="E11" s="236">
        <v>94</v>
      </c>
      <c r="F11" s="235">
        <v>50</v>
      </c>
      <c r="G11" s="228">
        <v>144</v>
      </c>
      <c r="H11" s="258">
        <v>0</v>
      </c>
      <c r="I11" s="235">
        <v>0</v>
      </c>
      <c r="J11" s="228">
        <v>0</v>
      </c>
      <c r="K11" s="258">
        <v>0</v>
      </c>
      <c r="L11" s="235">
        <v>0</v>
      </c>
      <c r="M11" s="228">
        <v>0</v>
      </c>
      <c r="N11" s="258">
        <v>0</v>
      </c>
      <c r="O11" s="235">
        <v>0</v>
      </c>
      <c r="P11" s="228">
        <v>0</v>
      </c>
      <c r="Q11" s="258">
        <v>0</v>
      </c>
      <c r="R11" s="235">
        <v>0</v>
      </c>
      <c r="S11" s="228">
        <v>0</v>
      </c>
      <c r="T11" s="253">
        <f t="shared" si="0"/>
        <v>155</v>
      </c>
      <c r="U11" s="255">
        <f t="shared" si="1"/>
        <v>73</v>
      </c>
      <c r="V11" s="255">
        <f t="shared" si="2"/>
        <v>228</v>
      </c>
    </row>
    <row r="12" spans="1:22" s="231" customFormat="1" ht="12.75">
      <c r="A12" s="231" t="s">
        <v>128</v>
      </c>
      <c r="B12" s="236">
        <v>0</v>
      </c>
      <c r="C12" s="235">
        <v>0</v>
      </c>
      <c r="D12" s="228">
        <v>0</v>
      </c>
      <c r="E12" s="236">
        <v>0</v>
      </c>
      <c r="F12" s="235">
        <v>0</v>
      </c>
      <c r="G12" s="228">
        <v>0</v>
      </c>
      <c r="H12" s="258">
        <v>0</v>
      </c>
      <c r="I12" s="235">
        <v>0</v>
      </c>
      <c r="J12" s="228">
        <v>0</v>
      </c>
      <c r="K12" s="258">
        <v>0</v>
      </c>
      <c r="L12" s="235">
        <v>0</v>
      </c>
      <c r="M12" s="228">
        <v>0</v>
      </c>
      <c r="N12" s="258">
        <v>0</v>
      </c>
      <c r="O12" s="235">
        <v>0</v>
      </c>
      <c r="P12" s="228">
        <v>0</v>
      </c>
      <c r="Q12" s="258">
        <v>16</v>
      </c>
      <c r="R12" s="235">
        <v>2</v>
      </c>
      <c r="S12" s="228">
        <v>18</v>
      </c>
      <c r="T12" s="253">
        <f t="shared" si="0"/>
        <v>16</v>
      </c>
      <c r="U12" s="255">
        <f t="shared" si="1"/>
        <v>2</v>
      </c>
      <c r="V12" s="255">
        <f t="shared" si="2"/>
        <v>18</v>
      </c>
    </row>
    <row r="13" spans="1:22" s="231" customFormat="1" ht="12.75">
      <c r="A13" s="231" t="s">
        <v>105</v>
      </c>
      <c r="B13" s="236">
        <v>182</v>
      </c>
      <c r="C13" s="235">
        <v>185</v>
      </c>
      <c r="D13" s="228">
        <v>367</v>
      </c>
      <c r="E13" s="236">
        <v>315</v>
      </c>
      <c r="F13" s="235">
        <v>308</v>
      </c>
      <c r="G13" s="228">
        <v>623</v>
      </c>
      <c r="H13" s="258">
        <v>21</v>
      </c>
      <c r="I13" s="235">
        <v>16</v>
      </c>
      <c r="J13" s="228">
        <v>37</v>
      </c>
      <c r="K13" s="258">
        <v>73</v>
      </c>
      <c r="L13" s="235">
        <v>84</v>
      </c>
      <c r="M13" s="228">
        <v>157</v>
      </c>
      <c r="N13" s="258">
        <v>18</v>
      </c>
      <c r="O13" s="235">
        <v>15</v>
      </c>
      <c r="P13" s="228">
        <v>33</v>
      </c>
      <c r="Q13" s="258">
        <v>0</v>
      </c>
      <c r="R13" s="235">
        <v>0</v>
      </c>
      <c r="S13" s="228">
        <v>0</v>
      </c>
      <c r="T13" s="253">
        <f t="shared" si="0"/>
        <v>609</v>
      </c>
      <c r="U13" s="255">
        <f t="shared" si="1"/>
        <v>608</v>
      </c>
      <c r="V13" s="255">
        <f t="shared" si="2"/>
        <v>1217</v>
      </c>
    </row>
    <row r="14" spans="1:22" s="231" customFormat="1" ht="12.75">
      <c r="A14" s="231" t="s">
        <v>106</v>
      </c>
      <c r="B14" s="236">
        <v>115</v>
      </c>
      <c r="C14" s="235">
        <v>3</v>
      </c>
      <c r="D14" s="228">
        <v>118</v>
      </c>
      <c r="E14" s="236">
        <v>459</v>
      </c>
      <c r="F14" s="235">
        <v>5</v>
      </c>
      <c r="G14" s="228">
        <v>464</v>
      </c>
      <c r="H14" s="258">
        <v>14</v>
      </c>
      <c r="I14" s="235">
        <v>0</v>
      </c>
      <c r="J14" s="228">
        <v>14</v>
      </c>
      <c r="K14" s="258">
        <v>128</v>
      </c>
      <c r="L14" s="235">
        <v>0</v>
      </c>
      <c r="M14" s="228">
        <v>128</v>
      </c>
      <c r="N14" s="258">
        <v>14</v>
      </c>
      <c r="O14" s="235">
        <v>0</v>
      </c>
      <c r="P14" s="228">
        <v>14</v>
      </c>
      <c r="Q14" s="258">
        <v>0</v>
      </c>
      <c r="R14" s="235">
        <v>0</v>
      </c>
      <c r="S14" s="228">
        <v>0</v>
      </c>
      <c r="T14" s="253">
        <f t="shared" si="0"/>
        <v>730</v>
      </c>
      <c r="U14" s="255">
        <f t="shared" si="1"/>
        <v>8</v>
      </c>
      <c r="V14" s="255">
        <f t="shared" si="2"/>
        <v>738</v>
      </c>
    </row>
    <row r="15" spans="1:22" s="231" customFormat="1" ht="12.75">
      <c r="A15" s="231" t="s">
        <v>123</v>
      </c>
      <c r="B15" s="236">
        <v>0</v>
      </c>
      <c r="C15" s="235">
        <v>0</v>
      </c>
      <c r="D15" s="228">
        <v>0</v>
      </c>
      <c r="E15" s="236">
        <v>1</v>
      </c>
      <c r="F15" s="235">
        <v>2</v>
      </c>
      <c r="G15" s="228">
        <v>3</v>
      </c>
      <c r="H15" s="258">
        <v>0</v>
      </c>
      <c r="I15" s="235">
        <v>0</v>
      </c>
      <c r="J15" s="228">
        <v>0</v>
      </c>
      <c r="K15" s="258">
        <v>0</v>
      </c>
      <c r="L15" s="235">
        <v>0</v>
      </c>
      <c r="M15" s="228">
        <v>0</v>
      </c>
      <c r="N15" s="258">
        <v>0</v>
      </c>
      <c r="O15" s="235">
        <v>0</v>
      </c>
      <c r="P15" s="228">
        <v>0</v>
      </c>
      <c r="Q15" s="258">
        <v>0</v>
      </c>
      <c r="R15" s="235">
        <v>0</v>
      </c>
      <c r="S15" s="228">
        <v>0</v>
      </c>
      <c r="T15" s="253">
        <f t="shared" si="0"/>
        <v>1</v>
      </c>
      <c r="U15" s="255">
        <f t="shared" si="1"/>
        <v>2</v>
      </c>
      <c r="V15" s="255">
        <f t="shared" si="2"/>
        <v>3</v>
      </c>
    </row>
    <row r="16" spans="1:22" s="231" customFormat="1" ht="12.75">
      <c r="A16" s="231" t="s">
        <v>107</v>
      </c>
      <c r="B16" s="236">
        <v>136</v>
      </c>
      <c r="C16" s="235">
        <v>2</v>
      </c>
      <c r="D16" s="228">
        <v>138</v>
      </c>
      <c r="E16" s="236">
        <v>254</v>
      </c>
      <c r="F16" s="235">
        <v>3</v>
      </c>
      <c r="G16" s="228">
        <v>257</v>
      </c>
      <c r="H16" s="258">
        <v>0</v>
      </c>
      <c r="I16" s="235">
        <v>0</v>
      </c>
      <c r="J16" s="228">
        <v>0</v>
      </c>
      <c r="K16" s="258">
        <v>0</v>
      </c>
      <c r="L16" s="235">
        <v>0</v>
      </c>
      <c r="M16" s="228">
        <v>0</v>
      </c>
      <c r="N16" s="258">
        <v>0</v>
      </c>
      <c r="O16" s="235">
        <v>0</v>
      </c>
      <c r="P16" s="228">
        <v>0</v>
      </c>
      <c r="Q16" s="258">
        <v>0</v>
      </c>
      <c r="R16" s="235">
        <v>0</v>
      </c>
      <c r="S16" s="228">
        <v>0</v>
      </c>
      <c r="T16" s="253">
        <f t="shared" si="0"/>
        <v>390</v>
      </c>
      <c r="U16" s="255">
        <f t="shared" si="1"/>
        <v>5</v>
      </c>
      <c r="V16" s="255">
        <f t="shared" si="2"/>
        <v>395</v>
      </c>
    </row>
    <row r="17" spans="1:22" s="231" customFormat="1" ht="12.75">
      <c r="A17" s="232" t="s">
        <v>125</v>
      </c>
      <c r="B17" s="236">
        <v>11</v>
      </c>
      <c r="C17" s="235">
        <v>126</v>
      </c>
      <c r="D17" s="228">
        <v>137</v>
      </c>
      <c r="E17" s="236">
        <v>13</v>
      </c>
      <c r="F17" s="235">
        <v>340</v>
      </c>
      <c r="G17" s="228">
        <v>353</v>
      </c>
      <c r="H17" s="258">
        <v>0</v>
      </c>
      <c r="I17" s="235">
        <v>0</v>
      </c>
      <c r="J17" s="228">
        <v>0</v>
      </c>
      <c r="K17" s="258">
        <v>12</v>
      </c>
      <c r="L17" s="235">
        <v>53</v>
      </c>
      <c r="M17" s="228">
        <v>65</v>
      </c>
      <c r="N17" s="258">
        <v>0</v>
      </c>
      <c r="O17" s="235">
        <v>0</v>
      </c>
      <c r="P17" s="228">
        <v>0</v>
      </c>
      <c r="Q17" s="258">
        <v>0</v>
      </c>
      <c r="R17" s="235">
        <v>0</v>
      </c>
      <c r="S17" s="228">
        <v>0</v>
      </c>
      <c r="T17" s="253">
        <f t="shared" si="0"/>
        <v>36</v>
      </c>
      <c r="U17" s="255">
        <f t="shared" si="1"/>
        <v>519</v>
      </c>
      <c r="V17" s="255">
        <f t="shared" si="2"/>
        <v>555</v>
      </c>
    </row>
    <row r="18" spans="1:22" s="231" customFormat="1" ht="26.25">
      <c r="A18" s="245" t="s">
        <v>108</v>
      </c>
      <c r="B18" s="236">
        <v>31</v>
      </c>
      <c r="C18" s="235">
        <v>333</v>
      </c>
      <c r="D18" s="228">
        <v>364</v>
      </c>
      <c r="E18" s="236">
        <v>73</v>
      </c>
      <c r="F18" s="235">
        <v>787</v>
      </c>
      <c r="G18" s="228">
        <v>860</v>
      </c>
      <c r="H18" s="258">
        <v>1</v>
      </c>
      <c r="I18" s="235">
        <v>27</v>
      </c>
      <c r="J18" s="228">
        <v>28</v>
      </c>
      <c r="K18" s="258">
        <v>11</v>
      </c>
      <c r="L18" s="235">
        <v>207</v>
      </c>
      <c r="M18" s="228">
        <v>218</v>
      </c>
      <c r="N18" s="258">
        <v>0</v>
      </c>
      <c r="O18" s="235">
        <v>0</v>
      </c>
      <c r="P18" s="228">
        <v>0</v>
      </c>
      <c r="Q18" s="258">
        <v>0</v>
      </c>
      <c r="R18" s="235">
        <v>0</v>
      </c>
      <c r="S18" s="228">
        <v>0</v>
      </c>
      <c r="T18" s="253">
        <f aca="true" t="shared" si="3" ref="T18:V24">SUM(Q18,N18,K18,H18,E18,B18)</f>
        <v>116</v>
      </c>
      <c r="U18" s="255">
        <f t="shared" si="3"/>
        <v>1354</v>
      </c>
      <c r="V18" s="255">
        <f t="shared" si="3"/>
        <v>1470</v>
      </c>
    </row>
    <row r="19" spans="1:22" s="231" customFormat="1" ht="12.75">
      <c r="A19" s="232" t="s">
        <v>109</v>
      </c>
      <c r="B19" s="236">
        <v>21</v>
      </c>
      <c r="C19" s="235">
        <v>0</v>
      </c>
      <c r="D19" s="228">
        <v>21</v>
      </c>
      <c r="E19" s="236">
        <v>65</v>
      </c>
      <c r="F19" s="235">
        <v>0</v>
      </c>
      <c r="G19" s="228">
        <v>65</v>
      </c>
      <c r="H19" s="258">
        <v>0</v>
      </c>
      <c r="I19" s="235">
        <v>0</v>
      </c>
      <c r="J19" s="228">
        <v>0</v>
      </c>
      <c r="K19" s="258">
        <v>19</v>
      </c>
      <c r="L19" s="235">
        <v>0</v>
      </c>
      <c r="M19" s="228">
        <v>19</v>
      </c>
      <c r="N19" s="258">
        <v>0</v>
      </c>
      <c r="O19" s="235">
        <v>0</v>
      </c>
      <c r="P19" s="228">
        <v>0</v>
      </c>
      <c r="Q19" s="258">
        <v>15</v>
      </c>
      <c r="R19" s="235">
        <v>0</v>
      </c>
      <c r="S19" s="228">
        <v>15</v>
      </c>
      <c r="T19" s="253">
        <f t="shared" si="3"/>
        <v>120</v>
      </c>
      <c r="U19" s="255">
        <f t="shared" si="3"/>
        <v>0</v>
      </c>
      <c r="V19" s="255">
        <f t="shared" si="3"/>
        <v>120</v>
      </c>
    </row>
    <row r="20" spans="1:22" s="231" customFormat="1" ht="12.75">
      <c r="A20" s="231" t="s">
        <v>110</v>
      </c>
      <c r="B20" s="236">
        <v>0</v>
      </c>
      <c r="C20" s="235">
        <v>0</v>
      </c>
      <c r="D20" s="228">
        <v>0</v>
      </c>
      <c r="E20" s="236">
        <v>189</v>
      </c>
      <c r="F20" s="235">
        <v>52</v>
      </c>
      <c r="G20" s="228">
        <v>241</v>
      </c>
      <c r="H20" s="258">
        <v>0</v>
      </c>
      <c r="I20" s="235">
        <v>0</v>
      </c>
      <c r="J20" s="259">
        <v>0</v>
      </c>
      <c r="K20" s="236">
        <v>0</v>
      </c>
      <c r="L20" s="235">
        <v>0</v>
      </c>
      <c r="M20" s="228">
        <v>0</v>
      </c>
      <c r="N20" s="236">
        <v>0</v>
      </c>
      <c r="O20" s="235">
        <v>0</v>
      </c>
      <c r="P20" s="228">
        <v>0</v>
      </c>
      <c r="Q20" s="258">
        <v>0</v>
      </c>
      <c r="R20" s="235">
        <v>0</v>
      </c>
      <c r="S20" s="228">
        <v>0</v>
      </c>
      <c r="T20" s="253">
        <f t="shared" si="3"/>
        <v>189</v>
      </c>
      <c r="U20" s="255">
        <f t="shared" si="3"/>
        <v>52</v>
      </c>
      <c r="V20" s="255">
        <f t="shared" si="3"/>
        <v>241</v>
      </c>
    </row>
    <row r="21" spans="1:22" ht="12.75">
      <c r="A21" s="231" t="s">
        <v>111</v>
      </c>
      <c r="B21" s="236">
        <v>197</v>
      </c>
      <c r="C21" s="235">
        <v>0</v>
      </c>
      <c r="D21" s="228">
        <v>197</v>
      </c>
      <c r="E21" s="236">
        <v>435</v>
      </c>
      <c r="F21" s="235">
        <v>4</v>
      </c>
      <c r="G21" s="228">
        <v>439</v>
      </c>
      <c r="H21" s="236">
        <v>16</v>
      </c>
      <c r="I21" s="235">
        <v>0</v>
      </c>
      <c r="J21" s="228">
        <v>16</v>
      </c>
      <c r="K21" s="236">
        <v>115</v>
      </c>
      <c r="L21" s="235">
        <v>0</v>
      </c>
      <c r="M21" s="228">
        <v>115</v>
      </c>
      <c r="N21" s="236">
        <v>0</v>
      </c>
      <c r="O21" s="235">
        <v>0</v>
      </c>
      <c r="P21" s="228">
        <v>0</v>
      </c>
      <c r="Q21" s="236">
        <v>14</v>
      </c>
      <c r="R21" s="235">
        <v>0</v>
      </c>
      <c r="S21" s="228">
        <v>14</v>
      </c>
      <c r="T21" s="253">
        <f t="shared" si="3"/>
        <v>777</v>
      </c>
      <c r="U21" s="255">
        <f t="shared" si="3"/>
        <v>4</v>
      </c>
      <c r="V21" s="255">
        <f t="shared" si="3"/>
        <v>781</v>
      </c>
    </row>
    <row r="22" spans="1:22" s="234" customFormat="1" ht="12.75">
      <c r="A22" s="237" t="s">
        <v>112</v>
      </c>
      <c r="B22" s="236">
        <v>0</v>
      </c>
      <c r="C22" s="235">
        <v>0</v>
      </c>
      <c r="D22" s="228">
        <v>0</v>
      </c>
      <c r="E22" s="236">
        <v>10</v>
      </c>
      <c r="F22" s="235">
        <v>12</v>
      </c>
      <c r="G22" s="228">
        <v>22</v>
      </c>
      <c r="H22" s="236">
        <v>0</v>
      </c>
      <c r="I22" s="235">
        <v>0</v>
      </c>
      <c r="J22" s="228">
        <v>0</v>
      </c>
      <c r="K22" s="236">
        <v>0</v>
      </c>
      <c r="L22" s="235">
        <v>0</v>
      </c>
      <c r="M22" s="228">
        <v>0</v>
      </c>
      <c r="N22" s="236">
        <v>0</v>
      </c>
      <c r="O22" s="235">
        <v>0</v>
      </c>
      <c r="P22" s="228">
        <v>0</v>
      </c>
      <c r="Q22" s="236">
        <v>0</v>
      </c>
      <c r="R22" s="235">
        <v>0</v>
      </c>
      <c r="S22" s="228">
        <v>0</v>
      </c>
      <c r="T22" s="253">
        <f t="shared" si="3"/>
        <v>10</v>
      </c>
      <c r="U22" s="255">
        <f t="shared" si="3"/>
        <v>12</v>
      </c>
      <c r="V22" s="255">
        <f t="shared" si="3"/>
        <v>22</v>
      </c>
    </row>
    <row r="23" spans="1:22" s="231" customFormat="1" ht="12.75">
      <c r="A23" s="231" t="s">
        <v>113</v>
      </c>
      <c r="B23" s="236">
        <v>18</v>
      </c>
      <c r="C23" s="235">
        <v>0</v>
      </c>
      <c r="D23" s="228">
        <v>18</v>
      </c>
      <c r="E23" s="236">
        <v>154</v>
      </c>
      <c r="F23" s="235">
        <v>6</v>
      </c>
      <c r="G23" s="228">
        <v>160</v>
      </c>
      <c r="H23" s="236">
        <v>0</v>
      </c>
      <c r="I23" s="235">
        <v>0</v>
      </c>
      <c r="J23" s="228">
        <v>0</v>
      </c>
      <c r="K23" s="236">
        <v>0</v>
      </c>
      <c r="L23" s="235">
        <v>0</v>
      </c>
      <c r="M23" s="228">
        <v>0</v>
      </c>
      <c r="N23" s="236">
        <v>16</v>
      </c>
      <c r="O23" s="235">
        <v>0</v>
      </c>
      <c r="P23" s="228">
        <v>16</v>
      </c>
      <c r="Q23" s="236">
        <v>0</v>
      </c>
      <c r="R23" s="235">
        <v>0</v>
      </c>
      <c r="S23" s="228">
        <v>0</v>
      </c>
      <c r="T23" s="253">
        <f t="shared" si="3"/>
        <v>188</v>
      </c>
      <c r="U23" s="255">
        <f t="shared" si="3"/>
        <v>6</v>
      </c>
      <c r="V23" s="255">
        <f t="shared" si="3"/>
        <v>194</v>
      </c>
    </row>
    <row r="24" spans="1:22" s="231" customFormat="1" ht="26.25">
      <c r="A24" s="244" t="s">
        <v>114</v>
      </c>
      <c r="B24" s="236">
        <v>0</v>
      </c>
      <c r="C24" s="235">
        <v>8</v>
      </c>
      <c r="D24" s="228">
        <v>8</v>
      </c>
      <c r="E24" s="236">
        <v>26</v>
      </c>
      <c r="F24" s="235">
        <v>122</v>
      </c>
      <c r="G24" s="228">
        <v>148</v>
      </c>
      <c r="H24" s="236">
        <v>0</v>
      </c>
      <c r="I24" s="235">
        <v>0</v>
      </c>
      <c r="J24" s="228">
        <v>0</v>
      </c>
      <c r="K24" s="236">
        <v>8</v>
      </c>
      <c r="L24" s="235">
        <v>8</v>
      </c>
      <c r="M24" s="228">
        <v>16</v>
      </c>
      <c r="N24" s="236">
        <v>2</v>
      </c>
      <c r="O24" s="235">
        <v>13</v>
      </c>
      <c r="P24" s="228">
        <v>15</v>
      </c>
      <c r="Q24" s="236">
        <v>6</v>
      </c>
      <c r="R24" s="235">
        <v>19</v>
      </c>
      <c r="S24" s="228">
        <v>25</v>
      </c>
      <c r="T24" s="253">
        <f t="shared" si="3"/>
        <v>42</v>
      </c>
      <c r="U24" s="255">
        <f t="shared" si="3"/>
        <v>170</v>
      </c>
      <c r="V24" s="255">
        <f t="shared" si="3"/>
        <v>212</v>
      </c>
    </row>
    <row r="25" spans="1:22" ht="12.75">
      <c r="A25" s="231" t="s">
        <v>115</v>
      </c>
      <c r="B25" s="253">
        <v>0</v>
      </c>
      <c r="C25" s="254">
        <v>0</v>
      </c>
      <c r="D25" s="255">
        <v>0</v>
      </c>
      <c r="E25" s="253">
        <v>60</v>
      </c>
      <c r="F25" s="254">
        <v>1</v>
      </c>
      <c r="G25" s="255">
        <v>61</v>
      </c>
      <c r="H25" s="253">
        <v>0</v>
      </c>
      <c r="I25" s="254">
        <v>0</v>
      </c>
      <c r="J25" s="255">
        <v>0</v>
      </c>
      <c r="K25" s="253">
        <v>0</v>
      </c>
      <c r="L25" s="254">
        <v>0</v>
      </c>
      <c r="M25" s="255">
        <v>0</v>
      </c>
      <c r="N25" s="253">
        <v>0</v>
      </c>
      <c r="O25" s="254">
        <v>0</v>
      </c>
      <c r="P25" s="255">
        <v>0</v>
      </c>
      <c r="Q25" s="253">
        <v>0</v>
      </c>
      <c r="R25" s="254">
        <v>0</v>
      </c>
      <c r="S25" s="255">
        <v>0</v>
      </c>
      <c r="T25" s="253">
        <f t="shared" si="0"/>
        <v>60</v>
      </c>
      <c r="U25" s="255">
        <f t="shared" si="1"/>
        <v>1</v>
      </c>
      <c r="V25" s="255">
        <f t="shared" si="2"/>
        <v>61</v>
      </c>
    </row>
    <row r="26" spans="1:22" ht="12.75">
      <c r="A26" s="231" t="s">
        <v>116</v>
      </c>
      <c r="B26" s="253">
        <v>0</v>
      </c>
      <c r="C26" s="254">
        <v>0</v>
      </c>
      <c r="D26" s="255">
        <v>0</v>
      </c>
      <c r="E26" s="253">
        <v>70</v>
      </c>
      <c r="F26" s="254">
        <v>1</v>
      </c>
      <c r="G26" s="255">
        <v>71</v>
      </c>
      <c r="H26" s="253">
        <v>0</v>
      </c>
      <c r="I26" s="254">
        <v>0</v>
      </c>
      <c r="J26" s="255">
        <v>0</v>
      </c>
      <c r="K26" s="253">
        <v>60</v>
      </c>
      <c r="L26" s="254">
        <v>1</v>
      </c>
      <c r="M26" s="255">
        <v>61</v>
      </c>
      <c r="N26" s="253">
        <v>0</v>
      </c>
      <c r="O26" s="254">
        <v>0</v>
      </c>
      <c r="P26" s="255">
        <v>0</v>
      </c>
      <c r="Q26" s="253">
        <v>0</v>
      </c>
      <c r="R26" s="254">
        <v>0</v>
      </c>
      <c r="S26" s="255">
        <v>0</v>
      </c>
      <c r="T26" s="253">
        <f t="shared" si="0"/>
        <v>130</v>
      </c>
      <c r="U26" s="255">
        <f t="shared" si="1"/>
        <v>2</v>
      </c>
      <c r="V26" s="255">
        <f t="shared" si="2"/>
        <v>132</v>
      </c>
    </row>
    <row r="27" spans="1:22" ht="12.75">
      <c r="A27" s="231" t="s">
        <v>117</v>
      </c>
      <c r="B27" s="253">
        <v>0</v>
      </c>
      <c r="C27" s="254">
        <v>0</v>
      </c>
      <c r="D27" s="255">
        <v>0</v>
      </c>
      <c r="E27" s="253">
        <v>34</v>
      </c>
      <c r="F27" s="254">
        <v>20</v>
      </c>
      <c r="G27" s="255">
        <v>54</v>
      </c>
      <c r="H27" s="253">
        <v>0</v>
      </c>
      <c r="I27" s="254">
        <v>0</v>
      </c>
      <c r="J27" s="255">
        <v>0</v>
      </c>
      <c r="K27" s="253">
        <v>0</v>
      </c>
      <c r="L27" s="254">
        <v>0</v>
      </c>
      <c r="M27" s="255">
        <v>0</v>
      </c>
      <c r="N27" s="253">
        <v>0</v>
      </c>
      <c r="O27" s="254">
        <v>0</v>
      </c>
      <c r="P27" s="255">
        <v>0</v>
      </c>
      <c r="Q27" s="253">
        <v>0</v>
      </c>
      <c r="R27" s="254">
        <v>0</v>
      </c>
      <c r="S27" s="255">
        <v>0</v>
      </c>
      <c r="T27" s="253">
        <f t="shared" si="0"/>
        <v>34</v>
      </c>
      <c r="U27" s="255">
        <f t="shared" si="1"/>
        <v>20</v>
      </c>
      <c r="V27" s="255">
        <f t="shared" si="2"/>
        <v>54</v>
      </c>
    </row>
    <row r="28" spans="1:22" ht="12.75">
      <c r="A28" s="231" t="s">
        <v>118</v>
      </c>
      <c r="B28" s="253">
        <v>149</v>
      </c>
      <c r="C28" s="254">
        <v>56</v>
      </c>
      <c r="D28" s="255">
        <v>205</v>
      </c>
      <c r="E28" s="253">
        <v>214</v>
      </c>
      <c r="F28" s="254">
        <v>51</v>
      </c>
      <c r="G28" s="255">
        <v>265</v>
      </c>
      <c r="H28" s="253">
        <v>0</v>
      </c>
      <c r="I28" s="254">
        <v>0</v>
      </c>
      <c r="J28" s="255">
        <v>0</v>
      </c>
      <c r="K28" s="253">
        <v>110</v>
      </c>
      <c r="L28" s="254">
        <v>21</v>
      </c>
      <c r="M28" s="255">
        <v>131</v>
      </c>
      <c r="N28" s="253">
        <v>0</v>
      </c>
      <c r="O28" s="254">
        <v>0</v>
      </c>
      <c r="P28" s="255">
        <v>0</v>
      </c>
      <c r="Q28" s="253">
        <v>0</v>
      </c>
      <c r="R28" s="254">
        <v>0</v>
      </c>
      <c r="S28" s="255">
        <v>0</v>
      </c>
      <c r="T28" s="253">
        <f t="shared" si="0"/>
        <v>473</v>
      </c>
      <c r="U28" s="255">
        <f t="shared" si="1"/>
        <v>128</v>
      </c>
      <c r="V28" s="255">
        <f t="shared" si="2"/>
        <v>601</v>
      </c>
    </row>
    <row r="29" spans="1:22" ht="12.75">
      <c r="A29" s="231" t="s">
        <v>119</v>
      </c>
      <c r="B29" s="253">
        <v>0</v>
      </c>
      <c r="C29" s="254">
        <v>0</v>
      </c>
      <c r="D29" s="255">
        <v>0</v>
      </c>
      <c r="E29" s="253">
        <v>15</v>
      </c>
      <c r="F29" s="254">
        <v>1</v>
      </c>
      <c r="G29" s="255">
        <v>16</v>
      </c>
      <c r="H29" s="253">
        <v>0</v>
      </c>
      <c r="I29" s="254">
        <v>0</v>
      </c>
      <c r="J29" s="255">
        <v>0</v>
      </c>
      <c r="K29" s="253">
        <v>0</v>
      </c>
      <c r="L29" s="254">
        <v>0</v>
      </c>
      <c r="M29" s="255">
        <v>0</v>
      </c>
      <c r="N29" s="253">
        <v>0</v>
      </c>
      <c r="O29" s="254">
        <v>0</v>
      </c>
      <c r="P29" s="255">
        <v>0</v>
      </c>
      <c r="Q29" s="253">
        <v>0</v>
      </c>
      <c r="R29" s="254">
        <v>0</v>
      </c>
      <c r="S29" s="255">
        <v>0</v>
      </c>
      <c r="T29" s="253">
        <f t="shared" si="0"/>
        <v>15</v>
      </c>
      <c r="U29" s="255">
        <f t="shared" si="1"/>
        <v>1</v>
      </c>
      <c r="V29" s="255">
        <f t="shared" si="2"/>
        <v>16</v>
      </c>
    </row>
    <row r="30" spans="1:22" ht="12.75">
      <c r="A30" s="231" t="s">
        <v>120</v>
      </c>
      <c r="B30" s="253">
        <v>181</v>
      </c>
      <c r="C30" s="254">
        <v>28</v>
      </c>
      <c r="D30" s="255">
        <v>209</v>
      </c>
      <c r="E30" s="253">
        <v>435</v>
      </c>
      <c r="F30" s="254">
        <v>55</v>
      </c>
      <c r="G30" s="255">
        <v>490</v>
      </c>
      <c r="H30" s="253">
        <v>0</v>
      </c>
      <c r="I30" s="254">
        <v>0</v>
      </c>
      <c r="J30" s="255">
        <v>0</v>
      </c>
      <c r="K30" s="253">
        <v>100</v>
      </c>
      <c r="L30" s="254">
        <v>4</v>
      </c>
      <c r="M30" s="255">
        <v>104</v>
      </c>
      <c r="N30" s="253">
        <v>13</v>
      </c>
      <c r="O30" s="254">
        <v>5</v>
      </c>
      <c r="P30" s="255">
        <v>18</v>
      </c>
      <c r="Q30" s="253">
        <v>0</v>
      </c>
      <c r="R30" s="254">
        <v>0</v>
      </c>
      <c r="S30" s="255">
        <v>0</v>
      </c>
      <c r="T30" s="253">
        <f t="shared" si="0"/>
        <v>729</v>
      </c>
      <c r="U30" s="255">
        <f t="shared" si="1"/>
        <v>92</v>
      </c>
      <c r="V30" s="255">
        <f t="shared" si="2"/>
        <v>821</v>
      </c>
    </row>
    <row r="31" spans="1:22" ht="12.75">
      <c r="A31" s="231" t="s">
        <v>124</v>
      </c>
      <c r="B31" s="253">
        <v>0</v>
      </c>
      <c r="C31" s="254">
        <v>0</v>
      </c>
      <c r="D31" s="255">
        <v>0</v>
      </c>
      <c r="E31" s="253">
        <v>2</v>
      </c>
      <c r="F31" s="254">
        <v>0</v>
      </c>
      <c r="G31" s="255">
        <v>2</v>
      </c>
      <c r="H31" s="253">
        <v>0</v>
      </c>
      <c r="I31" s="254">
        <v>0</v>
      </c>
      <c r="J31" s="255">
        <v>0</v>
      </c>
      <c r="K31" s="253">
        <v>0</v>
      </c>
      <c r="L31" s="254">
        <v>0</v>
      </c>
      <c r="M31" s="255">
        <v>0</v>
      </c>
      <c r="N31" s="253">
        <v>0</v>
      </c>
      <c r="O31" s="254">
        <v>0</v>
      </c>
      <c r="P31" s="255">
        <v>0</v>
      </c>
      <c r="Q31" s="253">
        <v>0</v>
      </c>
      <c r="R31" s="254">
        <v>0</v>
      </c>
      <c r="S31" s="255">
        <v>0</v>
      </c>
      <c r="T31" s="253">
        <f t="shared" si="0"/>
        <v>2</v>
      </c>
      <c r="U31" s="255">
        <f t="shared" si="1"/>
        <v>0</v>
      </c>
      <c r="V31" s="255">
        <f t="shared" si="2"/>
        <v>2</v>
      </c>
    </row>
    <row r="32" spans="1:22" ht="12.75">
      <c r="A32" s="231" t="s">
        <v>129</v>
      </c>
      <c r="B32" s="253">
        <v>0</v>
      </c>
      <c r="C32" s="254">
        <v>0</v>
      </c>
      <c r="D32" s="255">
        <v>0</v>
      </c>
      <c r="E32" s="253">
        <v>0</v>
      </c>
      <c r="F32" s="254">
        <v>0</v>
      </c>
      <c r="G32" s="255">
        <v>0</v>
      </c>
      <c r="H32" s="253">
        <v>0</v>
      </c>
      <c r="I32" s="254">
        <v>0</v>
      </c>
      <c r="J32" s="255">
        <v>0</v>
      </c>
      <c r="K32" s="253">
        <v>2</v>
      </c>
      <c r="L32" s="254">
        <v>17</v>
      </c>
      <c r="M32" s="255">
        <v>19</v>
      </c>
      <c r="N32" s="253">
        <v>0</v>
      </c>
      <c r="O32" s="254">
        <v>0</v>
      </c>
      <c r="P32" s="255">
        <v>0</v>
      </c>
      <c r="Q32" s="253">
        <v>0</v>
      </c>
      <c r="R32" s="254">
        <v>0</v>
      </c>
      <c r="S32" s="255">
        <v>0</v>
      </c>
      <c r="T32" s="253">
        <f t="shared" si="0"/>
        <v>2</v>
      </c>
      <c r="U32" s="255">
        <f t="shared" si="1"/>
        <v>17</v>
      </c>
      <c r="V32" s="255">
        <f t="shared" si="2"/>
        <v>19</v>
      </c>
    </row>
    <row r="33" spans="1:22" ht="12.75">
      <c r="A33" s="231" t="s">
        <v>121</v>
      </c>
      <c r="B33" s="253">
        <v>90</v>
      </c>
      <c r="C33" s="254">
        <v>2</v>
      </c>
      <c r="D33" s="255">
        <v>92</v>
      </c>
      <c r="E33" s="253">
        <v>474</v>
      </c>
      <c r="F33" s="254">
        <v>15</v>
      </c>
      <c r="G33" s="255">
        <v>489</v>
      </c>
      <c r="H33" s="253">
        <v>45</v>
      </c>
      <c r="I33" s="254">
        <v>1</v>
      </c>
      <c r="J33" s="255">
        <v>46</v>
      </c>
      <c r="K33" s="253">
        <v>73</v>
      </c>
      <c r="L33" s="254">
        <v>3</v>
      </c>
      <c r="M33" s="255">
        <v>76</v>
      </c>
      <c r="N33" s="253">
        <v>0</v>
      </c>
      <c r="O33" s="254">
        <v>0</v>
      </c>
      <c r="P33" s="255">
        <v>0</v>
      </c>
      <c r="Q33" s="253">
        <v>0</v>
      </c>
      <c r="R33" s="254">
        <v>0</v>
      </c>
      <c r="S33" s="255">
        <v>0</v>
      </c>
      <c r="T33" s="253">
        <f t="shared" si="0"/>
        <v>682</v>
      </c>
      <c r="U33" s="255">
        <f t="shared" si="1"/>
        <v>21</v>
      </c>
      <c r="V33" s="255">
        <f t="shared" si="2"/>
        <v>703</v>
      </c>
    </row>
    <row r="34" spans="1:22" ht="12.75">
      <c r="A34" s="231" t="s">
        <v>122</v>
      </c>
      <c r="B34" s="253">
        <v>28</v>
      </c>
      <c r="C34" s="254">
        <v>31</v>
      </c>
      <c r="D34" s="255">
        <v>59</v>
      </c>
      <c r="E34" s="253">
        <v>112</v>
      </c>
      <c r="F34" s="254">
        <v>228</v>
      </c>
      <c r="G34" s="255">
        <v>340</v>
      </c>
      <c r="H34" s="253">
        <v>0</v>
      </c>
      <c r="I34" s="254">
        <v>0</v>
      </c>
      <c r="J34" s="255">
        <v>0</v>
      </c>
      <c r="K34" s="253">
        <v>19</v>
      </c>
      <c r="L34" s="254">
        <v>15</v>
      </c>
      <c r="M34" s="255">
        <v>34</v>
      </c>
      <c r="N34" s="253">
        <v>0</v>
      </c>
      <c r="O34" s="254">
        <v>0</v>
      </c>
      <c r="P34" s="255">
        <v>0</v>
      </c>
      <c r="Q34" s="253">
        <v>0</v>
      </c>
      <c r="R34" s="254">
        <v>0</v>
      </c>
      <c r="S34" s="255">
        <v>0</v>
      </c>
      <c r="T34" s="253">
        <f t="shared" si="0"/>
        <v>159</v>
      </c>
      <c r="U34" s="255">
        <f t="shared" si="1"/>
        <v>274</v>
      </c>
      <c r="V34" s="255">
        <f t="shared" si="2"/>
        <v>433</v>
      </c>
    </row>
    <row r="35" spans="1:22" ht="12.75">
      <c r="A35" s="231" t="s">
        <v>126</v>
      </c>
      <c r="B35" s="253">
        <v>0</v>
      </c>
      <c r="C35" s="254">
        <v>0</v>
      </c>
      <c r="D35" s="255">
        <v>0</v>
      </c>
      <c r="E35" s="253">
        <v>15</v>
      </c>
      <c r="F35" s="254">
        <v>13</v>
      </c>
      <c r="G35" s="255">
        <v>28</v>
      </c>
      <c r="H35" s="253">
        <v>0</v>
      </c>
      <c r="I35" s="254">
        <v>0</v>
      </c>
      <c r="J35" s="255">
        <v>0</v>
      </c>
      <c r="K35" s="253">
        <v>0</v>
      </c>
      <c r="L35" s="254">
        <v>0</v>
      </c>
      <c r="M35" s="255">
        <v>0</v>
      </c>
      <c r="N35" s="253">
        <v>0</v>
      </c>
      <c r="O35" s="254">
        <v>0</v>
      </c>
      <c r="P35" s="255">
        <v>0</v>
      </c>
      <c r="Q35" s="253">
        <v>0</v>
      </c>
      <c r="R35" s="254">
        <v>0</v>
      </c>
      <c r="S35" s="255">
        <v>0</v>
      </c>
      <c r="T35" s="253">
        <f t="shared" si="0"/>
        <v>15</v>
      </c>
      <c r="U35" s="255">
        <f t="shared" si="1"/>
        <v>13</v>
      </c>
      <c r="V35" s="255">
        <f t="shared" si="2"/>
        <v>28</v>
      </c>
    </row>
    <row r="36" spans="1:22" s="263" customFormat="1" ht="12.75">
      <c r="A36" s="232" t="s">
        <v>130</v>
      </c>
      <c r="B36" s="260">
        <v>1</v>
      </c>
      <c r="C36" s="261">
        <v>1</v>
      </c>
      <c r="D36" s="262">
        <v>2</v>
      </c>
      <c r="E36" s="260">
        <v>2</v>
      </c>
      <c r="F36" s="261">
        <v>0</v>
      </c>
      <c r="G36" s="262">
        <v>2</v>
      </c>
      <c r="H36" s="260">
        <v>0</v>
      </c>
      <c r="I36" s="261">
        <v>0</v>
      </c>
      <c r="J36" s="262">
        <v>0</v>
      </c>
      <c r="K36" s="260">
        <v>0</v>
      </c>
      <c r="L36" s="261">
        <v>0</v>
      </c>
      <c r="M36" s="262">
        <v>0</v>
      </c>
      <c r="N36" s="260">
        <v>0</v>
      </c>
      <c r="O36" s="261">
        <v>0</v>
      </c>
      <c r="P36" s="262">
        <v>0</v>
      </c>
      <c r="Q36" s="260">
        <v>0</v>
      </c>
      <c r="R36" s="261">
        <v>0</v>
      </c>
      <c r="S36" s="262">
        <v>0</v>
      </c>
      <c r="T36" s="260">
        <f t="shared" si="0"/>
        <v>3</v>
      </c>
      <c r="U36" s="261">
        <f t="shared" si="1"/>
        <v>1</v>
      </c>
      <c r="V36" s="262">
        <f t="shared" si="2"/>
        <v>4</v>
      </c>
    </row>
    <row r="37" spans="1:22" ht="12.75">
      <c r="A37" s="231" t="s">
        <v>131</v>
      </c>
      <c r="B37" s="253">
        <v>161</v>
      </c>
      <c r="C37" s="254">
        <v>26</v>
      </c>
      <c r="D37" s="255">
        <v>187</v>
      </c>
      <c r="E37" s="253">
        <v>254</v>
      </c>
      <c r="F37" s="254">
        <v>50</v>
      </c>
      <c r="G37" s="255">
        <v>304</v>
      </c>
      <c r="H37" s="253">
        <v>48</v>
      </c>
      <c r="I37" s="254">
        <v>2</v>
      </c>
      <c r="J37" s="255">
        <v>50</v>
      </c>
      <c r="K37" s="253">
        <v>0</v>
      </c>
      <c r="L37" s="254">
        <v>0</v>
      </c>
      <c r="M37" s="255">
        <v>0</v>
      </c>
      <c r="N37" s="253">
        <v>0</v>
      </c>
      <c r="O37" s="254">
        <v>0</v>
      </c>
      <c r="P37" s="255">
        <v>0</v>
      </c>
      <c r="Q37" s="253">
        <v>0</v>
      </c>
      <c r="R37" s="254">
        <v>0</v>
      </c>
      <c r="S37" s="255">
        <v>0</v>
      </c>
      <c r="T37" s="253">
        <f t="shared" si="0"/>
        <v>463</v>
      </c>
      <c r="U37" s="254">
        <f t="shared" si="1"/>
        <v>78</v>
      </c>
      <c r="V37" s="255">
        <f t="shared" si="2"/>
        <v>541</v>
      </c>
    </row>
    <row r="38" spans="1:22" ht="12.75">
      <c r="A38" s="231" t="s">
        <v>132</v>
      </c>
      <c r="B38" s="253">
        <v>89</v>
      </c>
      <c r="C38" s="254">
        <v>19</v>
      </c>
      <c r="D38" s="255">
        <v>108</v>
      </c>
      <c r="E38" s="253">
        <v>220</v>
      </c>
      <c r="F38" s="254">
        <v>44</v>
      </c>
      <c r="G38" s="255">
        <v>264</v>
      </c>
      <c r="H38" s="253">
        <v>45</v>
      </c>
      <c r="I38" s="254">
        <v>4</v>
      </c>
      <c r="J38" s="255">
        <v>49</v>
      </c>
      <c r="K38" s="253">
        <v>0</v>
      </c>
      <c r="L38" s="254">
        <v>0</v>
      </c>
      <c r="M38" s="255">
        <v>0</v>
      </c>
      <c r="N38" s="253">
        <v>0</v>
      </c>
      <c r="O38" s="254">
        <v>0</v>
      </c>
      <c r="P38" s="255">
        <v>0</v>
      </c>
      <c r="Q38" s="253">
        <v>0</v>
      </c>
      <c r="R38" s="254">
        <v>0</v>
      </c>
      <c r="S38" s="255">
        <v>0</v>
      </c>
      <c r="T38" s="253">
        <f t="shared" si="0"/>
        <v>354</v>
      </c>
      <c r="U38" s="254">
        <f t="shared" si="1"/>
        <v>67</v>
      </c>
      <c r="V38" s="255">
        <f t="shared" si="2"/>
        <v>421</v>
      </c>
    </row>
    <row r="39" spans="1:22" ht="12.75">
      <c r="A39" s="231" t="s">
        <v>133</v>
      </c>
      <c r="B39" s="253">
        <v>19</v>
      </c>
      <c r="C39" s="254">
        <v>0</v>
      </c>
      <c r="D39" s="255">
        <v>19</v>
      </c>
      <c r="E39" s="253">
        <v>183</v>
      </c>
      <c r="F39" s="254">
        <v>59</v>
      </c>
      <c r="G39" s="255">
        <v>242</v>
      </c>
      <c r="H39" s="253">
        <v>24</v>
      </c>
      <c r="I39" s="254">
        <v>3</v>
      </c>
      <c r="J39" s="255">
        <v>27</v>
      </c>
      <c r="K39" s="253">
        <v>0</v>
      </c>
      <c r="L39" s="254">
        <v>0</v>
      </c>
      <c r="M39" s="255">
        <v>0</v>
      </c>
      <c r="N39" s="253">
        <v>0</v>
      </c>
      <c r="O39" s="254">
        <v>0</v>
      </c>
      <c r="P39" s="255">
        <v>0</v>
      </c>
      <c r="Q39" s="253">
        <v>0</v>
      </c>
      <c r="R39" s="254">
        <v>0</v>
      </c>
      <c r="S39" s="255">
        <v>0</v>
      </c>
      <c r="T39" s="253">
        <f t="shared" si="0"/>
        <v>226</v>
      </c>
      <c r="U39" s="254">
        <f t="shared" si="1"/>
        <v>62</v>
      </c>
      <c r="V39" s="255">
        <f t="shared" si="2"/>
        <v>288</v>
      </c>
    </row>
    <row r="40" spans="1:22" s="3" customFormat="1" ht="12.75">
      <c r="A40" s="12" t="s">
        <v>12</v>
      </c>
      <c r="B40" s="167">
        <f aca="true" t="shared" si="4" ref="B40:V40">SUM(B9:B39)</f>
        <v>1874</v>
      </c>
      <c r="C40" s="168">
        <f t="shared" si="4"/>
        <v>1039</v>
      </c>
      <c r="D40" s="168">
        <f t="shared" si="4"/>
        <v>2913</v>
      </c>
      <c r="E40" s="167">
        <f t="shared" si="4"/>
        <v>4982</v>
      </c>
      <c r="F40" s="168">
        <f t="shared" si="4"/>
        <v>2653</v>
      </c>
      <c r="G40" s="168">
        <f t="shared" si="4"/>
        <v>7635</v>
      </c>
      <c r="H40" s="167">
        <f t="shared" si="4"/>
        <v>236</v>
      </c>
      <c r="I40" s="168">
        <f t="shared" si="4"/>
        <v>61</v>
      </c>
      <c r="J40" s="168">
        <f t="shared" si="4"/>
        <v>297</v>
      </c>
      <c r="K40" s="167">
        <f t="shared" si="4"/>
        <v>896</v>
      </c>
      <c r="L40" s="168">
        <f t="shared" si="4"/>
        <v>489</v>
      </c>
      <c r="M40" s="168">
        <f t="shared" si="4"/>
        <v>1385</v>
      </c>
      <c r="N40" s="167">
        <f t="shared" si="4"/>
        <v>75</v>
      </c>
      <c r="O40" s="168">
        <f t="shared" si="4"/>
        <v>35</v>
      </c>
      <c r="P40" s="168">
        <f t="shared" si="4"/>
        <v>110</v>
      </c>
      <c r="Q40" s="167">
        <f t="shared" si="4"/>
        <v>63</v>
      </c>
      <c r="R40" s="168">
        <f t="shared" si="4"/>
        <v>23</v>
      </c>
      <c r="S40" s="168">
        <f t="shared" si="4"/>
        <v>86</v>
      </c>
      <c r="T40" s="167">
        <f t="shared" si="4"/>
        <v>8126</v>
      </c>
      <c r="U40" s="168">
        <f t="shared" si="4"/>
        <v>4300</v>
      </c>
      <c r="V40" s="168">
        <f t="shared" si="4"/>
        <v>12426</v>
      </c>
    </row>
    <row r="41" spans="1:22" s="3" customFormat="1" ht="5.25" customHeight="1">
      <c r="A41" s="12"/>
      <c r="B41" s="184"/>
      <c r="C41" s="50"/>
      <c r="D41" s="50"/>
      <c r="E41" s="184"/>
      <c r="F41" s="50"/>
      <c r="G41" s="50"/>
      <c r="H41" s="184"/>
      <c r="I41" s="50"/>
      <c r="J41" s="50"/>
      <c r="K41" s="184"/>
      <c r="L41" s="50"/>
      <c r="M41" s="50"/>
      <c r="N41" s="184"/>
      <c r="O41" s="50"/>
      <c r="P41" s="50"/>
      <c r="Q41" s="184"/>
      <c r="R41" s="50"/>
      <c r="S41" s="50"/>
      <c r="T41" s="184"/>
      <c r="U41" s="50"/>
      <c r="V41" s="50"/>
    </row>
    <row r="42" spans="1:22" s="225" customFormat="1" ht="12.75">
      <c r="A42" s="201" t="s">
        <v>153</v>
      </c>
      <c r="B42" s="227"/>
      <c r="C42" s="226"/>
      <c r="D42" s="228"/>
      <c r="E42" s="227"/>
      <c r="F42" s="226"/>
      <c r="G42" s="228"/>
      <c r="H42" s="227"/>
      <c r="I42" s="226"/>
      <c r="J42" s="228"/>
      <c r="K42" s="227"/>
      <c r="L42" s="226"/>
      <c r="M42" s="228"/>
      <c r="N42" s="227"/>
      <c r="O42" s="226"/>
      <c r="P42" s="228"/>
      <c r="Q42" s="227"/>
      <c r="R42" s="226"/>
      <c r="S42" s="228"/>
      <c r="T42" s="227"/>
      <c r="U42" s="226"/>
      <c r="V42" s="226"/>
    </row>
    <row r="43" spans="1:22" s="225" customFormat="1" ht="12.75">
      <c r="A43" s="229" t="s">
        <v>134</v>
      </c>
      <c r="B43" s="227">
        <v>0</v>
      </c>
      <c r="C43" s="226">
        <v>0</v>
      </c>
      <c r="D43" s="228">
        <v>0</v>
      </c>
      <c r="E43" s="227">
        <v>8</v>
      </c>
      <c r="F43" s="226">
        <v>18</v>
      </c>
      <c r="G43" s="228">
        <v>26</v>
      </c>
      <c r="H43" s="227">
        <v>0</v>
      </c>
      <c r="I43" s="226">
        <v>0</v>
      </c>
      <c r="J43" s="228">
        <v>0</v>
      </c>
      <c r="K43" s="227">
        <v>0</v>
      </c>
      <c r="L43" s="226">
        <v>0</v>
      </c>
      <c r="M43" s="228">
        <v>0</v>
      </c>
      <c r="N43" s="227">
        <v>0</v>
      </c>
      <c r="O43" s="226">
        <v>0</v>
      </c>
      <c r="P43" s="228">
        <v>0</v>
      </c>
      <c r="Q43" s="227">
        <v>0</v>
      </c>
      <c r="R43" s="226">
        <v>0</v>
      </c>
      <c r="S43" s="228">
        <v>0</v>
      </c>
      <c r="T43" s="253">
        <f aca="true" t="shared" si="5" ref="T43:T67">SUM(Q43,N43,K43,H43,E43,B43)</f>
        <v>8</v>
      </c>
      <c r="U43" s="255">
        <f aca="true" t="shared" si="6" ref="U43:U67">SUM(R43,O43,L43,I43,F43,C43)</f>
        <v>18</v>
      </c>
      <c r="V43" s="255">
        <f aca="true" t="shared" si="7" ref="V43:V67">SUM(S43,P43,M43,J43,G43,D43)</f>
        <v>26</v>
      </c>
    </row>
    <row r="44" spans="1:22" s="225" customFormat="1" ht="12.75">
      <c r="A44" s="229" t="s">
        <v>144</v>
      </c>
      <c r="B44" s="227">
        <v>0</v>
      </c>
      <c r="C44" s="226">
        <v>0</v>
      </c>
      <c r="D44" s="228">
        <v>0</v>
      </c>
      <c r="E44" s="227">
        <v>0</v>
      </c>
      <c r="F44" s="226">
        <v>0</v>
      </c>
      <c r="G44" s="228">
        <v>0</v>
      </c>
      <c r="H44" s="227">
        <v>0</v>
      </c>
      <c r="I44" s="226">
        <v>0</v>
      </c>
      <c r="J44" s="228">
        <v>0</v>
      </c>
      <c r="K44" s="227">
        <v>0</v>
      </c>
      <c r="L44" s="226">
        <v>0</v>
      </c>
      <c r="M44" s="228">
        <v>0</v>
      </c>
      <c r="N44" s="227">
        <v>0</v>
      </c>
      <c r="O44" s="226">
        <v>0</v>
      </c>
      <c r="P44" s="228">
        <v>0</v>
      </c>
      <c r="Q44" s="227">
        <v>1</v>
      </c>
      <c r="R44" s="226">
        <v>0</v>
      </c>
      <c r="S44" s="228">
        <v>1</v>
      </c>
      <c r="T44" s="253">
        <f t="shared" si="5"/>
        <v>1</v>
      </c>
      <c r="U44" s="255">
        <f t="shared" si="6"/>
        <v>0</v>
      </c>
      <c r="V44" s="255">
        <f t="shared" si="7"/>
        <v>1</v>
      </c>
    </row>
    <row r="45" spans="1:22" s="225" customFormat="1" ht="12.75">
      <c r="A45" s="229" t="s">
        <v>149</v>
      </c>
      <c r="B45" s="227">
        <v>0</v>
      </c>
      <c r="C45" s="226">
        <v>0</v>
      </c>
      <c r="D45" s="228">
        <v>0</v>
      </c>
      <c r="E45" s="227">
        <v>1</v>
      </c>
      <c r="F45" s="226">
        <v>0</v>
      </c>
      <c r="G45" s="228">
        <v>1</v>
      </c>
      <c r="H45" s="227">
        <v>0</v>
      </c>
      <c r="I45" s="226">
        <v>0</v>
      </c>
      <c r="J45" s="228">
        <v>0</v>
      </c>
      <c r="K45" s="227">
        <v>0</v>
      </c>
      <c r="L45" s="226">
        <v>0</v>
      </c>
      <c r="M45" s="228">
        <v>0</v>
      </c>
      <c r="N45" s="227">
        <v>0</v>
      </c>
      <c r="O45" s="226">
        <v>0</v>
      </c>
      <c r="P45" s="228">
        <v>0</v>
      </c>
      <c r="Q45" s="227">
        <v>0</v>
      </c>
      <c r="R45" s="226">
        <v>0</v>
      </c>
      <c r="S45" s="228">
        <v>0</v>
      </c>
      <c r="T45" s="253">
        <f t="shared" si="5"/>
        <v>1</v>
      </c>
      <c r="U45" s="255">
        <f t="shared" si="6"/>
        <v>0</v>
      </c>
      <c r="V45" s="255">
        <f t="shared" si="7"/>
        <v>1</v>
      </c>
    </row>
    <row r="46" spans="1:22" s="225" customFormat="1" ht="12.75">
      <c r="A46" s="229" t="s">
        <v>135</v>
      </c>
      <c r="B46" s="227">
        <v>0</v>
      </c>
      <c r="C46" s="226">
        <v>0</v>
      </c>
      <c r="D46" s="228">
        <v>0</v>
      </c>
      <c r="E46" s="227">
        <v>0</v>
      </c>
      <c r="F46" s="226">
        <v>0</v>
      </c>
      <c r="G46" s="228">
        <v>0</v>
      </c>
      <c r="H46" s="227">
        <v>0</v>
      </c>
      <c r="I46" s="226">
        <v>0</v>
      </c>
      <c r="J46" s="228">
        <v>0</v>
      </c>
      <c r="K46" s="227">
        <v>0</v>
      </c>
      <c r="L46" s="226">
        <v>0</v>
      </c>
      <c r="M46" s="228">
        <v>0</v>
      </c>
      <c r="N46" s="227">
        <v>0</v>
      </c>
      <c r="O46" s="226">
        <v>0</v>
      </c>
      <c r="P46" s="228">
        <v>0</v>
      </c>
      <c r="Q46" s="227">
        <v>6</v>
      </c>
      <c r="R46" s="226">
        <v>2</v>
      </c>
      <c r="S46" s="228">
        <v>8</v>
      </c>
      <c r="T46" s="253">
        <f t="shared" si="5"/>
        <v>6</v>
      </c>
      <c r="U46" s="255">
        <f t="shared" si="6"/>
        <v>2</v>
      </c>
      <c r="V46" s="255">
        <f t="shared" si="7"/>
        <v>8</v>
      </c>
    </row>
    <row r="47" spans="1:22" s="225" customFormat="1" ht="12.75">
      <c r="A47" s="229" t="s">
        <v>145</v>
      </c>
      <c r="B47" s="227">
        <v>0</v>
      </c>
      <c r="C47" s="226">
        <v>0</v>
      </c>
      <c r="D47" s="228">
        <v>0</v>
      </c>
      <c r="E47" s="227">
        <v>0</v>
      </c>
      <c r="F47" s="226">
        <v>1</v>
      </c>
      <c r="G47" s="228">
        <v>1</v>
      </c>
      <c r="H47" s="227">
        <v>0</v>
      </c>
      <c r="I47" s="226">
        <v>0</v>
      </c>
      <c r="J47" s="228">
        <v>0</v>
      </c>
      <c r="K47" s="227">
        <v>3</v>
      </c>
      <c r="L47" s="226">
        <v>6</v>
      </c>
      <c r="M47" s="228">
        <v>9</v>
      </c>
      <c r="N47" s="227">
        <v>0</v>
      </c>
      <c r="O47" s="226">
        <v>0</v>
      </c>
      <c r="P47" s="228">
        <v>0</v>
      </c>
      <c r="Q47" s="227">
        <v>0</v>
      </c>
      <c r="R47" s="226">
        <v>0</v>
      </c>
      <c r="S47" s="228">
        <v>0</v>
      </c>
      <c r="T47" s="253">
        <f t="shared" si="5"/>
        <v>3</v>
      </c>
      <c r="U47" s="255">
        <f t="shared" si="6"/>
        <v>7</v>
      </c>
      <c r="V47" s="255">
        <f t="shared" si="7"/>
        <v>10</v>
      </c>
    </row>
    <row r="48" spans="1:22" s="225" customFormat="1" ht="12.75">
      <c r="A48" s="229" t="s">
        <v>105</v>
      </c>
      <c r="B48" s="227">
        <v>0</v>
      </c>
      <c r="C48" s="226">
        <v>0</v>
      </c>
      <c r="D48" s="228">
        <v>0</v>
      </c>
      <c r="E48" s="227">
        <v>0</v>
      </c>
      <c r="F48" s="226">
        <v>0</v>
      </c>
      <c r="G48" s="228">
        <v>0</v>
      </c>
      <c r="H48" s="227">
        <v>0</v>
      </c>
      <c r="I48" s="226">
        <v>0</v>
      </c>
      <c r="J48" s="228">
        <v>0</v>
      </c>
      <c r="K48" s="227">
        <v>0</v>
      </c>
      <c r="L48" s="226">
        <v>0</v>
      </c>
      <c r="M48" s="228">
        <v>0</v>
      </c>
      <c r="N48" s="227">
        <v>0</v>
      </c>
      <c r="O48" s="226">
        <v>0</v>
      </c>
      <c r="P48" s="228">
        <v>0</v>
      </c>
      <c r="Q48" s="227">
        <v>1</v>
      </c>
      <c r="R48" s="226">
        <v>0</v>
      </c>
      <c r="S48" s="228">
        <v>1</v>
      </c>
      <c r="T48" s="253">
        <f t="shared" si="5"/>
        <v>1</v>
      </c>
      <c r="U48" s="255">
        <f t="shared" si="6"/>
        <v>0</v>
      </c>
      <c r="V48" s="255">
        <f t="shared" si="7"/>
        <v>1</v>
      </c>
    </row>
    <row r="49" spans="1:22" s="225" customFormat="1" ht="12.75">
      <c r="A49" s="229" t="s">
        <v>106</v>
      </c>
      <c r="B49" s="227">
        <v>0</v>
      </c>
      <c r="C49" s="226">
        <v>0</v>
      </c>
      <c r="D49" s="228">
        <v>0</v>
      </c>
      <c r="E49" s="227">
        <v>0</v>
      </c>
      <c r="F49" s="226">
        <v>0</v>
      </c>
      <c r="G49" s="228">
        <v>0</v>
      </c>
      <c r="H49" s="227">
        <v>0</v>
      </c>
      <c r="I49" s="226">
        <v>0</v>
      </c>
      <c r="J49" s="228">
        <v>0</v>
      </c>
      <c r="K49" s="227">
        <v>7</v>
      </c>
      <c r="L49" s="226">
        <v>0</v>
      </c>
      <c r="M49" s="228">
        <v>7</v>
      </c>
      <c r="N49" s="227">
        <v>0</v>
      </c>
      <c r="O49" s="226">
        <v>0</v>
      </c>
      <c r="P49" s="228">
        <v>0</v>
      </c>
      <c r="Q49" s="227">
        <v>15</v>
      </c>
      <c r="R49" s="226">
        <v>0</v>
      </c>
      <c r="S49" s="228">
        <v>15</v>
      </c>
      <c r="T49" s="253">
        <f t="shared" si="5"/>
        <v>22</v>
      </c>
      <c r="U49" s="255">
        <f t="shared" si="6"/>
        <v>0</v>
      </c>
      <c r="V49" s="255">
        <f t="shared" si="7"/>
        <v>22</v>
      </c>
    </row>
    <row r="50" spans="1:22" s="225" customFormat="1" ht="12.75">
      <c r="A50" s="229" t="s">
        <v>146</v>
      </c>
      <c r="B50" s="227">
        <v>0</v>
      </c>
      <c r="C50" s="226">
        <v>0</v>
      </c>
      <c r="D50" s="228">
        <v>0</v>
      </c>
      <c r="E50" s="227">
        <v>0</v>
      </c>
      <c r="F50" s="226">
        <v>0</v>
      </c>
      <c r="G50" s="228">
        <v>0</v>
      </c>
      <c r="H50" s="227">
        <v>0</v>
      </c>
      <c r="I50" s="226">
        <v>0</v>
      </c>
      <c r="J50" s="228">
        <v>0</v>
      </c>
      <c r="K50" s="227">
        <v>0</v>
      </c>
      <c r="L50" s="226">
        <v>0</v>
      </c>
      <c r="M50" s="228">
        <v>0</v>
      </c>
      <c r="N50" s="227">
        <v>0</v>
      </c>
      <c r="O50" s="226">
        <v>0</v>
      </c>
      <c r="P50" s="228">
        <v>0</v>
      </c>
      <c r="Q50" s="227">
        <v>3</v>
      </c>
      <c r="R50" s="226">
        <v>2</v>
      </c>
      <c r="S50" s="228">
        <v>5</v>
      </c>
      <c r="T50" s="253">
        <f t="shared" si="5"/>
        <v>3</v>
      </c>
      <c r="U50" s="255">
        <f t="shared" si="6"/>
        <v>2</v>
      </c>
      <c r="V50" s="255">
        <f t="shared" si="7"/>
        <v>5</v>
      </c>
    </row>
    <row r="51" spans="1:22" s="225" customFormat="1" ht="12.75">
      <c r="A51" s="229" t="s">
        <v>107</v>
      </c>
      <c r="B51" s="227">
        <v>0</v>
      </c>
      <c r="C51" s="226">
        <v>0</v>
      </c>
      <c r="D51" s="228">
        <v>0</v>
      </c>
      <c r="E51" s="227">
        <v>5</v>
      </c>
      <c r="F51" s="226">
        <v>0</v>
      </c>
      <c r="G51" s="228">
        <v>5</v>
      </c>
      <c r="H51" s="227">
        <v>0</v>
      </c>
      <c r="I51" s="226">
        <v>0</v>
      </c>
      <c r="J51" s="228">
        <v>0</v>
      </c>
      <c r="K51" s="227">
        <v>0</v>
      </c>
      <c r="L51" s="226">
        <v>0</v>
      </c>
      <c r="M51" s="228">
        <v>0</v>
      </c>
      <c r="N51" s="227">
        <v>0</v>
      </c>
      <c r="O51" s="226">
        <v>0</v>
      </c>
      <c r="P51" s="228">
        <v>0</v>
      </c>
      <c r="Q51" s="227">
        <v>0</v>
      </c>
      <c r="R51" s="226">
        <v>0</v>
      </c>
      <c r="S51" s="228">
        <v>0</v>
      </c>
      <c r="T51" s="253">
        <f t="shared" si="5"/>
        <v>5</v>
      </c>
      <c r="U51" s="255">
        <f t="shared" si="6"/>
        <v>0</v>
      </c>
      <c r="V51" s="255">
        <f t="shared" si="7"/>
        <v>5</v>
      </c>
    </row>
    <row r="52" spans="1:22" s="225" customFormat="1" ht="12.75">
      <c r="A52" s="229" t="s">
        <v>136</v>
      </c>
      <c r="B52" s="227">
        <v>0</v>
      </c>
      <c r="C52" s="226">
        <v>0</v>
      </c>
      <c r="D52" s="228">
        <v>0</v>
      </c>
      <c r="E52" s="227">
        <v>15</v>
      </c>
      <c r="F52" s="226">
        <v>9</v>
      </c>
      <c r="G52" s="228">
        <v>24</v>
      </c>
      <c r="H52" s="227">
        <v>0</v>
      </c>
      <c r="I52" s="226">
        <v>0</v>
      </c>
      <c r="J52" s="228">
        <v>0</v>
      </c>
      <c r="K52" s="227">
        <v>7</v>
      </c>
      <c r="L52" s="226">
        <v>5</v>
      </c>
      <c r="M52" s="228">
        <v>12</v>
      </c>
      <c r="N52" s="227">
        <v>0</v>
      </c>
      <c r="O52" s="226">
        <v>0</v>
      </c>
      <c r="P52" s="228">
        <v>0</v>
      </c>
      <c r="Q52" s="227">
        <v>4</v>
      </c>
      <c r="R52" s="226">
        <v>4</v>
      </c>
      <c r="S52" s="228">
        <v>8</v>
      </c>
      <c r="T52" s="253">
        <f t="shared" si="5"/>
        <v>26</v>
      </c>
      <c r="U52" s="255">
        <f t="shared" si="6"/>
        <v>18</v>
      </c>
      <c r="V52" s="255">
        <f t="shared" si="7"/>
        <v>44</v>
      </c>
    </row>
    <row r="53" spans="1:22" s="225" customFormat="1" ht="12.75">
      <c r="A53" s="229" t="s">
        <v>147</v>
      </c>
      <c r="B53" s="227">
        <v>0</v>
      </c>
      <c r="C53" s="226">
        <v>0</v>
      </c>
      <c r="D53" s="228">
        <v>0</v>
      </c>
      <c r="E53" s="227">
        <v>0</v>
      </c>
      <c r="F53" s="226">
        <v>1</v>
      </c>
      <c r="G53" s="228">
        <v>1</v>
      </c>
      <c r="H53" s="227">
        <v>0</v>
      </c>
      <c r="I53" s="226">
        <v>0</v>
      </c>
      <c r="J53" s="228">
        <v>0</v>
      </c>
      <c r="K53" s="227">
        <v>0</v>
      </c>
      <c r="L53" s="226">
        <v>2</v>
      </c>
      <c r="M53" s="228">
        <v>2</v>
      </c>
      <c r="N53" s="227">
        <v>0</v>
      </c>
      <c r="O53" s="226">
        <v>0</v>
      </c>
      <c r="P53" s="228">
        <v>0</v>
      </c>
      <c r="Q53" s="227">
        <v>2</v>
      </c>
      <c r="R53" s="226">
        <v>4</v>
      </c>
      <c r="S53" s="228">
        <v>6</v>
      </c>
      <c r="T53" s="253">
        <f t="shared" si="5"/>
        <v>2</v>
      </c>
      <c r="U53" s="255">
        <f t="shared" si="6"/>
        <v>7</v>
      </c>
      <c r="V53" s="255">
        <f t="shared" si="7"/>
        <v>9</v>
      </c>
    </row>
    <row r="54" spans="1:22" s="225" customFormat="1" ht="12.75">
      <c r="A54" s="229" t="s">
        <v>137</v>
      </c>
      <c r="B54" s="227">
        <v>0</v>
      </c>
      <c r="C54" s="226">
        <v>0</v>
      </c>
      <c r="D54" s="228">
        <v>0</v>
      </c>
      <c r="E54" s="227">
        <v>21</v>
      </c>
      <c r="F54" s="226">
        <v>2</v>
      </c>
      <c r="G54" s="228">
        <v>23</v>
      </c>
      <c r="H54" s="227">
        <v>0</v>
      </c>
      <c r="I54" s="226">
        <v>0</v>
      </c>
      <c r="J54" s="228">
        <v>0</v>
      </c>
      <c r="K54" s="227">
        <v>0</v>
      </c>
      <c r="L54" s="226">
        <v>0</v>
      </c>
      <c r="M54" s="228">
        <v>0</v>
      </c>
      <c r="N54" s="227">
        <v>0</v>
      </c>
      <c r="O54" s="226">
        <v>0</v>
      </c>
      <c r="P54" s="228">
        <v>0</v>
      </c>
      <c r="Q54" s="227">
        <v>0</v>
      </c>
      <c r="R54" s="226">
        <v>0</v>
      </c>
      <c r="S54" s="228">
        <v>0</v>
      </c>
      <c r="T54" s="253">
        <f t="shared" si="5"/>
        <v>21</v>
      </c>
      <c r="U54" s="255">
        <f t="shared" si="6"/>
        <v>2</v>
      </c>
      <c r="V54" s="255">
        <f t="shared" si="7"/>
        <v>23</v>
      </c>
    </row>
    <row r="55" spans="1:22" s="225" customFormat="1" ht="26.25">
      <c r="A55" s="230" t="s">
        <v>108</v>
      </c>
      <c r="B55" s="227">
        <v>0</v>
      </c>
      <c r="C55" s="226">
        <v>0</v>
      </c>
      <c r="D55" s="228">
        <v>0</v>
      </c>
      <c r="E55" s="227">
        <v>2</v>
      </c>
      <c r="F55" s="226">
        <v>12</v>
      </c>
      <c r="G55" s="228">
        <v>14</v>
      </c>
      <c r="H55" s="227">
        <v>0</v>
      </c>
      <c r="I55" s="226">
        <v>0</v>
      </c>
      <c r="J55" s="228">
        <v>0</v>
      </c>
      <c r="K55" s="227">
        <v>7</v>
      </c>
      <c r="L55" s="226">
        <v>12</v>
      </c>
      <c r="M55" s="228">
        <v>19</v>
      </c>
      <c r="N55" s="227">
        <v>0</v>
      </c>
      <c r="O55" s="226">
        <v>0</v>
      </c>
      <c r="P55" s="228">
        <v>0</v>
      </c>
      <c r="Q55" s="227">
        <v>0</v>
      </c>
      <c r="R55" s="226">
        <v>0</v>
      </c>
      <c r="S55" s="228">
        <v>0</v>
      </c>
      <c r="T55" s="253">
        <f t="shared" si="5"/>
        <v>9</v>
      </c>
      <c r="U55" s="255">
        <f t="shared" si="6"/>
        <v>24</v>
      </c>
      <c r="V55" s="255">
        <f t="shared" si="7"/>
        <v>33</v>
      </c>
    </row>
    <row r="56" spans="1:22" s="225" customFormat="1" ht="12.75">
      <c r="A56" s="188" t="s">
        <v>109</v>
      </c>
      <c r="B56" s="227">
        <v>0</v>
      </c>
      <c r="C56" s="226">
        <v>0</v>
      </c>
      <c r="D56" s="228">
        <v>0</v>
      </c>
      <c r="E56" s="227">
        <v>7</v>
      </c>
      <c r="F56" s="226">
        <v>0</v>
      </c>
      <c r="G56" s="228">
        <v>7</v>
      </c>
      <c r="H56" s="227">
        <v>0</v>
      </c>
      <c r="I56" s="226">
        <v>0</v>
      </c>
      <c r="J56" s="228">
        <v>0</v>
      </c>
      <c r="K56" s="227">
        <v>0</v>
      </c>
      <c r="L56" s="226">
        <v>0</v>
      </c>
      <c r="M56" s="228">
        <v>0</v>
      </c>
      <c r="N56" s="227">
        <v>0</v>
      </c>
      <c r="O56" s="226">
        <v>0</v>
      </c>
      <c r="P56" s="228">
        <v>0</v>
      </c>
      <c r="Q56" s="227">
        <v>0</v>
      </c>
      <c r="R56" s="226">
        <v>0</v>
      </c>
      <c r="S56" s="228">
        <v>0</v>
      </c>
      <c r="T56" s="253">
        <f t="shared" si="5"/>
        <v>7</v>
      </c>
      <c r="U56" s="255">
        <f t="shared" si="6"/>
        <v>0</v>
      </c>
      <c r="V56" s="255">
        <f t="shared" si="7"/>
        <v>7</v>
      </c>
    </row>
    <row r="57" spans="1:22" s="225" customFormat="1" ht="12.75">
      <c r="A57" s="188" t="s">
        <v>138</v>
      </c>
      <c r="B57" s="227">
        <v>0</v>
      </c>
      <c r="C57" s="226">
        <v>0</v>
      </c>
      <c r="D57" s="228">
        <v>0</v>
      </c>
      <c r="E57" s="227">
        <v>28</v>
      </c>
      <c r="F57" s="226">
        <v>1</v>
      </c>
      <c r="G57" s="228">
        <v>29</v>
      </c>
      <c r="H57" s="227">
        <v>0</v>
      </c>
      <c r="I57" s="226">
        <v>0</v>
      </c>
      <c r="J57" s="228">
        <v>0</v>
      </c>
      <c r="K57" s="227">
        <v>0</v>
      </c>
      <c r="L57" s="226">
        <v>0</v>
      </c>
      <c r="M57" s="228">
        <v>0</v>
      </c>
      <c r="N57" s="227">
        <v>0</v>
      </c>
      <c r="O57" s="226">
        <v>0</v>
      </c>
      <c r="P57" s="228">
        <v>0</v>
      </c>
      <c r="Q57" s="227">
        <v>0</v>
      </c>
      <c r="R57" s="226">
        <v>0</v>
      </c>
      <c r="S57" s="228">
        <v>0</v>
      </c>
      <c r="T57" s="253">
        <f t="shared" si="5"/>
        <v>28</v>
      </c>
      <c r="U57" s="255">
        <f t="shared" si="6"/>
        <v>1</v>
      </c>
      <c r="V57" s="255">
        <f t="shared" si="7"/>
        <v>29</v>
      </c>
    </row>
    <row r="58" spans="1:22" s="225" customFormat="1" ht="12.75">
      <c r="A58" s="230" t="s">
        <v>111</v>
      </c>
      <c r="B58" s="227">
        <v>0</v>
      </c>
      <c r="C58" s="226">
        <v>0</v>
      </c>
      <c r="D58" s="228">
        <v>0</v>
      </c>
      <c r="E58" s="227">
        <v>2</v>
      </c>
      <c r="F58" s="226">
        <v>0</v>
      </c>
      <c r="G58" s="228">
        <v>2</v>
      </c>
      <c r="H58" s="227">
        <v>0</v>
      </c>
      <c r="I58" s="226">
        <v>0</v>
      </c>
      <c r="J58" s="228">
        <v>0</v>
      </c>
      <c r="K58" s="227">
        <v>1</v>
      </c>
      <c r="L58" s="226">
        <v>0</v>
      </c>
      <c r="M58" s="228">
        <v>1</v>
      </c>
      <c r="N58" s="227">
        <v>0</v>
      </c>
      <c r="O58" s="226">
        <v>0</v>
      </c>
      <c r="P58" s="228">
        <v>0</v>
      </c>
      <c r="Q58" s="227">
        <v>0</v>
      </c>
      <c r="R58" s="226">
        <v>0</v>
      </c>
      <c r="S58" s="228">
        <v>0</v>
      </c>
      <c r="T58" s="253">
        <f t="shared" si="5"/>
        <v>3</v>
      </c>
      <c r="U58" s="255">
        <f t="shared" si="6"/>
        <v>0</v>
      </c>
      <c r="V58" s="255">
        <f t="shared" si="7"/>
        <v>3</v>
      </c>
    </row>
    <row r="59" spans="1:22" s="225" customFormat="1" ht="12.75">
      <c r="A59" s="229" t="s">
        <v>139</v>
      </c>
      <c r="B59" s="227">
        <v>0</v>
      </c>
      <c r="C59" s="226">
        <v>0</v>
      </c>
      <c r="D59" s="228">
        <v>0</v>
      </c>
      <c r="E59" s="227">
        <v>0</v>
      </c>
      <c r="F59" s="226">
        <v>0</v>
      </c>
      <c r="G59" s="228">
        <v>0</v>
      </c>
      <c r="H59" s="227">
        <v>0</v>
      </c>
      <c r="I59" s="226">
        <v>0</v>
      </c>
      <c r="J59" s="228">
        <v>0</v>
      </c>
      <c r="K59" s="227">
        <v>4</v>
      </c>
      <c r="L59" s="226">
        <v>5</v>
      </c>
      <c r="M59" s="228">
        <v>9</v>
      </c>
      <c r="N59" s="227">
        <v>0</v>
      </c>
      <c r="O59" s="226">
        <v>0</v>
      </c>
      <c r="P59" s="228">
        <v>0</v>
      </c>
      <c r="Q59" s="227">
        <v>0</v>
      </c>
      <c r="R59" s="226">
        <v>0</v>
      </c>
      <c r="S59" s="228">
        <v>0</v>
      </c>
      <c r="T59" s="253">
        <f t="shared" si="5"/>
        <v>4</v>
      </c>
      <c r="U59" s="255">
        <f t="shared" si="6"/>
        <v>5</v>
      </c>
      <c r="V59" s="255">
        <f t="shared" si="7"/>
        <v>9</v>
      </c>
    </row>
    <row r="60" spans="1:22" s="225" customFormat="1" ht="12.75">
      <c r="A60" s="229" t="s">
        <v>140</v>
      </c>
      <c r="B60" s="227">
        <v>0</v>
      </c>
      <c r="C60" s="226">
        <v>0</v>
      </c>
      <c r="D60" s="228">
        <v>0</v>
      </c>
      <c r="E60" s="227">
        <v>0</v>
      </c>
      <c r="F60" s="226">
        <v>0</v>
      </c>
      <c r="G60" s="228">
        <v>0</v>
      </c>
      <c r="H60" s="227">
        <v>0</v>
      </c>
      <c r="I60" s="226">
        <v>0</v>
      </c>
      <c r="J60" s="228">
        <v>0</v>
      </c>
      <c r="K60" s="227">
        <v>4</v>
      </c>
      <c r="L60" s="226">
        <v>0</v>
      </c>
      <c r="M60" s="228">
        <v>4</v>
      </c>
      <c r="N60" s="227">
        <v>0</v>
      </c>
      <c r="O60" s="226">
        <v>0</v>
      </c>
      <c r="P60" s="228">
        <v>0</v>
      </c>
      <c r="Q60" s="227">
        <v>0</v>
      </c>
      <c r="R60" s="226">
        <v>0</v>
      </c>
      <c r="S60" s="228">
        <v>0</v>
      </c>
      <c r="T60" s="253">
        <f t="shared" si="5"/>
        <v>4</v>
      </c>
      <c r="U60" s="255">
        <f t="shared" si="6"/>
        <v>0</v>
      </c>
      <c r="V60" s="255">
        <f t="shared" si="7"/>
        <v>4</v>
      </c>
    </row>
    <row r="61" spans="1:22" s="225" customFormat="1" ht="12.75">
      <c r="A61" s="229" t="s">
        <v>117</v>
      </c>
      <c r="B61" s="227">
        <v>0</v>
      </c>
      <c r="C61" s="226">
        <v>0</v>
      </c>
      <c r="D61" s="228">
        <v>0</v>
      </c>
      <c r="E61" s="227">
        <v>0</v>
      </c>
      <c r="F61" s="226">
        <v>0</v>
      </c>
      <c r="G61" s="228">
        <v>0</v>
      </c>
      <c r="H61" s="227">
        <v>0</v>
      </c>
      <c r="I61" s="226">
        <v>0</v>
      </c>
      <c r="J61" s="228">
        <v>0</v>
      </c>
      <c r="K61" s="227">
        <v>0</v>
      </c>
      <c r="L61" s="226">
        <v>0</v>
      </c>
      <c r="M61" s="228">
        <v>0</v>
      </c>
      <c r="N61" s="227">
        <v>0</v>
      </c>
      <c r="O61" s="226">
        <v>0</v>
      </c>
      <c r="P61" s="228">
        <v>0</v>
      </c>
      <c r="Q61" s="227">
        <v>3</v>
      </c>
      <c r="R61" s="226">
        <v>2</v>
      </c>
      <c r="S61" s="228">
        <v>5</v>
      </c>
      <c r="T61" s="253">
        <f t="shared" si="5"/>
        <v>3</v>
      </c>
      <c r="U61" s="255">
        <f t="shared" si="6"/>
        <v>2</v>
      </c>
      <c r="V61" s="255">
        <f t="shared" si="7"/>
        <v>5</v>
      </c>
    </row>
    <row r="62" spans="1:22" s="225" customFormat="1" ht="12.75">
      <c r="A62" s="229" t="s">
        <v>150</v>
      </c>
      <c r="B62" s="227">
        <v>0</v>
      </c>
      <c r="C62" s="226">
        <v>0</v>
      </c>
      <c r="D62" s="228">
        <v>0</v>
      </c>
      <c r="E62" s="227">
        <v>0</v>
      </c>
      <c r="F62" s="226">
        <v>1</v>
      </c>
      <c r="G62" s="228">
        <v>1</v>
      </c>
      <c r="H62" s="227">
        <v>0</v>
      </c>
      <c r="I62" s="226">
        <v>0</v>
      </c>
      <c r="J62" s="228">
        <v>0</v>
      </c>
      <c r="K62" s="227">
        <v>0</v>
      </c>
      <c r="L62" s="226">
        <v>0</v>
      </c>
      <c r="M62" s="228">
        <v>0</v>
      </c>
      <c r="N62" s="227">
        <v>0</v>
      </c>
      <c r="O62" s="226">
        <v>0</v>
      </c>
      <c r="P62" s="228">
        <v>0</v>
      </c>
      <c r="Q62" s="227">
        <v>0</v>
      </c>
      <c r="R62" s="226">
        <v>0</v>
      </c>
      <c r="S62" s="228">
        <v>0</v>
      </c>
      <c r="T62" s="253">
        <f t="shared" si="5"/>
        <v>0</v>
      </c>
      <c r="U62" s="255">
        <f t="shared" si="6"/>
        <v>1</v>
      </c>
      <c r="V62" s="255">
        <f t="shared" si="7"/>
        <v>1</v>
      </c>
    </row>
    <row r="63" spans="1:22" s="225" customFormat="1" ht="12.75">
      <c r="A63" s="229" t="s">
        <v>141</v>
      </c>
      <c r="B63" s="227">
        <v>0</v>
      </c>
      <c r="C63" s="226">
        <v>0</v>
      </c>
      <c r="D63" s="228">
        <v>0</v>
      </c>
      <c r="E63" s="227">
        <v>1</v>
      </c>
      <c r="F63" s="226">
        <v>22</v>
      </c>
      <c r="G63" s="228">
        <v>23</v>
      </c>
      <c r="H63" s="227">
        <v>0</v>
      </c>
      <c r="I63" s="226">
        <v>0</v>
      </c>
      <c r="J63" s="228">
        <v>0</v>
      </c>
      <c r="K63" s="227">
        <v>0</v>
      </c>
      <c r="L63" s="226">
        <v>5</v>
      </c>
      <c r="M63" s="228">
        <v>5</v>
      </c>
      <c r="N63" s="227">
        <v>0</v>
      </c>
      <c r="O63" s="226">
        <v>0</v>
      </c>
      <c r="P63" s="228">
        <v>0</v>
      </c>
      <c r="Q63" s="227">
        <v>0</v>
      </c>
      <c r="R63" s="226">
        <v>0</v>
      </c>
      <c r="S63" s="228">
        <v>0</v>
      </c>
      <c r="T63" s="253">
        <f t="shared" si="5"/>
        <v>1</v>
      </c>
      <c r="U63" s="255">
        <f t="shared" si="6"/>
        <v>27</v>
      </c>
      <c r="V63" s="255">
        <f t="shared" si="7"/>
        <v>28</v>
      </c>
    </row>
    <row r="64" spans="1:22" s="225" customFormat="1" ht="12.75">
      <c r="A64" s="229" t="s">
        <v>142</v>
      </c>
      <c r="B64" s="227">
        <v>0</v>
      </c>
      <c r="C64" s="226">
        <v>0</v>
      </c>
      <c r="D64" s="228">
        <v>0</v>
      </c>
      <c r="E64" s="227">
        <v>0</v>
      </c>
      <c r="F64" s="226">
        <v>0</v>
      </c>
      <c r="G64" s="228">
        <v>0</v>
      </c>
      <c r="H64" s="227">
        <v>0</v>
      </c>
      <c r="I64" s="226">
        <v>0</v>
      </c>
      <c r="J64" s="228">
        <v>0</v>
      </c>
      <c r="K64" s="227">
        <v>0</v>
      </c>
      <c r="L64" s="226">
        <v>0</v>
      </c>
      <c r="M64" s="228">
        <v>0</v>
      </c>
      <c r="N64" s="227">
        <v>0</v>
      </c>
      <c r="O64" s="226">
        <v>0</v>
      </c>
      <c r="P64" s="228">
        <v>0</v>
      </c>
      <c r="Q64" s="227">
        <v>19</v>
      </c>
      <c r="R64" s="226">
        <v>2</v>
      </c>
      <c r="S64" s="228">
        <v>21</v>
      </c>
      <c r="T64" s="253">
        <f t="shared" si="5"/>
        <v>19</v>
      </c>
      <c r="U64" s="255">
        <f t="shared" si="6"/>
        <v>2</v>
      </c>
      <c r="V64" s="255">
        <f t="shared" si="7"/>
        <v>21</v>
      </c>
    </row>
    <row r="65" spans="1:22" s="225" customFormat="1" ht="12.75">
      <c r="A65" s="229" t="s">
        <v>143</v>
      </c>
      <c r="B65" s="227">
        <v>0</v>
      </c>
      <c r="C65" s="226">
        <v>0</v>
      </c>
      <c r="D65" s="228">
        <v>0</v>
      </c>
      <c r="E65" s="227">
        <v>19</v>
      </c>
      <c r="F65" s="226">
        <v>0</v>
      </c>
      <c r="G65" s="228">
        <v>19</v>
      </c>
      <c r="H65" s="227">
        <v>0</v>
      </c>
      <c r="I65" s="226">
        <v>0</v>
      </c>
      <c r="J65" s="228">
        <v>0</v>
      </c>
      <c r="K65" s="227">
        <v>22</v>
      </c>
      <c r="L65" s="226">
        <v>0</v>
      </c>
      <c r="M65" s="228">
        <v>22</v>
      </c>
      <c r="N65" s="227">
        <v>0</v>
      </c>
      <c r="O65" s="226">
        <v>0</v>
      </c>
      <c r="P65" s="228">
        <v>0</v>
      </c>
      <c r="Q65" s="227">
        <v>0</v>
      </c>
      <c r="R65" s="226">
        <v>0</v>
      </c>
      <c r="S65" s="228">
        <v>0</v>
      </c>
      <c r="T65" s="253">
        <f t="shared" si="5"/>
        <v>41</v>
      </c>
      <c r="U65" s="255">
        <f t="shared" si="6"/>
        <v>0</v>
      </c>
      <c r="V65" s="255">
        <f t="shared" si="7"/>
        <v>41</v>
      </c>
    </row>
    <row r="66" spans="1:22" s="225" customFormat="1" ht="12.75">
      <c r="A66" s="229" t="s">
        <v>122</v>
      </c>
      <c r="B66" s="227">
        <v>0</v>
      </c>
      <c r="C66" s="226">
        <v>0</v>
      </c>
      <c r="D66" s="228">
        <v>0</v>
      </c>
      <c r="E66" s="227">
        <v>0</v>
      </c>
      <c r="F66" s="226">
        <v>3</v>
      </c>
      <c r="G66" s="228">
        <v>3</v>
      </c>
      <c r="H66" s="227">
        <v>0</v>
      </c>
      <c r="I66" s="226">
        <v>0</v>
      </c>
      <c r="J66" s="228">
        <v>0</v>
      </c>
      <c r="K66" s="227">
        <v>0</v>
      </c>
      <c r="L66" s="226">
        <v>0</v>
      </c>
      <c r="M66" s="228">
        <v>0</v>
      </c>
      <c r="N66" s="227">
        <v>0</v>
      </c>
      <c r="O66" s="226">
        <v>0</v>
      </c>
      <c r="P66" s="228">
        <v>0</v>
      </c>
      <c r="Q66" s="227">
        <v>0</v>
      </c>
      <c r="R66" s="226">
        <v>0</v>
      </c>
      <c r="S66" s="228">
        <v>0</v>
      </c>
      <c r="T66" s="253">
        <f t="shared" si="5"/>
        <v>0</v>
      </c>
      <c r="U66" s="255">
        <f t="shared" si="6"/>
        <v>3</v>
      </c>
      <c r="V66" s="255">
        <f t="shared" si="7"/>
        <v>3</v>
      </c>
    </row>
    <row r="67" spans="1:22" s="225" customFormat="1" ht="12.75">
      <c r="A67" s="229" t="s">
        <v>148</v>
      </c>
      <c r="B67" s="227">
        <v>0</v>
      </c>
      <c r="C67" s="226">
        <v>0</v>
      </c>
      <c r="D67" s="228">
        <v>0</v>
      </c>
      <c r="E67" s="227">
        <v>0</v>
      </c>
      <c r="F67" s="226">
        <v>0</v>
      </c>
      <c r="G67" s="228">
        <v>0</v>
      </c>
      <c r="H67" s="227">
        <v>0</v>
      </c>
      <c r="I67" s="226">
        <v>0</v>
      </c>
      <c r="J67" s="228">
        <v>0</v>
      </c>
      <c r="K67" s="227">
        <v>0</v>
      </c>
      <c r="L67" s="226">
        <v>0</v>
      </c>
      <c r="M67" s="228">
        <v>0</v>
      </c>
      <c r="N67" s="227">
        <v>0</v>
      </c>
      <c r="O67" s="226">
        <v>0</v>
      </c>
      <c r="P67" s="228">
        <v>0</v>
      </c>
      <c r="Q67" s="227">
        <v>4</v>
      </c>
      <c r="R67" s="226">
        <v>0</v>
      </c>
      <c r="S67" s="228">
        <v>4</v>
      </c>
      <c r="T67" s="253">
        <f t="shared" si="5"/>
        <v>4</v>
      </c>
      <c r="U67" s="255">
        <f t="shared" si="6"/>
        <v>0</v>
      </c>
      <c r="V67" s="255">
        <f t="shared" si="7"/>
        <v>4</v>
      </c>
    </row>
    <row r="68" spans="1:22" s="26" customFormat="1" ht="12.75">
      <c r="A68" s="26" t="s">
        <v>12</v>
      </c>
      <c r="B68" s="190">
        <f aca="true" t="shared" si="8" ref="B68:V68">SUM(B43:B67)</f>
        <v>0</v>
      </c>
      <c r="C68" s="189">
        <f t="shared" si="8"/>
        <v>0</v>
      </c>
      <c r="D68" s="202">
        <f t="shared" si="8"/>
        <v>0</v>
      </c>
      <c r="E68" s="190">
        <f t="shared" si="8"/>
        <v>109</v>
      </c>
      <c r="F68" s="189">
        <f t="shared" si="8"/>
        <v>70</v>
      </c>
      <c r="G68" s="202">
        <f t="shared" si="8"/>
        <v>179</v>
      </c>
      <c r="H68" s="190">
        <f t="shared" si="8"/>
        <v>0</v>
      </c>
      <c r="I68" s="189">
        <f t="shared" si="8"/>
        <v>0</v>
      </c>
      <c r="J68" s="202">
        <f t="shared" si="8"/>
        <v>0</v>
      </c>
      <c r="K68" s="190">
        <f t="shared" si="8"/>
        <v>55</v>
      </c>
      <c r="L68" s="189">
        <f t="shared" si="8"/>
        <v>35</v>
      </c>
      <c r="M68" s="202">
        <f t="shared" si="8"/>
        <v>90</v>
      </c>
      <c r="N68" s="190">
        <f t="shared" si="8"/>
        <v>0</v>
      </c>
      <c r="O68" s="189">
        <f t="shared" si="8"/>
        <v>0</v>
      </c>
      <c r="P68" s="202">
        <f t="shared" si="8"/>
        <v>0</v>
      </c>
      <c r="Q68" s="190">
        <f t="shared" si="8"/>
        <v>58</v>
      </c>
      <c r="R68" s="189">
        <f t="shared" si="8"/>
        <v>16</v>
      </c>
      <c r="S68" s="202">
        <f t="shared" si="8"/>
        <v>74</v>
      </c>
      <c r="T68" s="167">
        <f t="shared" si="8"/>
        <v>222</v>
      </c>
      <c r="U68" s="168">
        <f t="shared" si="8"/>
        <v>121</v>
      </c>
      <c r="V68" s="168">
        <f t="shared" si="8"/>
        <v>343</v>
      </c>
    </row>
    <row r="69" spans="1:22" s="225" customFormat="1" ht="9" customHeight="1">
      <c r="A69" s="229"/>
      <c r="B69" s="227"/>
      <c r="C69" s="226"/>
      <c r="D69" s="228"/>
      <c r="E69" s="227"/>
      <c r="F69" s="226"/>
      <c r="G69" s="228"/>
      <c r="H69" s="227"/>
      <c r="I69" s="226"/>
      <c r="J69" s="228"/>
      <c r="K69" s="227"/>
      <c r="L69" s="226"/>
      <c r="M69" s="228"/>
      <c r="N69" s="227"/>
      <c r="O69" s="226"/>
      <c r="P69" s="228"/>
      <c r="Q69" s="227"/>
      <c r="R69" s="226"/>
      <c r="S69" s="228"/>
      <c r="T69" s="227"/>
      <c r="U69" s="226"/>
      <c r="V69" s="226"/>
    </row>
    <row r="70" spans="1:22" s="219" customFormat="1" ht="12.75">
      <c r="A70" s="26" t="s">
        <v>14</v>
      </c>
      <c r="B70" s="217">
        <f aca="true" t="shared" si="9" ref="B70:V70">SUM(B68,B40)</f>
        <v>1874</v>
      </c>
      <c r="C70" s="218">
        <f t="shared" si="9"/>
        <v>1039</v>
      </c>
      <c r="D70" s="218">
        <f t="shared" si="9"/>
        <v>2913</v>
      </c>
      <c r="E70" s="217">
        <f t="shared" si="9"/>
        <v>5091</v>
      </c>
      <c r="F70" s="218">
        <f t="shared" si="9"/>
        <v>2723</v>
      </c>
      <c r="G70" s="218">
        <f t="shared" si="9"/>
        <v>7814</v>
      </c>
      <c r="H70" s="217">
        <f t="shared" si="9"/>
        <v>236</v>
      </c>
      <c r="I70" s="218">
        <f t="shared" si="9"/>
        <v>61</v>
      </c>
      <c r="J70" s="218">
        <f t="shared" si="9"/>
        <v>297</v>
      </c>
      <c r="K70" s="217">
        <f t="shared" si="9"/>
        <v>951</v>
      </c>
      <c r="L70" s="218">
        <f t="shared" si="9"/>
        <v>524</v>
      </c>
      <c r="M70" s="218">
        <f t="shared" si="9"/>
        <v>1475</v>
      </c>
      <c r="N70" s="217">
        <f t="shared" si="9"/>
        <v>75</v>
      </c>
      <c r="O70" s="218">
        <f t="shared" si="9"/>
        <v>35</v>
      </c>
      <c r="P70" s="218">
        <f t="shared" si="9"/>
        <v>110</v>
      </c>
      <c r="Q70" s="217">
        <f t="shared" si="9"/>
        <v>121</v>
      </c>
      <c r="R70" s="218">
        <f t="shared" si="9"/>
        <v>39</v>
      </c>
      <c r="S70" s="218">
        <f t="shared" si="9"/>
        <v>160</v>
      </c>
      <c r="T70" s="217">
        <f t="shared" si="9"/>
        <v>8348</v>
      </c>
      <c r="U70" s="218">
        <f t="shared" si="9"/>
        <v>4421</v>
      </c>
      <c r="V70" s="218">
        <f t="shared" si="9"/>
        <v>12769</v>
      </c>
    </row>
    <row r="71" spans="2:22" ht="12.75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</row>
    <row r="72" spans="1:22" ht="12.75">
      <c r="A72" s="220" t="s">
        <v>79</v>
      </c>
      <c r="T72" s="254"/>
      <c r="U72" s="254"/>
      <c r="V72" s="254"/>
    </row>
    <row r="73" ht="12.75">
      <c r="A73" s="221" t="s">
        <v>156</v>
      </c>
    </row>
    <row r="74" ht="12.75">
      <c r="A74" s="221" t="s">
        <v>157</v>
      </c>
    </row>
    <row r="75" ht="12.75">
      <c r="A75" s="221" t="s">
        <v>158</v>
      </c>
    </row>
    <row r="76" ht="12.75">
      <c r="A76" s="221" t="s">
        <v>160</v>
      </c>
    </row>
    <row r="77" ht="12.75">
      <c r="A77" s="243" t="s">
        <v>159</v>
      </c>
    </row>
    <row r="78" ht="12.75">
      <c r="A78" s="221" t="s">
        <v>86</v>
      </c>
    </row>
  </sheetData>
  <sheetProtection/>
  <mergeCells count="10">
    <mergeCell ref="H6:J6"/>
    <mergeCell ref="E6:G6"/>
    <mergeCell ref="B6:D6"/>
    <mergeCell ref="A2:W2"/>
    <mergeCell ref="A3:W3"/>
    <mergeCell ref="A4:W4"/>
    <mergeCell ref="T6:V6"/>
    <mergeCell ref="Q6:S6"/>
    <mergeCell ref="N6:P6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7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A44" sqref="AA44"/>
    </sheetView>
  </sheetViews>
  <sheetFormatPr defaultColWidth="9.140625" defaultRowHeight="12.75"/>
  <cols>
    <col min="1" max="1" width="33.8515625" style="30" customWidth="1"/>
    <col min="2" max="13" width="8.140625" style="32" customWidth="1"/>
    <col min="14" max="14" width="7.28125" style="32" customWidth="1"/>
    <col min="15" max="15" width="7.140625" style="32" customWidth="1"/>
    <col min="16" max="16" width="8.8515625" style="30" customWidth="1"/>
    <col min="17" max="17" width="7.57421875" style="32" customWidth="1"/>
    <col min="18" max="18" width="14.140625" style="32" customWidth="1"/>
    <col min="19" max="20" width="8.57421875" style="32" customWidth="1"/>
    <col min="21" max="21" width="14.140625" style="32" customWidth="1"/>
    <col min="22" max="23" width="7.00390625" style="32" customWidth="1"/>
    <col min="24" max="24" width="9.28125" style="32" customWidth="1"/>
    <col min="25" max="26" width="7.00390625" style="32" customWidth="1"/>
    <col min="27" max="27" width="9.28125" style="32" customWidth="1"/>
    <col min="28" max="28" width="18.140625" style="32" customWidth="1"/>
    <col min="29" max="30" width="13.421875" style="32" customWidth="1"/>
    <col min="31" max="31" width="10.57421875" style="32" customWidth="1"/>
    <col min="32" max="33" width="5.00390625" style="32" customWidth="1"/>
    <col min="34" max="34" width="10.57421875" style="32" customWidth="1"/>
    <col min="35" max="36" width="4.7109375" style="32" customWidth="1"/>
    <col min="37" max="37" width="10.28125" style="32" customWidth="1"/>
    <col min="38" max="38" width="19.00390625" style="32" customWidth="1"/>
    <col min="39" max="40" width="12.00390625" style="32" customWidth="1"/>
    <col min="41" max="41" width="10.57421875" style="32" customWidth="1"/>
    <col min="42" max="43" width="5.00390625" style="32" customWidth="1"/>
    <col min="44" max="44" width="10.57421875" style="32" customWidth="1"/>
    <col min="45" max="46" width="4.7109375" style="32" customWidth="1"/>
    <col min="47" max="47" width="10.28125" style="32" customWidth="1"/>
    <col min="48" max="48" width="17.57421875" style="32" customWidth="1"/>
    <col min="49" max="49" width="43.421875" style="32" customWidth="1"/>
    <col min="50" max="51" width="7.00390625" style="32" customWidth="1"/>
    <col min="52" max="52" width="9.28125" style="32" customWidth="1"/>
    <col min="53" max="16384" width="9.140625" style="32" customWidth="1"/>
  </cols>
  <sheetData>
    <row r="1" ht="12.75">
      <c r="A1" s="4" t="s">
        <v>103</v>
      </c>
    </row>
    <row r="2" spans="1:17" ht="12">
      <c r="A2" s="306" t="s">
        <v>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1:17" ht="12">
      <c r="A3" s="306" t="s">
        <v>172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ht="12">
      <c r="A4" s="306" t="s">
        <v>69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ht="12" thickBot="1">
      <c r="Q5" s="182"/>
    </row>
    <row r="6" spans="1:16" ht="12.75" customHeight="1">
      <c r="A6" s="51"/>
      <c r="B6" s="52" t="s">
        <v>51</v>
      </c>
      <c r="C6" s="169"/>
      <c r="D6" s="52" t="s">
        <v>52</v>
      </c>
      <c r="E6" s="169"/>
      <c r="F6" s="52" t="s">
        <v>53</v>
      </c>
      <c r="G6" s="169"/>
      <c r="H6" s="52" t="s">
        <v>54</v>
      </c>
      <c r="I6" s="169"/>
      <c r="J6" s="52" t="s">
        <v>55</v>
      </c>
      <c r="K6" s="169"/>
      <c r="L6" s="304" t="s">
        <v>56</v>
      </c>
      <c r="M6" s="305"/>
      <c r="N6" s="52"/>
      <c r="O6" s="53"/>
      <c r="P6" s="53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2:15" ht="11.25"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</row>
    <row r="10" spans="1:16" s="109" customFormat="1" ht="12.75" customHeight="1">
      <c r="A10" s="120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.75" customHeight="1">
      <c r="A11" s="206" t="s">
        <v>154</v>
      </c>
      <c r="B11" s="42"/>
      <c r="C11" s="40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40"/>
    </row>
    <row r="12" spans="1:16" s="109" customFormat="1" ht="12.75" customHeight="1">
      <c r="A12" s="176" t="s">
        <v>151</v>
      </c>
      <c r="B12" s="139">
        <v>231</v>
      </c>
      <c r="C12" s="140">
        <v>176</v>
      </c>
      <c r="D12" s="139">
        <v>0</v>
      </c>
      <c r="E12" s="140">
        <v>0</v>
      </c>
      <c r="F12" s="139">
        <v>45</v>
      </c>
      <c r="G12" s="140">
        <v>9</v>
      </c>
      <c r="H12" s="139">
        <v>42</v>
      </c>
      <c r="I12" s="140">
        <v>11</v>
      </c>
      <c r="J12" s="139">
        <v>0</v>
      </c>
      <c r="K12" s="140">
        <v>0</v>
      </c>
      <c r="L12" s="139">
        <v>5</v>
      </c>
      <c r="M12" s="140">
        <v>0</v>
      </c>
      <c r="N12" s="139">
        <f>SUM(L12,J12,H12,F12,D12,B12)</f>
        <v>323</v>
      </c>
      <c r="O12" s="140">
        <f>SUM(M12,K12,I12,G12,E12,C12)</f>
        <v>196</v>
      </c>
      <c r="P12" s="140">
        <f>SUM(N12:O12)</f>
        <v>519</v>
      </c>
    </row>
    <row r="13" spans="1:16" s="30" customFormat="1" ht="12" customHeight="1">
      <c r="A13" s="175" t="s">
        <v>127</v>
      </c>
      <c r="B13" s="139">
        <v>48</v>
      </c>
      <c r="C13" s="140">
        <v>0</v>
      </c>
      <c r="D13" s="139">
        <v>0</v>
      </c>
      <c r="E13" s="140">
        <v>0</v>
      </c>
      <c r="F13" s="139">
        <v>10</v>
      </c>
      <c r="G13" s="140">
        <v>0</v>
      </c>
      <c r="H13" s="139">
        <v>3</v>
      </c>
      <c r="I13" s="140">
        <v>0</v>
      </c>
      <c r="J13" s="139">
        <v>0</v>
      </c>
      <c r="K13" s="140">
        <v>0</v>
      </c>
      <c r="L13" s="139">
        <v>0</v>
      </c>
      <c r="M13" s="140">
        <v>0</v>
      </c>
      <c r="N13" s="152">
        <f aca="true" t="shared" si="0" ref="N13:N31">SUM(L13,J13,H13,F13,D13,B13)</f>
        <v>61</v>
      </c>
      <c r="O13" s="153">
        <f aca="true" t="shared" si="1" ref="O13:O31">SUM(M13,K13,I13,G13,E13,C13)</f>
        <v>0</v>
      </c>
      <c r="P13" s="153">
        <f aca="true" t="shared" si="2" ref="P13:P31">SUM(N13:O13)</f>
        <v>61</v>
      </c>
    </row>
    <row r="14" spans="1:16" s="30" customFormat="1" ht="12" customHeight="1">
      <c r="A14" s="30" t="s">
        <v>104</v>
      </c>
      <c r="B14" s="139">
        <v>35</v>
      </c>
      <c r="C14" s="140">
        <v>20</v>
      </c>
      <c r="D14" s="139">
        <v>0</v>
      </c>
      <c r="E14" s="140">
        <v>0</v>
      </c>
      <c r="F14" s="139">
        <v>11</v>
      </c>
      <c r="G14" s="140">
        <v>0</v>
      </c>
      <c r="H14" s="139">
        <v>15</v>
      </c>
      <c r="I14" s="140">
        <v>3</v>
      </c>
      <c r="J14" s="139">
        <v>0</v>
      </c>
      <c r="K14" s="140">
        <v>0</v>
      </c>
      <c r="L14" s="139">
        <v>0</v>
      </c>
      <c r="M14" s="140">
        <v>0</v>
      </c>
      <c r="N14" s="152">
        <f t="shared" si="0"/>
        <v>61</v>
      </c>
      <c r="O14" s="153">
        <f t="shared" si="1"/>
        <v>23</v>
      </c>
      <c r="P14" s="153">
        <f t="shared" si="2"/>
        <v>84</v>
      </c>
    </row>
    <row r="15" spans="1:16" s="30" customFormat="1" ht="12" customHeight="1">
      <c r="A15" s="30" t="s">
        <v>105</v>
      </c>
      <c r="B15" s="139">
        <v>134</v>
      </c>
      <c r="C15" s="140">
        <v>155</v>
      </c>
      <c r="D15" s="139">
        <v>0</v>
      </c>
      <c r="E15" s="140">
        <v>0</v>
      </c>
      <c r="F15" s="139">
        <v>24</v>
      </c>
      <c r="G15" s="140">
        <v>14</v>
      </c>
      <c r="H15" s="139">
        <v>19</v>
      </c>
      <c r="I15" s="140">
        <v>14</v>
      </c>
      <c r="J15" s="137">
        <v>0</v>
      </c>
      <c r="K15" s="140">
        <v>0</v>
      </c>
      <c r="L15" s="139">
        <v>5</v>
      </c>
      <c r="M15" s="140">
        <v>2</v>
      </c>
      <c r="N15" s="152">
        <f t="shared" si="0"/>
        <v>182</v>
      </c>
      <c r="O15" s="153">
        <f t="shared" si="1"/>
        <v>185</v>
      </c>
      <c r="P15" s="153">
        <f t="shared" si="2"/>
        <v>367</v>
      </c>
    </row>
    <row r="16" spans="1:16" s="30" customFormat="1" ht="12" customHeight="1">
      <c r="A16" s="30" t="s">
        <v>106</v>
      </c>
      <c r="B16" s="139">
        <v>75</v>
      </c>
      <c r="C16" s="140">
        <v>2</v>
      </c>
      <c r="D16" s="139">
        <v>0</v>
      </c>
      <c r="E16" s="140">
        <v>0</v>
      </c>
      <c r="F16" s="139">
        <v>30</v>
      </c>
      <c r="G16" s="140">
        <v>1</v>
      </c>
      <c r="H16" s="139">
        <v>10</v>
      </c>
      <c r="I16" s="140">
        <v>0</v>
      </c>
      <c r="J16" s="139">
        <v>0</v>
      </c>
      <c r="K16" s="140">
        <v>0</v>
      </c>
      <c r="L16" s="139">
        <v>0</v>
      </c>
      <c r="M16" s="140">
        <v>0</v>
      </c>
      <c r="N16" s="152">
        <f t="shared" si="0"/>
        <v>115</v>
      </c>
      <c r="O16" s="153">
        <f t="shared" si="1"/>
        <v>3</v>
      </c>
      <c r="P16" s="153">
        <f t="shared" si="2"/>
        <v>118</v>
      </c>
    </row>
    <row r="17" spans="1:16" s="30" customFormat="1" ht="12" customHeight="1">
      <c r="A17" s="30" t="s">
        <v>107</v>
      </c>
      <c r="B17" s="139">
        <v>102</v>
      </c>
      <c r="C17" s="140">
        <v>2</v>
      </c>
      <c r="D17" s="139">
        <v>0</v>
      </c>
      <c r="E17" s="140">
        <v>0</v>
      </c>
      <c r="F17" s="139">
        <v>21</v>
      </c>
      <c r="G17" s="140">
        <v>0</v>
      </c>
      <c r="H17" s="139">
        <v>11</v>
      </c>
      <c r="I17" s="140">
        <v>0</v>
      </c>
      <c r="J17" s="139">
        <v>0</v>
      </c>
      <c r="K17" s="140">
        <v>0</v>
      </c>
      <c r="L17" s="139">
        <v>2</v>
      </c>
      <c r="M17" s="140">
        <v>0</v>
      </c>
      <c r="N17" s="152">
        <f t="shared" si="0"/>
        <v>136</v>
      </c>
      <c r="O17" s="153">
        <f t="shared" si="1"/>
        <v>2</v>
      </c>
      <c r="P17" s="153">
        <f t="shared" si="2"/>
        <v>138</v>
      </c>
    </row>
    <row r="18" spans="1:16" s="30" customFormat="1" ht="12" customHeight="1">
      <c r="A18" s="30" t="s">
        <v>125</v>
      </c>
      <c r="B18" s="139">
        <v>9</v>
      </c>
      <c r="C18" s="140">
        <v>110</v>
      </c>
      <c r="D18" s="139">
        <v>0</v>
      </c>
      <c r="E18" s="140">
        <v>0</v>
      </c>
      <c r="F18" s="139">
        <v>2</v>
      </c>
      <c r="G18" s="140">
        <v>14</v>
      </c>
      <c r="H18" s="139">
        <v>0</v>
      </c>
      <c r="I18" s="140">
        <v>2</v>
      </c>
      <c r="J18" s="137">
        <v>0</v>
      </c>
      <c r="K18" s="140">
        <v>0</v>
      </c>
      <c r="L18" s="139">
        <v>0</v>
      </c>
      <c r="M18" s="140">
        <v>0</v>
      </c>
      <c r="N18" s="152">
        <f t="shared" si="0"/>
        <v>11</v>
      </c>
      <c r="O18" s="153">
        <f t="shared" si="1"/>
        <v>126</v>
      </c>
      <c r="P18" s="153">
        <f t="shared" si="2"/>
        <v>137</v>
      </c>
    </row>
    <row r="19" spans="1:16" s="30" customFormat="1" ht="22.5">
      <c r="A19" s="222" t="s">
        <v>108</v>
      </c>
      <c r="B19" s="137">
        <v>22</v>
      </c>
      <c r="C19" s="140">
        <v>310</v>
      </c>
      <c r="D19" s="137">
        <v>0</v>
      </c>
      <c r="E19" s="140">
        <v>0</v>
      </c>
      <c r="F19" s="139">
        <v>4</v>
      </c>
      <c r="G19" s="140">
        <v>12</v>
      </c>
      <c r="H19" s="139">
        <v>5</v>
      </c>
      <c r="I19" s="140">
        <v>11</v>
      </c>
      <c r="J19" s="137">
        <v>0</v>
      </c>
      <c r="K19" s="140">
        <v>0</v>
      </c>
      <c r="L19" s="139">
        <v>0</v>
      </c>
      <c r="M19" s="140">
        <v>0</v>
      </c>
      <c r="N19" s="152">
        <f t="shared" si="0"/>
        <v>31</v>
      </c>
      <c r="O19" s="153">
        <f t="shared" si="1"/>
        <v>333</v>
      </c>
      <c r="P19" s="153">
        <f t="shared" si="2"/>
        <v>364</v>
      </c>
    </row>
    <row r="20" spans="1:16" s="30" customFormat="1" ht="12" customHeight="1">
      <c r="A20" s="188" t="s">
        <v>109</v>
      </c>
      <c r="B20" s="137">
        <v>17</v>
      </c>
      <c r="C20" s="140">
        <v>0</v>
      </c>
      <c r="D20" s="137">
        <v>0</v>
      </c>
      <c r="E20" s="140">
        <v>0</v>
      </c>
      <c r="F20" s="139">
        <v>1</v>
      </c>
      <c r="G20" s="140">
        <v>0</v>
      </c>
      <c r="H20" s="139">
        <v>2</v>
      </c>
      <c r="I20" s="140">
        <v>0</v>
      </c>
      <c r="J20" s="137">
        <v>0</v>
      </c>
      <c r="K20" s="140">
        <v>0</v>
      </c>
      <c r="L20" s="139">
        <v>1</v>
      </c>
      <c r="M20" s="140">
        <v>0</v>
      </c>
      <c r="N20" s="152">
        <f t="shared" si="0"/>
        <v>21</v>
      </c>
      <c r="O20" s="153">
        <f t="shared" si="1"/>
        <v>0</v>
      </c>
      <c r="P20" s="153">
        <f t="shared" si="2"/>
        <v>21</v>
      </c>
    </row>
    <row r="21" spans="1:16" s="30" customFormat="1" ht="12" customHeight="1">
      <c r="A21" s="30" t="s">
        <v>111</v>
      </c>
      <c r="B21" s="139">
        <v>156</v>
      </c>
      <c r="C21" s="140">
        <v>0</v>
      </c>
      <c r="D21" s="139">
        <v>0</v>
      </c>
      <c r="E21" s="140">
        <v>0</v>
      </c>
      <c r="F21" s="139">
        <v>33</v>
      </c>
      <c r="G21" s="140">
        <v>0</v>
      </c>
      <c r="H21" s="139">
        <v>7</v>
      </c>
      <c r="I21" s="140">
        <v>0</v>
      </c>
      <c r="J21" s="137">
        <v>0</v>
      </c>
      <c r="K21" s="140">
        <v>0</v>
      </c>
      <c r="L21" s="139">
        <v>1</v>
      </c>
      <c r="M21" s="140">
        <v>0</v>
      </c>
      <c r="N21" s="152">
        <f t="shared" si="0"/>
        <v>197</v>
      </c>
      <c r="O21" s="153">
        <f t="shared" si="1"/>
        <v>0</v>
      </c>
      <c r="P21" s="153">
        <f t="shared" si="2"/>
        <v>197</v>
      </c>
    </row>
    <row r="22" spans="1:16" s="30" customFormat="1" ht="12" customHeight="1">
      <c r="A22" s="30" t="s">
        <v>113</v>
      </c>
      <c r="B22" s="139">
        <v>10</v>
      </c>
      <c r="C22" s="140">
        <v>0</v>
      </c>
      <c r="D22" s="139">
        <v>0</v>
      </c>
      <c r="E22" s="140">
        <v>0</v>
      </c>
      <c r="F22" s="139">
        <v>6</v>
      </c>
      <c r="G22" s="140">
        <v>0</v>
      </c>
      <c r="H22" s="139">
        <v>2</v>
      </c>
      <c r="I22" s="140">
        <v>0</v>
      </c>
      <c r="J22" s="137">
        <v>0</v>
      </c>
      <c r="K22" s="140">
        <v>0</v>
      </c>
      <c r="L22" s="139">
        <v>0</v>
      </c>
      <c r="M22" s="140">
        <v>0</v>
      </c>
      <c r="N22" s="152">
        <f t="shared" si="0"/>
        <v>18</v>
      </c>
      <c r="O22" s="153">
        <f t="shared" si="1"/>
        <v>0</v>
      </c>
      <c r="P22" s="153">
        <f t="shared" si="2"/>
        <v>18</v>
      </c>
    </row>
    <row r="23" spans="1:16" s="30" customFormat="1" ht="22.5">
      <c r="A23" s="233" t="s">
        <v>114</v>
      </c>
      <c r="B23" s="139">
        <v>0</v>
      </c>
      <c r="C23" s="140">
        <v>7</v>
      </c>
      <c r="D23" s="139">
        <v>0</v>
      </c>
      <c r="E23" s="140">
        <v>0</v>
      </c>
      <c r="F23" s="139">
        <v>0</v>
      </c>
      <c r="G23" s="140">
        <v>1</v>
      </c>
      <c r="H23" s="139">
        <v>0</v>
      </c>
      <c r="I23" s="140">
        <v>0</v>
      </c>
      <c r="J23" s="137">
        <v>0</v>
      </c>
      <c r="K23" s="140">
        <v>0</v>
      </c>
      <c r="L23" s="139">
        <v>0</v>
      </c>
      <c r="M23" s="140">
        <v>0</v>
      </c>
      <c r="N23" s="152">
        <f t="shared" si="0"/>
        <v>0</v>
      </c>
      <c r="O23" s="153">
        <f t="shared" si="1"/>
        <v>8</v>
      </c>
      <c r="P23" s="153">
        <f t="shared" si="2"/>
        <v>8</v>
      </c>
    </row>
    <row r="24" spans="1:16" s="30" customFormat="1" ht="12" customHeight="1">
      <c r="A24" s="30" t="s">
        <v>118</v>
      </c>
      <c r="B24" s="139">
        <v>108</v>
      </c>
      <c r="C24" s="140">
        <v>51</v>
      </c>
      <c r="D24" s="139">
        <v>0</v>
      </c>
      <c r="E24" s="140">
        <v>0</v>
      </c>
      <c r="F24" s="139">
        <v>31</v>
      </c>
      <c r="G24" s="140">
        <v>5</v>
      </c>
      <c r="H24" s="139">
        <v>10</v>
      </c>
      <c r="I24" s="140">
        <v>0</v>
      </c>
      <c r="J24" s="137">
        <v>0</v>
      </c>
      <c r="K24" s="140">
        <v>0</v>
      </c>
      <c r="L24" s="139">
        <v>0</v>
      </c>
      <c r="M24" s="140">
        <v>0</v>
      </c>
      <c r="N24" s="152">
        <f t="shared" si="0"/>
        <v>149</v>
      </c>
      <c r="O24" s="153">
        <f t="shared" si="1"/>
        <v>56</v>
      </c>
      <c r="P24" s="153">
        <f t="shared" si="2"/>
        <v>205</v>
      </c>
    </row>
    <row r="25" spans="1:16" s="30" customFormat="1" ht="12" customHeight="1">
      <c r="A25" s="30" t="s">
        <v>120</v>
      </c>
      <c r="B25" s="139">
        <v>132</v>
      </c>
      <c r="C25" s="140">
        <v>28</v>
      </c>
      <c r="D25" s="139">
        <v>0</v>
      </c>
      <c r="E25" s="140">
        <v>0</v>
      </c>
      <c r="F25" s="139">
        <v>22</v>
      </c>
      <c r="G25" s="140">
        <v>0</v>
      </c>
      <c r="H25" s="139">
        <v>26</v>
      </c>
      <c r="I25" s="140">
        <v>0</v>
      </c>
      <c r="J25" s="137">
        <v>0</v>
      </c>
      <c r="K25" s="140">
        <v>0</v>
      </c>
      <c r="L25" s="139">
        <v>1</v>
      </c>
      <c r="M25" s="140">
        <v>0</v>
      </c>
      <c r="N25" s="152">
        <f t="shared" si="0"/>
        <v>181</v>
      </c>
      <c r="O25" s="153">
        <f t="shared" si="1"/>
        <v>28</v>
      </c>
      <c r="P25" s="153">
        <f t="shared" si="2"/>
        <v>209</v>
      </c>
    </row>
    <row r="26" spans="1:16" s="30" customFormat="1" ht="12" customHeight="1">
      <c r="A26" s="30" t="s">
        <v>121</v>
      </c>
      <c r="B26" s="139">
        <v>74</v>
      </c>
      <c r="C26" s="140">
        <v>2</v>
      </c>
      <c r="D26" s="139">
        <v>0</v>
      </c>
      <c r="E26" s="140">
        <v>0</v>
      </c>
      <c r="F26" s="139">
        <v>6</v>
      </c>
      <c r="G26" s="140">
        <v>0</v>
      </c>
      <c r="H26" s="139">
        <v>10</v>
      </c>
      <c r="I26" s="140">
        <v>0</v>
      </c>
      <c r="J26" s="137">
        <v>0</v>
      </c>
      <c r="K26" s="140">
        <v>0</v>
      </c>
      <c r="L26" s="139">
        <v>0</v>
      </c>
      <c r="M26" s="140">
        <v>0</v>
      </c>
      <c r="N26" s="152">
        <f t="shared" si="0"/>
        <v>90</v>
      </c>
      <c r="O26" s="153">
        <f t="shared" si="1"/>
        <v>2</v>
      </c>
      <c r="P26" s="153">
        <f t="shared" si="2"/>
        <v>92</v>
      </c>
    </row>
    <row r="27" spans="1:16" s="30" customFormat="1" ht="12" customHeight="1">
      <c r="A27" s="30" t="s">
        <v>122</v>
      </c>
      <c r="B27" s="139">
        <v>14</v>
      </c>
      <c r="C27" s="140">
        <v>31</v>
      </c>
      <c r="D27" s="139">
        <v>0</v>
      </c>
      <c r="E27" s="140">
        <v>0</v>
      </c>
      <c r="F27" s="139">
        <v>2</v>
      </c>
      <c r="G27" s="140">
        <v>0</v>
      </c>
      <c r="H27" s="139">
        <v>12</v>
      </c>
      <c r="I27" s="140">
        <v>0</v>
      </c>
      <c r="J27" s="137">
        <v>0</v>
      </c>
      <c r="K27" s="140">
        <v>0</v>
      </c>
      <c r="L27" s="139">
        <v>0</v>
      </c>
      <c r="M27" s="140">
        <v>0</v>
      </c>
      <c r="N27" s="152">
        <f t="shared" si="0"/>
        <v>28</v>
      </c>
      <c r="O27" s="153">
        <f t="shared" si="1"/>
        <v>31</v>
      </c>
      <c r="P27" s="153">
        <f t="shared" si="2"/>
        <v>59</v>
      </c>
    </row>
    <row r="28" spans="1:16" s="188" customFormat="1" ht="12" customHeight="1">
      <c r="A28" s="232" t="s">
        <v>152</v>
      </c>
      <c r="B28" s="239">
        <v>0</v>
      </c>
      <c r="C28" s="240">
        <v>0</v>
      </c>
      <c r="D28" s="194">
        <v>0</v>
      </c>
      <c r="E28" s="194">
        <v>0</v>
      </c>
      <c r="F28" s="193">
        <v>0</v>
      </c>
      <c r="G28" s="194">
        <v>0</v>
      </c>
      <c r="H28" s="193">
        <v>1</v>
      </c>
      <c r="I28" s="194">
        <v>1</v>
      </c>
      <c r="J28" s="239">
        <v>0</v>
      </c>
      <c r="K28" s="194">
        <v>0</v>
      </c>
      <c r="L28" s="193">
        <v>0</v>
      </c>
      <c r="M28" s="194">
        <v>0</v>
      </c>
      <c r="N28" s="195">
        <f t="shared" si="0"/>
        <v>1</v>
      </c>
      <c r="O28" s="196">
        <f t="shared" si="1"/>
        <v>1</v>
      </c>
      <c r="P28" s="196">
        <f t="shared" si="2"/>
        <v>2</v>
      </c>
    </row>
    <row r="29" spans="1:16" s="30" customFormat="1" ht="12" customHeight="1">
      <c r="A29" s="30" t="s">
        <v>131</v>
      </c>
      <c r="B29" s="137">
        <v>0</v>
      </c>
      <c r="C29" s="138">
        <v>0</v>
      </c>
      <c r="D29" s="140">
        <v>0</v>
      </c>
      <c r="E29" s="140">
        <v>0</v>
      </c>
      <c r="F29" s="139">
        <v>18</v>
      </c>
      <c r="G29" s="140">
        <v>10</v>
      </c>
      <c r="H29" s="139">
        <v>143</v>
      </c>
      <c r="I29" s="140">
        <v>16</v>
      </c>
      <c r="J29" s="137">
        <v>0</v>
      </c>
      <c r="K29" s="140">
        <v>0</v>
      </c>
      <c r="L29" s="139">
        <v>0</v>
      </c>
      <c r="M29" s="140">
        <v>0</v>
      </c>
      <c r="N29" s="152">
        <f t="shared" si="0"/>
        <v>161</v>
      </c>
      <c r="O29" s="153">
        <f t="shared" si="1"/>
        <v>26</v>
      </c>
      <c r="P29" s="153">
        <f t="shared" si="2"/>
        <v>187</v>
      </c>
    </row>
    <row r="30" spans="1:16" s="30" customFormat="1" ht="12" customHeight="1">
      <c r="A30" s="30" t="s">
        <v>132</v>
      </c>
      <c r="B30" s="137">
        <v>0</v>
      </c>
      <c r="C30" s="140">
        <v>0</v>
      </c>
      <c r="D30" s="137">
        <v>0</v>
      </c>
      <c r="E30" s="140">
        <v>0</v>
      </c>
      <c r="F30" s="139">
        <v>19</v>
      </c>
      <c r="G30" s="140">
        <v>6</v>
      </c>
      <c r="H30" s="139">
        <v>70</v>
      </c>
      <c r="I30" s="140">
        <v>13</v>
      </c>
      <c r="J30" s="137">
        <v>0</v>
      </c>
      <c r="K30" s="140">
        <v>0</v>
      </c>
      <c r="L30" s="139">
        <v>0</v>
      </c>
      <c r="M30" s="140">
        <v>0</v>
      </c>
      <c r="N30" s="152">
        <f t="shared" si="0"/>
        <v>89</v>
      </c>
      <c r="O30" s="153">
        <f t="shared" si="1"/>
        <v>19</v>
      </c>
      <c r="P30" s="153">
        <f t="shared" si="2"/>
        <v>108</v>
      </c>
    </row>
    <row r="31" spans="1:16" s="30" customFormat="1" ht="12" customHeight="1">
      <c r="A31" s="30" t="s">
        <v>133</v>
      </c>
      <c r="B31" s="258">
        <v>0</v>
      </c>
      <c r="C31" s="264">
        <v>0</v>
      </c>
      <c r="D31" s="235">
        <v>0</v>
      </c>
      <c r="E31" s="264">
        <v>0</v>
      </c>
      <c r="F31" s="235">
        <v>0</v>
      </c>
      <c r="G31" s="264">
        <v>0</v>
      </c>
      <c r="H31" s="235">
        <v>19</v>
      </c>
      <c r="I31" s="264">
        <v>0</v>
      </c>
      <c r="J31" s="235">
        <v>0</v>
      </c>
      <c r="K31" s="264">
        <v>0</v>
      </c>
      <c r="L31" s="235">
        <v>0</v>
      </c>
      <c r="M31" s="264">
        <v>0</v>
      </c>
      <c r="N31" s="255">
        <f t="shared" si="0"/>
        <v>19</v>
      </c>
      <c r="O31" s="255">
        <f t="shared" si="1"/>
        <v>0</v>
      </c>
      <c r="P31" s="255">
        <f t="shared" si="2"/>
        <v>19</v>
      </c>
    </row>
    <row r="32" spans="1:17" s="179" customFormat="1" ht="12" customHeight="1">
      <c r="A32" s="31" t="s">
        <v>12</v>
      </c>
      <c r="B32" s="177">
        <f aca="true" t="shared" si="3" ref="B32:P32">SUM(B12:B31)</f>
        <v>1167</v>
      </c>
      <c r="C32" s="191">
        <f t="shared" si="3"/>
        <v>894</v>
      </c>
      <c r="D32" s="178">
        <f t="shared" si="3"/>
        <v>0</v>
      </c>
      <c r="E32" s="191">
        <f t="shared" si="3"/>
        <v>0</v>
      </c>
      <c r="F32" s="178">
        <f t="shared" si="3"/>
        <v>285</v>
      </c>
      <c r="G32" s="191">
        <f t="shared" si="3"/>
        <v>72</v>
      </c>
      <c r="H32" s="178">
        <f t="shared" si="3"/>
        <v>407</v>
      </c>
      <c r="I32" s="191">
        <f t="shared" si="3"/>
        <v>71</v>
      </c>
      <c r="J32" s="178">
        <f t="shared" si="3"/>
        <v>0</v>
      </c>
      <c r="K32" s="191">
        <f t="shared" si="3"/>
        <v>0</v>
      </c>
      <c r="L32" s="178">
        <f t="shared" si="3"/>
        <v>15</v>
      </c>
      <c r="M32" s="191">
        <f t="shared" si="3"/>
        <v>2</v>
      </c>
      <c r="N32" s="178">
        <f t="shared" si="3"/>
        <v>1874</v>
      </c>
      <c r="O32" s="183">
        <f t="shared" si="3"/>
        <v>1039</v>
      </c>
      <c r="P32" s="178">
        <f t="shared" si="3"/>
        <v>2913</v>
      </c>
      <c r="Q32" s="180"/>
    </row>
    <row r="33" ht="12" customHeight="1"/>
    <row r="34" ht="11.25">
      <c r="A34" s="220" t="s">
        <v>79</v>
      </c>
    </row>
    <row r="35" spans="1:18" ht="11.25">
      <c r="A35" s="221" t="s">
        <v>161</v>
      </c>
      <c r="P35" s="32"/>
      <c r="R35" s="30"/>
    </row>
    <row r="36" ht="11.25">
      <c r="A36" s="221" t="s">
        <v>86</v>
      </c>
    </row>
  </sheetData>
  <sheetProtection/>
  <mergeCells count="6">
    <mergeCell ref="L6:M6"/>
    <mergeCell ref="A2:Q2"/>
    <mergeCell ref="A3:Q3"/>
    <mergeCell ref="A4:Q4"/>
    <mergeCell ref="F8:G8"/>
    <mergeCell ref="F9:G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B59" sqref="AB59"/>
    </sheetView>
  </sheetViews>
  <sheetFormatPr defaultColWidth="9.140625" defaultRowHeight="12.75"/>
  <cols>
    <col min="1" max="1" width="30.7109375" style="30" customWidth="1"/>
    <col min="2" max="15" width="8.140625" style="32" customWidth="1"/>
    <col min="16" max="16" width="10.140625" style="30" customWidth="1"/>
    <col min="17" max="18" width="7.00390625" style="32" customWidth="1"/>
    <col min="19" max="19" width="9.28125" style="32" customWidth="1"/>
    <col min="20" max="21" width="7.00390625" style="32" customWidth="1"/>
    <col min="22" max="22" width="9.28125" style="32" customWidth="1"/>
    <col min="23" max="23" width="18.140625" style="32" customWidth="1"/>
    <col min="24" max="25" width="13.421875" style="32" customWidth="1"/>
    <col min="26" max="26" width="10.57421875" style="32" customWidth="1"/>
    <col min="27" max="28" width="5.00390625" style="32" customWidth="1"/>
    <col min="29" max="29" width="10.57421875" style="32" customWidth="1"/>
    <col min="30" max="31" width="4.7109375" style="32" customWidth="1"/>
    <col min="32" max="32" width="10.28125" style="32" customWidth="1"/>
    <col min="33" max="33" width="19.00390625" style="32" customWidth="1"/>
    <col min="34" max="35" width="12.00390625" style="32" customWidth="1"/>
    <col min="36" max="36" width="10.57421875" style="32" customWidth="1"/>
    <col min="37" max="38" width="5.00390625" style="32" customWidth="1"/>
    <col min="39" max="39" width="10.57421875" style="32" customWidth="1"/>
    <col min="40" max="41" width="4.7109375" style="32" customWidth="1"/>
    <col min="42" max="42" width="10.28125" style="32" customWidth="1"/>
    <col min="43" max="43" width="17.57421875" style="32" customWidth="1"/>
    <col min="44" max="44" width="43.421875" style="32" customWidth="1"/>
    <col min="45" max="46" width="7.00390625" style="32" customWidth="1"/>
    <col min="47" max="47" width="9.28125" style="32" customWidth="1"/>
    <col min="48" max="16384" width="9.140625" style="32" customWidth="1"/>
  </cols>
  <sheetData>
    <row r="1" ht="12.75">
      <c r="A1" s="4" t="s">
        <v>103</v>
      </c>
    </row>
    <row r="2" spans="1:16" ht="12">
      <c r="A2" s="306" t="s">
        <v>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2">
      <c r="A3" s="306" t="s">
        <v>172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ht="12">
      <c r="A4" s="306" t="s">
        <v>70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ht="12" thickBot="1">
      <c r="A5" s="29"/>
    </row>
    <row r="6" spans="1:16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2:15" ht="11.25"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</row>
    <row r="10" spans="1:16" s="109" customFormat="1" ht="11.25">
      <c r="A10" s="120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5" customHeight="1">
      <c r="A11" s="206" t="s">
        <v>154</v>
      </c>
      <c r="B11" s="34"/>
      <c r="C11" s="212"/>
      <c r="D11" s="40"/>
      <c r="E11" s="40"/>
      <c r="F11" s="34"/>
      <c r="G11" s="212"/>
      <c r="H11" s="40"/>
      <c r="I11" s="40"/>
      <c r="J11" s="34"/>
      <c r="K11" s="212"/>
      <c r="L11" s="40"/>
      <c r="M11" s="40"/>
      <c r="N11" s="34"/>
      <c r="O11" s="35"/>
      <c r="P11" s="35"/>
    </row>
    <row r="12" spans="1:16" s="30" customFormat="1" ht="12.75" customHeight="1">
      <c r="A12" s="30" t="s">
        <v>151</v>
      </c>
      <c r="B12" s="137">
        <v>520</v>
      </c>
      <c r="C12" s="140">
        <v>386</v>
      </c>
      <c r="D12" s="137">
        <v>0</v>
      </c>
      <c r="E12" s="140">
        <v>0</v>
      </c>
      <c r="F12" s="137">
        <v>175</v>
      </c>
      <c r="G12" s="140">
        <v>25</v>
      </c>
      <c r="H12" s="137">
        <v>9</v>
      </c>
      <c r="I12" s="140">
        <v>2</v>
      </c>
      <c r="J12" s="137">
        <v>0</v>
      </c>
      <c r="K12" s="140">
        <v>0</v>
      </c>
      <c r="L12" s="137">
        <v>39</v>
      </c>
      <c r="M12" s="140">
        <v>9</v>
      </c>
      <c r="N12" s="150">
        <f>SUM(L12,J12,H12,F12,D12,B12)</f>
        <v>743</v>
      </c>
      <c r="O12" s="153">
        <f>SUM(M12,K12,I12,G12,E12,C12)</f>
        <v>422</v>
      </c>
      <c r="P12" s="153">
        <f>SUM(N12:O12)</f>
        <v>1165</v>
      </c>
    </row>
    <row r="13" spans="1:16" s="30" customFormat="1" ht="12.75" customHeight="1">
      <c r="A13" s="30" t="s">
        <v>127</v>
      </c>
      <c r="B13" s="137">
        <v>57</v>
      </c>
      <c r="C13" s="140">
        <v>2</v>
      </c>
      <c r="D13" s="137">
        <v>0</v>
      </c>
      <c r="E13" s="140">
        <v>0</v>
      </c>
      <c r="F13" s="137">
        <v>4</v>
      </c>
      <c r="G13" s="140">
        <v>0</v>
      </c>
      <c r="H13" s="137">
        <v>0</v>
      </c>
      <c r="I13" s="140">
        <v>0</v>
      </c>
      <c r="J13" s="137">
        <v>0</v>
      </c>
      <c r="K13" s="140">
        <v>0</v>
      </c>
      <c r="L13" s="137">
        <v>0</v>
      </c>
      <c r="M13" s="140">
        <v>0</v>
      </c>
      <c r="N13" s="150">
        <f aca="true" t="shared" si="0" ref="N13:N40">SUM(L13,J13,H13,F13,D13,B13)</f>
        <v>61</v>
      </c>
      <c r="O13" s="153">
        <f aca="true" t="shared" si="1" ref="O13:O40">SUM(M13,K13,I13,G13,E13,C13)</f>
        <v>2</v>
      </c>
      <c r="P13" s="153">
        <f aca="true" t="shared" si="2" ref="P13:P40">SUM(N13:O13)</f>
        <v>63</v>
      </c>
    </row>
    <row r="14" spans="1:16" s="30" customFormat="1" ht="12.75" customHeight="1">
      <c r="A14" s="241" t="s">
        <v>104</v>
      </c>
      <c r="B14" s="150">
        <v>53</v>
      </c>
      <c r="C14" s="153">
        <v>42</v>
      </c>
      <c r="D14" s="150">
        <v>0</v>
      </c>
      <c r="E14" s="153">
        <v>0</v>
      </c>
      <c r="F14" s="150">
        <v>15</v>
      </c>
      <c r="G14" s="153">
        <v>3</v>
      </c>
      <c r="H14" s="150">
        <v>2</v>
      </c>
      <c r="I14" s="153">
        <v>0</v>
      </c>
      <c r="J14" s="150">
        <v>0</v>
      </c>
      <c r="K14" s="153">
        <v>0</v>
      </c>
      <c r="L14" s="150">
        <v>24</v>
      </c>
      <c r="M14" s="153">
        <v>5</v>
      </c>
      <c r="N14" s="150">
        <f t="shared" si="0"/>
        <v>94</v>
      </c>
      <c r="O14" s="153">
        <f t="shared" si="1"/>
        <v>50</v>
      </c>
      <c r="P14" s="153">
        <f t="shared" si="2"/>
        <v>144</v>
      </c>
    </row>
    <row r="15" spans="1:16" s="30" customFormat="1" ht="12.75" customHeight="1">
      <c r="A15" s="30" t="s">
        <v>105</v>
      </c>
      <c r="B15" s="150">
        <v>208</v>
      </c>
      <c r="C15" s="153">
        <v>261</v>
      </c>
      <c r="D15" s="150">
        <v>0</v>
      </c>
      <c r="E15" s="153">
        <v>0</v>
      </c>
      <c r="F15" s="150">
        <v>81</v>
      </c>
      <c r="G15" s="153">
        <v>31</v>
      </c>
      <c r="H15" s="150">
        <v>1</v>
      </c>
      <c r="I15" s="153">
        <v>0</v>
      </c>
      <c r="J15" s="150">
        <v>0</v>
      </c>
      <c r="K15" s="153">
        <v>0</v>
      </c>
      <c r="L15" s="150">
        <v>25</v>
      </c>
      <c r="M15" s="153">
        <v>16</v>
      </c>
      <c r="N15" s="150">
        <f t="shared" si="0"/>
        <v>315</v>
      </c>
      <c r="O15" s="153">
        <f t="shared" si="1"/>
        <v>308</v>
      </c>
      <c r="P15" s="153">
        <f t="shared" si="2"/>
        <v>623</v>
      </c>
    </row>
    <row r="16" spans="1:16" s="30" customFormat="1" ht="12.75" customHeight="1">
      <c r="A16" s="30" t="s">
        <v>106</v>
      </c>
      <c r="B16" s="137">
        <v>339</v>
      </c>
      <c r="C16" s="140">
        <v>4</v>
      </c>
      <c r="D16" s="137">
        <v>0</v>
      </c>
      <c r="E16" s="140">
        <v>0</v>
      </c>
      <c r="F16" s="137">
        <v>113</v>
      </c>
      <c r="G16" s="140">
        <v>1</v>
      </c>
      <c r="H16" s="137">
        <v>1</v>
      </c>
      <c r="I16" s="140">
        <v>0</v>
      </c>
      <c r="J16" s="137">
        <v>0</v>
      </c>
      <c r="K16" s="140">
        <v>0</v>
      </c>
      <c r="L16" s="137">
        <v>6</v>
      </c>
      <c r="M16" s="140">
        <v>0</v>
      </c>
      <c r="N16" s="150">
        <f t="shared" si="0"/>
        <v>459</v>
      </c>
      <c r="O16" s="153">
        <f t="shared" si="1"/>
        <v>5</v>
      </c>
      <c r="P16" s="153">
        <f t="shared" si="2"/>
        <v>464</v>
      </c>
    </row>
    <row r="17" spans="1:16" s="30" customFormat="1" ht="12.75" customHeight="1">
      <c r="A17" s="30" t="s">
        <v>123</v>
      </c>
      <c r="B17" s="150">
        <v>1</v>
      </c>
      <c r="C17" s="153">
        <v>2</v>
      </c>
      <c r="D17" s="150">
        <v>0</v>
      </c>
      <c r="E17" s="153">
        <v>0</v>
      </c>
      <c r="F17" s="150">
        <v>0</v>
      </c>
      <c r="G17" s="153">
        <v>0</v>
      </c>
      <c r="H17" s="150">
        <v>0</v>
      </c>
      <c r="I17" s="153">
        <v>0</v>
      </c>
      <c r="J17" s="150">
        <v>0</v>
      </c>
      <c r="K17" s="153">
        <v>0</v>
      </c>
      <c r="L17" s="150">
        <v>0</v>
      </c>
      <c r="M17" s="153">
        <v>0</v>
      </c>
      <c r="N17" s="150">
        <f t="shared" si="0"/>
        <v>1</v>
      </c>
      <c r="O17" s="153">
        <f t="shared" si="1"/>
        <v>2</v>
      </c>
      <c r="P17" s="153">
        <f t="shared" si="2"/>
        <v>3</v>
      </c>
    </row>
    <row r="18" spans="1:16" s="30" customFormat="1" ht="12.75" customHeight="1">
      <c r="A18" s="30" t="s">
        <v>107</v>
      </c>
      <c r="B18" s="137">
        <v>218</v>
      </c>
      <c r="C18" s="140">
        <v>3</v>
      </c>
      <c r="D18" s="137">
        <v>0</v>
      </c>
      <c r="E18" s="140">
        <v>0</v>
      </c>
      <c r="F18" s="137">
        <v>36</v>
      </c>
      <c r="G18" s="140">
        <v>0</v>
      </c>
      <c r="H18" s="137">
        <v>0</v>
      </c>
      <c r="I18" s="140">
        <v>0</v>
      </c>
      <c r="J18" s="137">
        <v>0</v>
      </c>
      <c r="K18" s="140">
        <v>0</v>
      </c>
      <c r="L18" s="137">
        <v>0</v>
      </c>
      <c r="M18" s="140">
        <v>0</v>
      </c>
      <c r="N18" s="150">
        <f t="shared" si="0"/>
        <v>254</v>
      </c>
      <c r="O18" s="153">
        <f t="shared" si="1"/>
        <v>3</v>
      </c>
      <c r="P18" s="153">
        <f t="shared" si="2"/>
        <v>257</v>
      </c>
    </row>
    <row r="19" spans="1:16" s="30" customFormat="1" ht="12.75" customHeight="1">
      <c r="A19" s="30" t="s">
        <v>125</v>
      </c>
      <c r="B19" s="137">
        <v>11</v>
      </c>
      <c r="C19" s="140">
        <v>324</v>
      </c>
      <c r="D19" s="137">
        <v>0</v>
      </c>
      <c r="E19" s="140">
        <v>0</v>
      </c>
      <c r="F19" s="137">
        <v>1</v>
      </c>
      <c r="G19" s="140">
        <v>16</v>
      </c>
      <c r="H19" s="137">
        <v>0</v>
      </c>
      <c r="I19" s="140">
        <v>0</v>
      </c>
      <c r="J19" s="137">
        <v>0</v>
      </c>
      <c r="K19" s="140">
        <v>0</v>
      </c>
      <c r="L19" s="137">
        <v>1</v>
      </c>
      <c r="M19" s="140">
        <v>0</v>
      </c>
      <c r="N19" s="150">
        <f t="shared" si="0"/>
        <v>13</v>
      </c>
      <c r="O19" s="153">
        <f t="shared" si="1"/>
        <v>340</v>
      </c>
      <c r="P19" s="153">
        <f t="shared" si="2"/>
        <v>353</v>
      </c>
    </row>
    <row r="20" spans="1:16" s="30" customFormat="1" ht="22.5">
      <c r="A20" s="222" t="s">
        <v>108</v>
      </c>
      <c r="B20" s="137">
        <v>58</v>
      </c>
      <c r="C20" s="140">
        <v>745</v>
      </c>
      <c r="D20" s="137">
        <v>0</v>
      </c>
      <c r="E20" s="140">
        <v>0</v>
      </c>
      <c r="F20" s="137">
        <v>10</v>
      </c>
      <c r="G20" s="140">
        <v>36</v>
      </c>
      <c r="H20" s="137">
        <v>3</v>
      </c>
      <c r="I20" s="140">
        <v>2</v>
      </c>
      <c r="J20" s="137">
        <v>2</v>
      </c>
      <c r="K20" s="140">
        <v>3</v>
      </c>
      <c r="L20" s="137">
        <v>0</v>
      </c>
      <c r="M20" s="140">
        <v>1</v>
      </c>
      <c r="N20" s="150">
        <f t="shared" si="0"/>
        <v>73</v>
      </c>
      <c r="O20" s="153">
        <f t="shared" si="1"/>
        <v>787</v>
      </c>
      <c r="P20" s="153">
        <f t="shared" si="2"/>
        <v>860</v>
      </c>
    </row>
    <row r="21" spans="1:16" s="30" customFormat="1" ht="12.75" customHeight="1">
      <c r="A21" s="188" t="s">
        <v>109</v>
      </c>
      <c r="B21" s="137">
        <v>65</v>
      </c>
      <c r="C21" s="140">
        <v>0</v>
      </c>
      <c r="D21" s="137">
        <v>0</v>
      </c>
      <c r="E21" s="140">
        <v>0</v>
      </c>
      <c r="F21" s="137">
        <v>0</v>
      </c>
      <c r="G21" s="140">
        <v>0</v>
      </c>
      <c r="H21" s="137">
        <v>0</v>
      </c>
      <c r="I21" s="140">
        <v>0</v>
      </c>
      <c r="J21" s="137">
        <v>0</v>
      </c>
      <c r="K21" s="140">
        <v>0</v>
      </c>
      <c r="L21" s="137">
        <v>0</v>
      </c>
      <c r="M21" s="140">
        <v>0</v>
      </c>
      <c r="N21" s="150">
        <f t="shared" si="0"/>
        <v>65</v>
      </c>
      <c r="O21" s="153">
        <f t="shared" si="1"/>
        <v>0</v>
      </c>
      <c r="P21" s="153">
        <f t="shared" si="2"/>
        <v>65</v>
      </c>
    </row>
    <row r="22" spans="1:16" s="30" customFormat="1" ht="12.75" customHeight="1">
      <c r="A22" s="30" t="s">
        <v>110</v>
      </c>
      <c r="B22" s="137">
        <v>102</v>
      </c>
      <c r="C22" s="140">
        <v>45</v>
      </c>
      <c r="D22" s="137">
        <v>0</v>
      </c>
      <c r="E22" s="140">
        <v>0</v>
      </c>
      <c r="F22" s="137">
        <v>68</v>
      </c>
      <c r="G22" s="140">
        <v>5</v>
      </c>
      <c r="H22" s="137">
        <v>6</v>
      </c>
      <c r="I22" s="140">
        <v>0</v>
      </c>
      <c r="J22" s="137">
        <v>0</v>
      </c>
      <c r="K22" s="140">
        <v>0</v>
      </c>
      <c r="L22" s="137">
        <v>13</v>
      </c>
      <c r="M22" s="140">
        <v>2</v>
      </c>
      <c r="N22" s="150">
        <f t="shared" si="0"/>
        <v>189</v>
      </c>
      <c r="O22" s="153">
        <f t="shared" si="1"/>
        <v>52</v>
      </c>
      <c r="P22" s="153">
        <f t="shared" si="2"/>
        <v>241</v>
      </c>
    </row>
    <row r="23" spans="1:16" s="30" customFormat="1" ht="12.75" customHeight="1">
      <c r="A23" s="30" t="s">
        <v>111</v>
      </c>
      <c r="B23" s="137">
        <v>311</v>
      </c>
      <c r="C23" s="140">
        <v>4</v>
      </c>
      <c r="D23" s="137">
        <v>0</v>
      </c>
      <c r="E23" s="140">
        <v>0</v>
      </c>
      <c r="F23" s="137">
        <v>121</v>
      </c>
      <c r="G23" s="140">
        <v>0</v>
      </c>
      <c r="H23" s="137">
        <v>3</v>
      </c>
      <c r="I23" s="140">
        <v>0</v>
      </c>
      <c r="J23" s="137">
        <v>0</v>
      </c>
      <c r="K23" s="140">
        <v>0</v>
      </c>
      <c r="L23" s="137">
        <v>0</v>
      </c>
      <c r="M23" s="140">
        <v>0</v>
      </c>
      <c r="N23" s="150">
        <f t="shared" si="0"/>
        <v>435</v>
      </c>
      <c r="O23" s="153">
        <f t="shared" si="1"/>
        <v>4</v>
      </c>
      <c r="P23" s="153">
        <f t="shared" si="2"/>
        <v>439</v>
      </c>
    </row>
    <row r="24" spans="1:16" s="30" customFormat="1" ht="12.75" customHeight="1">
      <c r="A24" s="30" t="s">
        <v>112</v>
      </c>
      <c r="B24" s="137">
        <v>5</v>
      </c>
      <c r="C24" s="140">
        <v>11</v>
      </c>
      <c r="D24" s="137">
        <v>0</v>
      </c>
      <c r="E24" s="140">
        <v>0</v>
      </c>
      <c r="F24" s="137">
        <v>5</v>
      </c>
      <c r="G24" s="140">
        <v>1</v>
      </c>
      <c r="H24" s="137">
        <v>0</v>
      </c>
      <c r="I24" s="140">
        <v>0</v>
      </c>
      <c r="J24" s="137">
        <v>0</v>
      </c>
      <c r="K24" s="140">
        <v>0</v>
      </c>
      <c r="L24" s="137">
        <v>0</v>
      </c>
      <c r="M24" s="140">
        <v>0</v>
      </c>
      <c r="N24" s="150">
        <f t="shared" si="0"/>
        <v>10</v>
      </c>
      <c r="O24" s="153">
        <f t="shared" si="1"/>
        <v>12</v>
      </c>
      <c r="P24" s="153">
        <f t="shared" si="2"/>
        <v>22</v>
      </c>
    </row>
    <row r="25" spans="1:16" s="30" customFormat="1" ht="12.75" customHeight="1">
      <c r="A25" s="30" t="s">
        <v>113</v>
      </c>
      <c r="B25" s="137">
        <v>118</v>
      </c>
      <c r="C25" s="140">
        <v>6</v>
      </c>
      <c r="D25" s="137">
        <v>0</v>
      </c>
      <c r="E25" s="140">
        <v>0</v>
      </c>
      <c r="F25" s="137">
        <v>19</v>
      </c>
      <c r="G25" s="140">
        <v>0</v>
      </c>
      <c r="H25" s="137">
        <v>0</v>
      </c>
      <c r="I25" s="140">
        <v>0</v>
      </c>
      <c r="J25" s="137">
        <v>0</v>
      </c>
      <c r="K25" s="140">
        <v>0</v>
      </c>
      <c r="L25" s="137">
        <v>17</v>
      </c>
      <c r="M25" s="140">
        <v>0</v>
      </c>
      <c r="N25" s="150">
        <f t="shared" si="0"/>
        <v>154</v>
      </c>
      <c r="O25" s="153">
        <f t="shared" si="1"/>
        <v>6</v>
      </c>
      <c r="P25" s="153">
        <f t="shared" si="2"/>
        <v>160</v>
      </c>
    </row>
    <row r="26" spans="1:16" s="30" customFormat="1" ht="22.5">
      <c r="A26" s="233" t="s">
        <v>114</v>
      </c>
      <c r="B26" s="137">
        <v>16</v>
      </c>
      <c r="C26" s="140">
        <v>112</v>
      </c>
      <c r="D26" s="137">
        <v>0</v>
      </c>
      <c r="E26" s="140">
        <v>0</v>
      </c>
      <c r="F26" s="137">
        <v>10</v>
      </c>
      <c r="G26" s="140">
        <v>10</v>
      </c>
      <c r="H26" s="137">
        <v>0</v>
      </c>
      <c r="I26" s="140">
        <v>0</v>
      </c>
      <c r="J26" s="137">
        <v>0</v>
      </c>
      <c r="K26" s="140">
        <v>0</v>
      </c>
      <c r="L26" s="137">
        <v>0</v>
      </c>
      <c r="M26" s="140">
        <v>0</v>
      </c>
      <c r="N26" s="150">
        <f t="shared" si="0"/>
        <v>26</v>
      </c>
      <c r="O26" s="153">
        <f t="shared" si="1"/>
        <v>122</v>
      </c>
      <c r="P26" s="153">
        <f t="shared" si="2"/>
        <v>148</v>
      </c>
    </row>
    <row r="27" spans="1:16" s="30" customFormat="1" ht="12.75" customHeight="1">
      <c r="A27" s="30" t="s">
        <v>115</v>
      </c>
      <c r="B27" s="137">
        <v>50</v>
      </c>
      <c r="C27" s="140">
        <v>1</v>
      </c>
      <c r="D27" s="137">
        <v>0</v>
      </c>
      <c r="E27" s="140">
        <v>0</v>
      </c>
      <c r="F27" s="137">
        <v>10</v>
      </c>
      <c r="G27" s="140">
        <v>0</v>
      </c>
      <c r="H27" s="137">
        <v>0</v>
      </c>
      <c r="I27" s="140">
        <v>0</v>
      </c>
      <c r="J27" s="137">
        <v>0</v>
      </c>
      <c r="K27" s="140">
        <v>0</v>
      </c>
      <c r="L27" s="137">
        <v>0</v>
      </c>
      <c r="M27" s="140">
        <v>0</v>
      </c>
      <c r="N27" s="150">
        <f t="shared" si="0"/>
        <v>60</v>
      </c>
      <c r="O27" s="153">
        <f t="shared" si="1"/>
        <v>1</v>
      </c>
      <c r="P27" s="153">
        <f t="shared" si="2"/>
        <v>61</v>
      </c>
    </row>
    <row r="28" spans="1:16" s="30" customFormat="1" ht="12.75" customHeight="1">
      <c r="A28" s="30" t="s">
        <v>116</v>
      </c>
      <c r="B28" s="137">
        <v>55</v>
      </c>
      <c r="C28" s="140">
        <v>1</v>
      </c>
      <c r="D28" s="137">
        <v>0</v>
      </c>
      <c r="E28" s="140">
        <v>0</v>
      </c>
      <c r="F28" s="137">
        <v>15</v>
      </c>
      <c r="G28" s="140">
        <v>0</v>
      </c>
      <c r="H28" s="137">
        <v>0</v>
      </c>
      <c r="I28" s="140">
        <v>0</v>
      </c>
      <c r="J28" s="137">
        <v>0</v>
      </c>
      <c r="K28" s="140">
        <v>0</v>
      </c>
      <c r="L28" s="137">
        <v>0</v>
      </c>
      <c r="M28" s="140">
        <v>0</v>
      </c>
      <c r="N28" s="150">
        <f t="shared" si="0"/>
        <v>70</v>
      </c>
      <c r="O28" s="153">
        <f t="shared" si="1"/>
        <v>1</v>
      </c>
      <c r="P28" s="153">
        <f t="shared" si="2"/>
        <v>71</v>
      </c>
    </row>
    <row r="29" spans="1:16" s="30" customFormat="1" ht="12.75" customHeight="1">
      <c r="A29" s="30" t="s">
        <v>117</v>
      </c>
      <c r="B29" s="137">
        <v>0</v>
      </c>
      <c r="C29" s="140">
        <v>2</v>
      </c>
      <c r="D29" s="137">
        <v>0</v>
      </c>
      <c r="E29" s="140">
        <v>0</v>
      </c>
      <c r="F29" s="137">
        <v>1</v>
      </c>
      <c r="G29" s="140">
        <v>1</v>
      </c>
      <c r="H29" s="137">
        <v>5</v>
      </c>
      <c r="I29" s="140">
        <v>3</v>
      </c>
      <c r="J29" s="137">
        <v>1</v>
      </c>
      <c r="K29" s="140">
        <v>6</v>
      </c>
      <c r="L29" s="137">
        <v>27</v>
      </c>
      <c r="M29" s="140">
        <v>8</v>
      </c>
      <c r="N29" s="150">
        <f t="shared" si="0"/>
        <v>34</v>
      </c>
      <c r="O29" s="153">
        <f t="shared" si="1"/>
        <v>20</v>
      </c>
      <c r="P29" s="153">
        <f t="shared" si="2"/>
        <v>54</v>
      </c>
    </row>
    <row r="30" spans="1:16" s="30" customFormat="1" ht="12.75" customHeight="1">
      <c r="A30" s="30" t="s">
        <v>118</v>
      </c>
      <c r="B30" s="137">
        <v>163</v>
      </c>
      <c r="C30" s="140">
        <v>45</v>
      </c>
      <c r="D30" s="137">
        <v>0</v>
      </c>
      <c r="E30" s="140">
        <v>0</v>
      </c>
      <c r="F30" s="137">
        <v>33</v>
      </c>
      <c r="G30" s="140">
        <v>4</v>
      </c>
      <c r="H30" s="137">
        <v>6</v>
      </c>
      <c r="I30" s="140">
        <v>0</v>
      </c>
      <c r="J30" s="137">
        <v>0</v>
      </c>
      <c r="K30" s="140">
        <v>0</v>
      </c>
      <c r="L30" s="137">
        <v>12</v>
      </c>
      <c r="M30" s="140">
        <v>2</v>
      </c>
      <c r="N30" s="150">
        <f t="shared" si="0"/>
        <v>214</v>
      </c>
      <c r="O30" s="153">
        <f t="shared" si="1"/>
        <v>51</v>
      </c>
      <c r="P30" s="153">
        <f t="shared" si="2"/>
        <v>265</v>
      </c>
    </row>
    <row r="31" spans="1:16" s="30" customFormat="1" ht="12.75" customHeight="1">
      <c r="A31" s="30" t="s">
        <v>119</v>
      </c>
      <c r="B31" s="137">
        <v>9</v>
      </c>
      <c r="C31" s="140">
        <v>1</v>
      </c>
      <c r="D31" s="137">
        <v>0</v>
      </c>
      <c r="E31" s="140">
        <v>0</v>
      </c>
      <c r="F31" s="137">
        <v>0</v>
      </c>
      <c r="G31" s="140">
        <v>0</v>
      </c>
      <c r="H31" s="137">
        <v>0</v>
      </c>
      <c r="I31" s="140">
        <v>0</v>
      </c>
      <c r="J31" s="137">
        <v>0</v>
      </c>
      <c r="K31" s="140">
        <v>0</v>
      </c>
      <c r="L31" s="137">
        <v>6</v>
      </c>
      <c r="M31" s="140">
        <v>0</v>
      </c>
      <c r="N31" s="150">
        <f t="shared" si="0"/>
        <v>15</v>
      </c>
      <c r="O31" s="153">
        <f t="shared" si="1"/>
        <v>1</v>
      </c>
      <c r="P31" s="153">
        <f t="shared" si="2"/>
        <v>16</v>
      </c>
    </row>
    <row r="32" spans="1:16" s="30" customFormat="1" ht="12.75" customHeight="1">
      <c r="A32" s="30" t="s">
        <v>120</v>
      </c>
      <c r="B32" s="137">
        <v>267</v>
      </c>
      <c r="C32" s="140">
        <v>47</v>
      </c>
      <c r="D32" s="137">
        <v>0</v>
      </c>
      <c r="E32" s="140">
        <v>0</v>
      </c>
      <c r="F32" s="137">
        <v>141</v>
      </c>
      <c r="G32" s="140">
        <v>8</v>
      </c>
      <c r="H32" s="137">
        <v>7</v>
      </c>
      <c r="I32" s="140">
        <v>0</v>
      </c>
      <c r="J32" s="137">
        <v>0</v>
      </c>
      <c r="K32" s="140">
        <v>0</v>
      </c>
      <c r="L32" s="137">
        <v>20</v>
      </c>
      <c r="M32" s="140">
        <v>0</v>
      </c>
      <c r="N32" s="150">
        <f t="shared" si="0"/>
        <v>435</v>
      </c>
      <c r="O32" s="153">
        <f t="shared" si="1"/>
        <v>55</v>
      </c>
      <c r="P32" s="153">
        <f t="shared" si="2"/>
        <v>490</v>
      </c>
    </row>
    <row r="33" spans="1:16" s="30" customFormat="1" ht="12.75" customHeight="1">
      <c r="A33" s="30" t="s">
        <v>124</v>
      </c>
      <c r="B33" s="137">
        <v>2</v>
      </c>
      <c r="C33" s="140">
        <v>0</v>
      </c>
      <c r="D33" s="137">
        <v>0</v>
      </c>
      <c r="E33" s="140">
        <v>0</v>
      </c>
      <c r="F33" s="137">
        <v>0</v>
      </c>
      <c r="G33" s="140">
        <v>0</v>
      </c>
      <c r="H33" s="137">
        <v>0</v>
      </c>
      <c r="I33" s="140">
        <v>0</v>
      </c>
      <c r="J33" s="137">
        <v>0</v>
      </c>
      <c r="K33" s="140">
        <v>0</v>
      </c>
      <c r="L33" s="137">
        <v>0</v>
      </c>
      <c r="M33" s="140">
        <v>0</v>
      </c>
      <c r="N33" s="150">
        <f t="shared" si="0"/>
        <v>2</v>
      </c>
      <c r="O33" s="153">
        <f t="shared" si="1"/>
        <v>0</v>
      </c>
      <c r="P33" s="153">
        <f t="shared" si="2"/>
        <v>2</v>
      </c>
    </row>
    <row r="34" spans="1:16" ht="12.75" customHeight="1">
      <c r="A34" s="30" t="s">
        <v>121</v>
      </c>
      <c r="B34" s="150">
        <v>357</v>
      </c>
      <c r="C34" s="174">
        <v>14</v>
      </c>
      <c r="D34" s="150">
        <v>0</v>
      </c>
      <c r="E34" s="174">
        <v>0</v>
      </c>
      <c r="F34" s="150">
        <v>97</v>
      </c>
      <c r="G34" s="174">
        <v>1</v>
      </c>
      <c r="H34" s="150">
        <v>4</v>
      </c>
      <c r="I34" s="174">
        <v>0</v>
      </c>
      <c r="J34" s="150">
        <v>0</v>
      </c>
      <c r="K34" s="174">
        <v>0</v>
      </c>
      <c r="L34" s="150">
        <v>16</v>
      </c>
      <c r="M34" s="174">
        <v>0</v>
      </c>
      <c r="N34" s="150">
        <f t="shared" si="0"/>
        <v>474</v>
      </c>
      <c r="O34" s="174">
        <f t="shared" si="1"/>
        <v>15</v>
      </c>
      <c r="P34" s="153">
        <f t="shared" si="2"/>
        <v>489</v>
      </c>
    </row>
    <row r="35" spans="1:16" s="30" customFormat="1" ht="12.75" customHeight="1">
      <c r="A35" s="30" t="s">
        <v>122</v>
      </c>
      <c r="B35" s="137">
        <v>83</v>
      </c>
      <c r="C35" s="140">
        <v>196</v>
      </c>
      <c r="D35" s="137">
        <v>0</v>
      </c>
      <c r="E35" s="140">
        <v>0</v>
      </c>
      <c r="F35" s="137">
        <v>21</v>
      </c>
      <c r="G35" s="140">
        <v>18</v>
      </c>
      <c r="H35" s="137">
        <v>2</v>
      </c>
      <c r="I35" s="140">
        <v>1</v>
      </c>
      <c r="J35" s="137">
        <v>0</v>
      </c>
      <c r="K35" s="140">
        <v>0</v>
      </c>
      <c r="L35" s="137">
        <v>6</v>
      </c>
      <c r="M35" s="140">
        <v>13</v>
      </c>
      <c r="N35" s="150">
        <f t="shared" si="0"/>
        <v>112</v>
      </c>
      <c r="O35" s="153">
        <f t="shared" si="1"/>
        <v>228</v>
      </c>
      <c r="P35" s="153">
        <f t="shared" si="2"/>
        <v>340</v>
      </c>
    </row>
    <row r="36" spans="1:16" ht="12.75" customHeight="1">
      <c r="A36" s="30" t="s">
        <v>126</v>
      </c>
      <c r="B36" s="150">
        <v>13</v>
      </c>
      <c r="C36" s="174">
        <v>13</v>
      </c>
      <c r="D36" s="150">
        <v>0</v>
      </c>
      <c r="E36" s="174">
        <v>0</v>
      </c>
      <c r="F36" s="150">
        <v>2</v>
      </c>
      <c r="G36" s="174">
        <v>0</v>
      </c>
      <c r="H36" s="150">
        <v>0</v>
      </c>
      <c r="I36" s="174">
        <v>0</v>
      </c>
      <c r="J36" s="150">
        <v>0</v>
      </c>
      <c r="K36" s="174">
        <v>0</v>
      </c>
      <c r="L36" s="150">
        <v>0</v>
      </c>
      <c r="M36" s="174">
        <v>0</v>
      </c>
      <c r="N36" s="150">
        <f t="shared" si="0"/>
        <v>15</v>
      </c>
      <c r="O36" s="174">
        <f t="shared" si="1"/>
        <v>13</v>
      </c>
      <c r="P36" s="153">
        <f t="shared" si="2"/>
        <v>28</v>
      </c>
    </row>
    <row r="37" spans="1:16" ht="12.75" customHeight="1">
      <c r="A37" s="30" t="s">
        <v>152</v>
      </c>
      <c r="B37" s="150">
        <v>0</v>
      </c>
      <c r="C37" s="174">
        <v>0</v>
      </c>
      <c r="D37" s="150">
        <v>0</v>
      </c>
      <c r="E37" s="174">
        <v>0</v>
      </c>
      <c r="F37" s="150">
        <v>2</v>
      </c>
      <c r="G37" s="174">
        <v>0</v>
      </c>
      <c r="H37" s="150">
        <v>0</v>
      </c>
      <c r="I37" s="174">
        <v>0</v>
      </c>
      <c r="J37" s="150">
        <v>0</v>
      </c>
      <c r="K37" s="174">
        <v>0</v>
      </c>
      <c r="L37" s="150">
        <v>0</v>
      </c>
      <c r="M37" s="174">
        <v>0</v>
      </c>
      <c r="N37" s="150">
        <f t="shared" si="0"/>
        <v>2</v>
      </c>
      <c r="O37" s="174">
        <f t="shared" si="1"/>
        <v>0</v>
      </c>
      <c r="P37" s="153">
        <f t="shared" si="2"/>
        <v>2</v>
      </c>
    </row>
    <row r="38" spans="1:16" ht="12.75" customHeight="1">
      <c r="A38" s="30" t="s">
        <v>131</v>
      </c>
      <c r="B38" s="150">
        <v>0</v>
      </c>
      <c r="C38" s="174">
        <v>0</v>
      </c>
      <c r="D38" s="150">
        <v>0</v>
      </c>
      <c r="E38" s="174">
        <v>0</v>
      </c>
      <c r="F38" s="150">
        <v>112</v>
      </c>
      <c r="G38" s="174">
        <v>8</v>
      </c>
      <c r="H38" s="150">
        <v>57</v>
      </c>
      <c r="I38" s="174">
        <v>22</v>
      </c>
      <c r="J38" s="150">
        <v>2</v>
      </c>
      <c r="K38" s="174">
        <v>2</v>
      </c>
      <c r="L38" s="150">
        <v>83</v>
      </c>
      <c r="M38" s="174">
        <v>18</v>
      </c>
      <c r="N38" s="150">
        <f t="shared" si="0"/>
        <v>254</v>
      </c>
      <c r="O38" s="174">
        <f t="shared" si="1"/>
        <v>50</v>
      </c>
      <c r="P38" s="153">
        <f t="shared" si="2"/>
        <v>304</v>
      </c>
    </row>
    <row r="39" spans="1:16" ht="12.75" customHeight="1">
      <c r="A39" s="30" t="s">
        <v>132</v>
      </c>
      <c r="B39" s="150">
        <v>0</v>
      </c>
      <c r="C39" s="174">
        <v>0</v>
      </c>
      <c r="D39" s="150">
        <v>0</v>
      </c>
      <c r="E39" s="174">
        <v>0</v>
      </c>
      <c r="F39" s="150">
        <v>100</v>
      </c>
      <c r="G39" s="174">
        <v>8</v>
      </c>
      <c r="H39" s="150">
        <v>49</v>
      </c>
      <c r="I39" s="174">
        <v>23</v>
      </c>
      <c r="J39" s="150">
        <v>3</v>
      </c>
      <c r="K39" s="174">
        <v>4</v>
      </c>
      <c r="L39" s="150">
        <v>68</v>
      </c>
      <c r="M39" s="174">
        <v>9</v>
      </c>
      <c r="N39" s="150">
        <f t="shared" si="0"/>
        <v>220</v>
      </c>
      <c r="O39" s="174">
        <f t="shared" si="1"/>
        <v>44</v>
      </c>
      <c r="P39" s="153">
        <f t="shared" si="2"/>
        <v>264</v>
      </c>
    </row>
    <row r="40" spans="1:16" s="30" customFormat="1" ht="12.75" customHeight="1">
      <c r="A40" s="30" t="s">
        <v>133</v>
      </c>
      <c r="B40" s="150">
        <v>0</v>
      </c>
      <c r="C40" s="174">
        <v>0</v>
      </c>
      <c r="D40" s="150">
        <v>0</v>
      </c>
      <c r="E40" s="174">
        <v>0</v>
      </c>
      <c r="F40" s="150">
        <v>42</v>
      </c>
      <c r="G40" s="174">
        <v>10</v>
      </c>
      <c r="H40" s="150">
        <v>63</v>
      </c>
      <c r="I40" s="174">
        <v>34</v>
      </c>
      <c r="J40" s="150">
        <v>5</v>
      </c>
      <c r="K40" s="174">
        <v>3</v>
      </c>
      <c r="L40" s="150">
        <v>73</v>
      </c>
      <c r="M40" s="174">
        <v>12</v>
      </c>
      <c r="N40" s="150">
        <f t="shared" si="0"/>
        <v>183</v>
      </c>
      <c r="O40" s="174">
        <f t="shared" si="1"/>
        <v>59</v>
      </c>
      <c r="P40" s="153">
        <f t="shared" si="2"/>
        <v>242</v>
      </c>
    </row>
    <row r="41" spans="1:16" ht="12">
      <c r="A41" s="31" t="s">
        <v>12</v>
      </c>
      <c r="B41" s="177">
        <f aca="true" t="shared" si="3" ref="B41:M41">SUM(B12:B40)</f>
        <v>3081</v>
      </c>
      <c r="C41" s="178">
        <f t="shared" si="3"/>
        <v>2267</v>
      </c>
      <c r="D41" s="177">
        <f t="shared" si="3"/>
        <v>0</v>
      </c>
      <c r="E41" s="178">
        <f t="shared" si="3"/>
        <v>0</v>
      </c>
      <c r="F41" s="177">
        <f t="shared" si="3"/>
        <v>1234</v>
      </c>
      <c r="G41" s="178">
        <f t="shared" si="3"/>
        <v>186</v>
      </c>
      <c r="H41" s="177">
        <f t="shared" si="3"/>
        <v>218</v>
      </c>
      <c r="I41" s="178">
        <f t="shared" si="3"/>
        <v>87</v>
      </c>
      <c r="J41" s="177">
        <f t="shared" si="3"/>
        <v>13</v>
      </c>
      <c r="K41" s="178">
        <f t="shared" si="3"/>
        <v>18</v>
      </c>
      <c r="L41" s="177">
        <f t="shared" si="3"/>
        <v>436</v>
      </c>
      <c r="M41" s="178">
        <f t="shared" si="3"/>
        <v>95</v>
      </c>
      <c r="N41" s="177">
        <f>SUM(L41,J41,H41,F41,D41,B41)</f>
        <v>4982</v>
      </c>
      <c r="O41" s="178">
        <f>SUM(M41,K41,I41,G41,E41,C41)</f>
        <v>2653</v>
      </c>
      <c r="P41" s="178">
        <f>SUM(N41:O41)</f>
        <v>7635</v>
      </c>
    </row>
    <row r="42" spans="1:16" s="192" customFormat="1" ht="11.25">
      <c r="A42" s="30"/>
      <c r="B42" s="150"/>
      <c r="C42" s="174"/>
      <c r="D42" s="150"/>
      <c r="E42" s="174"/>
      <c r="F42" s="150"/>
      <c r="G42" s="174"/>
      <c r="H42" s="150"/>
      <c r="I42" s="174"/>
      <c r="J42" s="150"/>
      <c r="K42" s="174"/>
      <c r="L42" s="150"/>
      <c r="M42" s="174"/>
      <c r="N42" s="150"/>
      <c r="O42" s="174"/>
      <c r="P42" s="153"/>
    </row>
    <row r="43" spans="1:16" s="192" customFormat="1" ht="12.75" customHeight="1">
      <c r="A43" s="205" t="s">
        <v>155</v>
      </c>
      <c r="B43" s="203"/>
      <c r="C43" s="204"/>
      <c r="D43" s="203"/>
      <c r="E43" s="204"/>
      <c r="F43" s="203"/>
      <c r="G43" s="204"/>
      <c r="H43" s="203"/>
      <c r="I43" s="204"/>
      <c r="J43" s="203"/>
      <c r="K43" s="204"/>
      <c r="L43" s="203"/>
      <c r="M43" s="204"/>
      <c r="N43" s="203"/>
      <c r="O43" s="204"/>
      <c r="P43" s="204"/>
    </row>
    <row r="44" spans="1:16" s="192" customFormat="1" ht="12.75" customHeight="1">
      <c r="A44" s="188" t="s">
        <v>134</v>
      </c>
      <c r="B44" s="203">
        <v>3</v>
      </c>
      <c r="C44" s="204">
        <v>9</v>
      </c>
      <c r="D44" s="203">
        <v>0</v>
      </c>
      <c r="E44" s="204">
        <v>0</v>
      </c>
      <c r="F44" s="203">
        <v>5</v>
      </c>
      <c r="G44" s="204">
        <v>9</v>
      </c>
      <c r="H44" s="203">
        <v>0</v>
      </c>
      <c r="I44" s="204">
        <v>0</v>
      </c>
      <c r="J44" s="203">
        <v>0</v>
      </c>
      <c r="K44" s="204">
        <v>0</v>
      </c>
      <c r="L44" s="203">
        <v>0</v>
      </c>
      <c r="M44" s="204">
        <v>0</v>
      </c>
      <c r="N44" s="150">
        <f aca="true" t="shared" si="4" ref="N44:N58">SUM(L44,J44,H44,F44,D44,B44)</f>
        <v>8</v>
      </c>
      <c r="O44" s="153">
        <f aca="true" t="shared" si="5" ref="O44:O58">SUM(M44,K44,I44,G44,E44,C44)</f>
        <v>18</v>
      </c>
      <c r="P44" s="153">
        <f aca="true" t="shared" si="6" ref="P44:P58">SUM(N44:O44)</f>
        <v>26</v>
      </c>
    </row>
    <row r="45" spans="1:16" s="192" customFormat="1" ht="12.75" customHeight="1">
      <c r="A45" s="188" t="s">
        <v>149</v>
      </c>
      <c r="B45" s="203">
        <v>1</v>
      </c>
      <c r="C45" s="204">
        <v>0</v>
      </c>
      <c r="D45" s="203">
        <v>0</v>
      </c>
      <c r="E45" s="204">
        <v>0</v>
      </c>
      <c r="F45" s="203">
        <v>0</v>
      </c>
      <c r="G45" s="204">
        <v>0</v>
      </c>
      <c r="H45" s="203">
        <v>0</v>
      </c>
      <c r="I45" s="204">
        <v>0</v>
      </c>
      <c r="J45" s="203">
        <v>0</v>
      </c>
      <c r="K45" s="204">
        <v>0</v>
      </c>
      <c r="L45" s="203">
        <v>0</v>
      </c>
      <c r="M45" s="204">
        <v>0</v>
      </c>
      <c r="N45" s="150">
        <f t="shared" si="4"/>
        <v>1</v>
      </c>
      <c r="O45" s="153">
        <f t="shared" si="5"/>
        <v>0</v>
      </c>
      <c r="P45" s="153">
        <f t="shared" si="6"/>
        <v>1</v>
      </c>
    </row>
    <row r="46" spans="1:16" s="192" customFormat="1" ht="12.75" customHeight="1">
      <c r="A46" s="188" t="s">
        <v>145</v>
      </c>
      <c r="B46" s="203">
        <v>0</v>
      </c>
      <c r="C46" s="204">
        <v>0</v>
      </c>
      <c r="D46" s="203">
        <v>0</v>
      </c>
      <c r="E46" s="204">
        <v>0</v>
      </c>
      <c r="F46" s="203">
        <v>0</v>
      </c>
      <c r="G46" s="204">
        <v>1</v>
      </c>
      <c r="H46" s="203">
        <v>0</v>
      </c>
      <c r="I46" s="204">
        <v>0</v>
      </c>
      <c r="J46" s="203">
        <v>0</v>
      </c>
      <c r="K46" s="204">
        <v>0</v>
      </c>
      <c r="L46" s="203">
        <v>0</v>
      </c>
      <c r="M46" s="204">
        <v>0</v>
      </c>
      <c r="N46" s="150">
        <f t="shared" si="4"/>
        <v>0</v>
      </c>
      <c r="O46" s="153">
        <f t="shared" si="5"/>
        <v>1</v>
      </c>
      <c r="P46" s="153">
        <f t="shared" si="6"/>
        <v>1</v>
      </c>
    </row>
    <row r="47" spans="1:16" s="192" customFormat="1" ht="12.75" customHeight="1">
      <c r="A47" s="188" t="s">
        <v>107</v>
      </c>
      <c r="B47" s="203">
        <v>4</v>
      </c>
      <c r="C47" s="204">
        <v>0</v>
      </c>
      <c r="D47" s="203">
        <v>0</v>
      </c>
      <c r="E47" s="204">
        <v>0</v>
      </c>
      <c r="F47" s="203">
        <v>1</v>
      </c>
      <c r="G47" s="204">
        <v>0</v>
      </c>
      <c r="H47" s="203">
        <v>0</v>
      </c>
      <c r="I47" s="204">
        <v>0</v>
      </c>
      <c r="J47" s="203">
        <v>0</v>
      </c>
      <c r="K47" s="204">
        <v>0</v>
      </c>
      <c r="L47" s="203">
        <v>0</v>
      </c>
      <c r="M47" s="204">
        <v>0</v>
      </c>
      <c r="N47" s="150">
        <f t="shared" si="4"/>
        <v>5</v>
      </c>
      <c r="O47" s="153">
        <f t="shared" si="5"/>
        <v>0</v>
      </c>
      <c r="P47" s="153">
        <f t="shared" si="6"/>
        <v>5</v>
      </c>
    </row>
    <row r="48" spans="1:16" s="192" customFormat="1" ht="12.75" customHeight="1">
      <c r="A48" s="188" t="s">
        <v>136</v>
      </c>
      <c r="B48" s="203">
        <v>6</v>
      </c>
      <c r="C48" s="204">
        <v>7</v>
      </c>
      <c r="D48" s="203">
        <v>0</v>
      </c>
      <c r="E48" s="204">
        <v>0</v>
      </c>
      <c r="F48" s="203">
        <v>9</v>
      </c>
      <c r="G48" s="204">
        <v>2</v>
      </c>
      <c r="H48" s="203">
        <v>0</v>
      </c>
      <c r="I48" s="204">
        <v>0</v>
      </c>
      <c r="J48" s="203">
        <v>0</v>
      </c>
      <c r="K48" s="204">
        <v>0</v>
      </c>
      <c r="L48" s="203">
        <v>0</v>
      </c>
      <c r="M48" s="204">
        <v>0</v>
      </c>
      <c r="N48" s="150">
        <f t="shared" si="4"/>
        <v>15</v>
      </c>
      <c r="O48" s="153">
        <f t="shared" si="5"/>
        <v>9</v>
      </c>
      <c r="P48" s="153">
        <f t="shared" si="6"/>
        <v>24</v>
      </c>
    </row>
    <row r="49" spans="1:16" s="192" customFormat="1" ht="12.75" customHeight="1">
      <c r="A49" s="188" t="s">
        <v>147</v>
      </c>
      <c r="B49" s="203">
        <v>0</v>
      </c>
      <c r="C49" s="204">
        <v>1</v>
      </c>
      <c r="D49" s="203">
        <v>0</v>
      </c>
      <c r="E49" s="204">
        <v>0</v>
      </c>
      <c r="F49" s="203">
        <v>0</v>
      </c>
      <c r="G49" s="204">
        <v>0</v>
      </c>
      <c r="H49" s="203">
        <v>0</v>
      </c>
      <c r="I49" s="204">
        <v>0</v>
      </c>
      <c r="J49" s="203">
        <v>0</v>
      </c>
      <c r="K49" s="204">
        <v>0</v>
      </c>
      <c r="L49" s="203">
        <v>0</v>
      </c>
      <c r="M49" s="204">
        <v>0</v>
      </c>
      <c r="N49" s="150">
        <f t="shared" si="4"/>
        <v>0</v>
      </c>
      <c r="O49" s="153">
        <f t="shared" si="5"/>
        <v>1</v>
      </c>
      <c r="P49" s="153">
        <f t="shared" si="6"/>
        <v>1</v>
      </c>
    </row>
    <row r="50" spans="1:16" s="192" customFormat="1" ht="12.75" customHeight="1">
      <c r="A50" s="188" t="s">
        <v>137</v>
      </c>
      <c r="B50" s="203">
        <v>11</v>
      </c>
      <c r="C50" s="204">
        <v>2</v>
      </c>
      <c r="D50" s="203">
        <v>0</v>
      </c>
      <c r="E50" s="204">
        <v>0</v>
      </c>
      <c r="F50" s="203">
        <v>10</v>
      </c>
      <c r="G50" s="204">
        <v>0</v>
      </c>
      <c r="H50" s="203">
        <v>0</v>
      </c>
      <c r="I50" s="204">
        <v>0</v>
      </c>
      <c r="J50" s="203">
        <v>0</v>
      </c>
      <c r="K50" s="204">
        <v>0</v>
      </c>
      <c r="L50" s="203">
        <v>0</v>
      </c>
      <c r="M50" s="204">
        <v>0</v>
      </c>
      <c r="N50" s="150">
        <f t="shared" si="4"/>
        <v>21</v>
      </c>
      <c r="O50" s="153">
        <f t="shared" si="5"/>
        <v>2</v>
      </c>
      <c r="P50" s="153">
        <f t="shared" si="6"/>
        <v>23</v>
      </c>
    </row>
    <row r="51" spans="1:16" s="192" customFormat="1" ht="24" customHeight="1">
      <c r="A51" s="222" t="s">
        <v>108</v>
      </c>
      <c r="B51" s="203">
        <v>2</v>
      </c>
      <c r="C51" s="204">
        <v>9</v>
      </c>
      <c r="D51" s="203">
        <v>0</v>
      </c>
      <c r="E51" s="204">
        <v>0</v>
      </c>
      <c r="F51" s="203">
        <v>0</v>
      </c>
      <c r="G51" s="204">
        <v>3</v>
      </c>
      <c r="H51" s="203">
        <v>0</v>
      </c>
      <c r="I51" s="204">
        <v>0</v>
      </c>
      <c r="J51" s="203">
        <v>0</v>
      </c>
      <c r="K51" s="204">
        <v>0</v>
      </c>
      <c r="L51" s="203">
        <v>0</v>
      </c>
      <c r="M51" s="204">
        <v>0</v>
      </c>
      <c r="N51" s="150">
        <f t="shared" si="4"/>
        <v>2</v>
      </c>
      <c r="O51" s="153">
        <f t="shared" si="5"/>
        <v>12</v>
      </c>
      <c r="P51" s="153">
        <f t="shared" si="6"/>
        <v>14</v>
      </c>
    </row>
    <row r="52" spans="1:16" s="192" customFormat="1" ht="12.75" customHeight="1">
      <c r="A52" s="188" t="s">
        <v>109</v>
      </c>
      <c r="B52" s="203">
        <v>2</v>
      </c>
      <c r="C52" s="204">
        <v>0</v>
      </c>
      <c r="D52" s="203">
        <v>0</v>
      </c>
      <c r="E52" s="204">
        <v>0</v>
      </c>
      <c r="F52" s="203">
        <v>5</v>
      </c>
      <c r="G52" s="204">
        <v>0</v>
      </c>
      <c r="H52" s="203">
        <v>0</v>
      </c>
      <c r="I52" s="204">
        <v>0</v>
      </c>
      <c r="J52" s="203">
        <v>0</v>
      </c>
      <c r="K52" s="204">
        <v>0</v>
      </c>
      <c r="L52" s="203">
        <v>0</v>
      </c>
      <c r="M52" s="204">
        <v>0</v>
      </c>
      <c r="N52" s="150">
        <f t="shared" si="4"/>
        <v>7</v>
      </c>
      <c r="O52" s="153">
        <f t="shared" si="5"/>
        <v>0</v>
      </c>
      <c r="P52" s="153">
        <f t="shared" si="6"/>
        <v>7</v>
      </c>
    </row>
    <row r="53" spans="1:16" s="192" customFormat="1" ht="12.75" customHeight="1">
      <c r="A53" s="188" t="s">
        <v>138</v>
      </c>
      <c r="B53" s="203">
        <v>14</v>
      </c>
      <c r="C53" s="204">
        <v>0</v>
      </c>
      <c r="D53" s="203">
        <v>0</v>
      </c>
      <c r="E53" s="204">
        <v>0</v>
      </c>
      <c r="F53" s="203">
        <v>14</v>
      </c>
      <c r="G53" s="204">
        <v>1</v>
      </c>
      <c r="H53" s="203">
        <v>0</v>
      </c>
      <c r="I53" s="204">
        <v>0</v>
      </c>
      <c r="J53" s="203">
        <v>0</v>
      </c>
      <c r="K53" s="204">
        <v>0</v>
      </c>
      <c r="L53" s="203">
        <v>0</v>
      </c>
      <c r="M53" s="204">
        <v>0</v>
      </c>
      <c r="N53" s="150">
        <f t="shared" si="4"/>
        <v>28</v>
      </c>
      <c r="O53" s="153">
        <f t="shared" si="5"/>
        <v>1</v>
      </c>
      <c r="P53" s="153">
        <f t="shared" si="6"/>
        <v>29</v>
      </c>
    </row>
    <row r="54" spans="1:16" s="192" customFormat="1" ht="11.25">
      <c r="A54" s="222" t="s">
        <v>111</v>
      </c>
      <c r="B54" s="203">
        <v>1</v>
      </c>
      <c r="C54" s="204">
        <v>0</v>
      </c>
      <c r="D54" s="203">
        <v>0</v>
      </c>
      <c r="E54" s="204">
        <v>0</v>
      </c>
      <c r="F54" s="203">
        <v>1</v>
      </c>
      <c r="G54" s="204">
        <v>0</v>
      </c>
      <c r="H54" s="203">
        <v>0</v>
      </c>
      <c r="I54" s="204">
        <v>0</v>
      </c>
      <c r="J54" s="203">
        <v>0</v>
      </c>
      <c r="K54" s="204">
        <v>0</v>
      </c>
      <c r="L54" s="203">
        <v>0</v>
      </c>
      <c r="M54" s="204">
        <v>0</v>
      </c>
      <c r="N54" s="150">
        <f t="shared" si="4"/>
        <v>2</v>
      </c>
      <c r="O54" s="153">
        <f t="shared" si="5"/>
        <v>0</v>
      </c>
      <c r="P54" s="153">
        <f t="shared" si="6"/>
        <v>2</v>
      </c>
    </row>
    <row r="55" spans="1:16" s="207" customFormat="1" ht="12.75" customHeight="1">
      <c r="A55" s="188" t="s">
        <v>150</v>
      </c>
      <c r="B55" s="203">
        <v>0</v>
      </c>
      <c r="C55" s="204">
        <v>1</v>
      </c>
      <c r="D55" s="203">
        <v>0</v>
      </c>
      <c r="E55" s="204">
        <v>0</v>
      </c>
      <c r="F55" s="203">
        <v>0</v>
      </c>
      <c r="G55" s="204">
        <v>0</v>
      </c>
      <c r="H55" s="203">
        <v>0</v>
      </c>
      <c r="I55" s="204">
        <v>0</v>
      </c>
      <c r="J55" s="203">
        <v>0</v>
      </c>
      <c r="K55" s="204">
        <v>0</v>
      </c>
      <c r="L55" s="203">
        <v>0</v>
      </c>
      <c r="M55" s="204">
        <v>0</v>
      </c>
      <c r="N55" s="150">
        <f t="shared" si="4"/>
        <v>0</v>
      </c>
      <c r="O55" s="153">
        <f t="shared" si="5"/>
        <v>1</v>
      </c>
      <c r="P55" s="153">
        <f t="shared" si="6"/>
        <v>1</v>
      </c>
    </row>
    <row r="56" spans="1:16" s="192" customFormat="1" ht="22.5" customHeight="1">
      <c r="A56" s="222" t="s">
        <v>141</v>
      </c>
      <c r="B56" s="203">
        <v>1</v>
      </c>
      <c r="C56" s="204">
        <v>16</v>
      </c>
      <c r="D56" s="203">
        <v>0</v>
      </c>
      <c r="E56" s="204">
        <v>0</v>
      </c>
      <c r="F56" s="203">
        <v>0</v>
      </c>
      <c r="G56" s="204">
        <v>6</v>
      </c>
      <c r="H56" s="203">
        <v>0</v>
      </c>
      <c r="I56" s="204">
        <v>0</v>
      </c>
      <c r="J56" s="203">
        <v>0</v>
      </c>
      <c r="K56" s="204">
        <v>0</v>
      </c>
      <c r="L56" s="203">
        <v>0</v>
      </c>
      <c r="M56" s="204">
        <v>0</v>
      </c>
      <c r="N56" s="150">
        <f t="shared" si="4"/>
        <v>1</v>
      </c>
      <c r="O56" s="153">
        <f t="shared" si="5"/>
        <v>22</v>
      </c>
      <c r="P56" s="153">
        <f t="shared" si="6"/>
        <v>23</v>
      </c>
    </row>
    <row r="57" spans="1:16" s="192" customFormat="1" ht="11.25">
      <c r="A57" s="222" t="s">
        <v>143</v>
      </c>
      <c r="B57" s="203">
        <v>15</v>
      </c>
      <c r="C57" s="204">
        <v>0</v>
      </c>
      <c r="D57" s="203">
        <v>0</v>
      </c>
      <c r="E57" s="204">
        <v>0</v>
      </c>
      <c r="F57" s="203">
        <v>4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150">
        <f t="shared" si="4"/>
        <v>19</v>
      </c>
      <c r="O57" s="153">
        <f t="shared" si="5"/>
        <v>0</v>
      </c>
      <c r="P57" s="153">
        <f t="shared" si="6"/>
        <v>19</v>
      </c>
    </row>
    <row r="58" spans="1:16" s="192" customFormat="1" ht="12.75" customHeight="1">
      <c r="A58" s="188" t="s">
        <v>122</v>
      </c>
      <c r="B58" s="203">
        <v>0</v>
      </c>
      <c r="C58" s="204">
        <v>3</v>
      </c>
      <c r="D58" s="203">
        <v>0</v>
      </c>
      <c r="E58" s="204">
        <v>0</v>
      </c>
      <c r="F58" s="203">
        <v>0</v>
      </c>
      <c r="G58" s="204">
        <v>0</v>
      </c>
      <c r="H58" s="203">
        <v>0</v>
      </c>
      <c r="I58" s="204">
        <v>0</v>
      </c>
      <c r="J58" s="203">
        <v>0</v>
      </c>
      <c r="K58" s="204">
        <v>0</v>
      </c>
      <c r="L58" s="203">
        <v>0</v>
      </c>
      <c r="M58" s="204">
        <v>0</v>
      </c>
      <c r="N58" s="150">
        <f t="shared" si="4"/>
        <v>0</v>
      </c>
      <c r="O58" s="153">
        <f t="shared" si="5"/>
        <v>3</v>
      </c>
      <c r="P58" s="153">
        <f t="shared" si="6"/>
        <v>3</v>
      </c>
    </row>
    <row r="59" spans="1:16" s="192" customFormat="1" ht="12.75" customHeight="1">
      <c r="A59" s="207" t="s">
        <v>12</v>
      </c>
      <c r="B59" s="208">
        <f aca="true" t="shared" si="7" ref="B59:M59">SUM(B44:B58)</f>
        <v>60</v>
      </c>
      <c r="C59" s="209">
        <f t="shared" si="7"/>
        <v>48</v>
      </c>
      <c r="D59" s="208">
        <f t="shared" si="7"/>
        <v>0</v>
      </c>
      <c r="E59" s="209">
        <f t="shared" si="7"/>
        <v>0</v>
      </c>
      <c r="F59" s="208">
        <f t="shared" si="7"/>
        <v>49</v>
      </c>
      <c r="G59" s="209">
        <f t="shared" si="7"/>
        <v>22</v>
      </c>
      <c r="H59" s="208">
        <f t="shared" si="7"/>
        <v>0</v>
      </c>
      <c r="I59" s="209">
        <f t="shared" si="7"/>
        <v>0</v>
      </c>
      <c r="J59" s="208">
        <f t="shared" si="7"/>
        <v>0</v>
      </c>
      <c r="K59" s="209">
        <f t="shared" si="7"/>
        <v>0</v>
      </c>
      <c r="L59" s="208">
        <f t="shared" si="7"/>
        <v>0</v>
      </c>
      <c r="M59" s="209">
        <f t="shared" si="7"/>
        <v>0</v>
      </c>
      <c r="N59" s="210">
        <f>SUM(L59,J59,H59,F59,D59,B59)</f>
        <v>109</v>
      </c>
      <c r="O59" s="211">
        <f>SUM(M59,K59,I59,G59,E59,C59)</f>
        <v>70</v>
      </c>
      <c r="P59" s="211">
        <f>SUM(N59:O59)</f>
        <v>179</v>
      </c>
    </row>
    <row r="60" spans="1:16" s="179" customFormat="1" ht="9" customHeight="1">
      <c r="A60" s="188"/>
      <c r="B60" s="203"/>
      <c r="C60" s="204"/>
      <c r="D60" s="203"/>
      <c r="E60" s="204"/>
      <c r="F60" s="203"/>
      <c r="G60" s="204"/>
      <c r="H60" s="203"/>
      <c r="I60" s="204"/>
      <c r="J60" s="203"/>
      <c r="K60" s="204"/>
      <c r="L60" s="203"/>
      <c r="M60" s="204"/>
      <c r="N60" s="203"/>
      <c r="O60" s="204"/>
      <c r="P60" s="204"/>
    </row>
    <row r="61" spans="1:16" s="29" customFormat="1" ht="12">
      <c r="A61" s="31" t="s">
        <v>14</v>
      </c>
      <c r="B61" s="154">
        <f aca="true" t="shared" si="8" ref="B61:P61">SUM(B59,B41)</f>
        <v>3141</v>
      </c>
      <c r="C61" s="180">
        <f t="shared" si="8"/>
        <v>2315</v>
      </c>
      <c r="D61" s="154">
        <f t="shared" si="8"/>
        <v>0</v>
      </c>
      <c r="E61" s="180">
        <f t="shared" si="8"/>
        <v>0</v>
      </c>
      <c r="F61" s="154">
        <f t="shared" si="8"/>
        <v>1283</v>
      </c>
      <c r="G61" s="180">
        <f t="shared" si="8"/>
        <v>208</v>
      </c>
      <c r="H61" s="154">
        <f t="shared" si="8"/>
        <v>218</v>
      </c>
      <c r="I61" s="180">
        <f t="shared" si="8"/>
        <v>87</v>
      </c>
      <c r="J61" s="154">
        <f t="shared" si="8"/>
        <v>13</v>
      </c>
      <c r="K61" s="180">
        <f t="shared" si="8"/>
        <v>18</v>
      </c>
      <c r="L61" s="154">
        <f t="shared" si="8"/>
        <v>436</v>
      </c>
      <c r="M61" s="180">
        <f t="shared" si="8"/>
        <v>95</v>
      </c>
      <c r="N61" s="154">
        <f t="shared" si="8"/>
        <v>5091</v>
      </c>
      <c r="O61" s="180">
        <f t="shared" si="8"/>
        <v>2723</v>
      </c>
      <c r="P61" s="181">
        <f t="shared" si="8"/>
        <v>7814</v>
      </c>
    </row>
    <row r="62" spans="1:16" s="179" customFormat="1" ht="12">
      <c r="A62" s="31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53"/>
      <c r="O62" s="153"/>
      <c r="P62" s="153"/>
    </row>
    <row r="63" spans="1:16" ht="12">
      <c r="A63" s="220" t="s">
        <v>79</v>
      </c>
      <c r="B63" s="181"/>
      <c r="C63" s="180"/>
      <c r="D63" s="181"/>
      <c r="E63" s="180"/>
      <c r="F63" s="181"/>
      <c r="G63" s="180"/>
      <c r="H63" s="181"/>
      <c r="I63" s="180"/>
      <c r="J63" s="181"/>
      <c r="K63" s="180"/>
      <c r="L63" s="181"/>
      <c r="M63" s="180"/>
      <c r="N63" s="181"/>
      <c r="O63" s="180"/>
      <c r="P63" s="181"/>
    </row>
    <row r="64" ht="11.25">
      <c r="A64" s="221" t="s">
        <v>162</v>
      </c>
    </row>
    <row r="65" ht="11.25">
      <c r="A65" s="221" t="s">
        <v>86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9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G32" sqref="AG32"/>
    </sheetView>
  </sheetViews>
  <sheetFormatPr defaultColWidth="9.140625" defaultRowHeight="12.75"/>
  <cols>
    <col min="1" max="1" width="29.28125" style="246" customWidth="1"/>
    <col min="2" max="16" width="7.7109375" style="246" customWidth="1"/>
    <col min="17" max="18" width="7.00390625" style="246" customWidth="1"/>
    <col min="19" max="19" width="9.28125" style="246" customWidth="1"/>
    <col min="20" max="21" width="7.00390625" style="246" customWidth="1"/>
    <col min="22" max="22" width="9.28125" style="246" customWidth="1"/>
    <col min="23" max="23" width="18.140625" style="246" customWidth="1"/>
    <col min="24" max="25" width="13.421875" style="246" customWidth="1"/>
    <col min="26" max="26" width="10.57421875" style="246" customWidth="1"/>
    <col min="27" max="28" width="5.00390625" style="246" customWidth="1"/>
    <col min="29" max="29" width="10.57421875" style="246" customWidth="1"/>
    <col min="30" max="31" width="4.7109375" style="246" customWidth="1"/>
    <col min="32" max="32" width="10.28125" style="246" customWidth="1"/>
    <col min="33" max="33" width="19.00390625" style="246" customWidth="1"/>
    <col min="34" max="35" width="12.00390625" style="246" customWidth="1"/>
    <col min="36" max="36" width="10.57421875" style="246" customWidth="1"/>
    <col min="37" max="38" width="5.00390625" style="246" customWidth="1"/>
    <col min="39" max="39" width="10.57421875" style="246" customWidth="1"/>
    <col min="40" max="41" width="4.7109375" style="246" customWidth="1"/>
    <col min="42" max="42" width="10.28125" style="246" customWidth="1"/>
    <col min="43" max="43" width="17.57421875" style="246" customWidth="1"/>
    <col min="44" max="44" width="43.421875" style="246" customWidth="1"/>
    <col min="45" max="46" width="7.00390625" style="246" customWidth="1"/>
    <col min="47" max="47" width="9.28125" style="246" customWidth="1"/>
    <col min="48" max="16384" width="8.8515625" style="246" customWidth="1"/>
  </cols>
  <sheetData>
    <row r="1" ht="12.75">
      <c r="A1" s="4" t="s">
        <v>103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173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71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>
      <c r="A5" s="3"/>
    </row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1.25" customHeight="1">
      <c r="A11" s="206" t="s">
        <v>154</v>
      </c>
      <c r="B11" s="137"/>
      <c r="C11" s="140"/>
      <c r="D11" s="137"/>
      <c r="E11" s="140"/>
      <c r="F11" s="137"/>
      <c r="G11" s="140"/>
      <c r="H11" s="137"/>
      <c r="I11" s="140"/>
      <c r="J11" s="137"/>
      <c r="K11" s="140"/>
      <c r="L11" s="137"/>
      <c r="M11" s="140"/>
      <c r="N11" s="137"/>
      <c r="O11" s="58"/>
      <c r="P11" s="58"/>
    </row>
    <row r="12" spans="1:16" s="109" customFormat="1" ht="11.25" customHeight="1">
      <c r="A12" s="176" t="s">
        <v>151</v>
      </c>
      <c r="B12" s="137">
        <v>18</v>
      </c>
      <c r="C12" s="140">
        <v>8</v>
      </c>
      <c r="D12" s="137">
        <v>0</v>
      </c>
      <c r="E12" s="140">
        <v>0</v>
      </c>
      <c r="F12" s="137">
        <v>4</v>
      </c>
      <c r="G12" s="140">
        <v>0</v>
      </c>
      <c r="H12" s="137">
        <v>0</v>
      </c>
      <c r="I12" s="140">
        <v>0</v>
      </c>
      <c r="J12" s="137">
        <v>0</v>
      </c>
      <c r="K12" s="140">
        <v>0</v>
      </c>
      <c r="L12" s="137">
        <v>0</v>
      </c>
      <c r="M12" s="140">
        <v>0</v>
      </c>
      <c r="N12" s="150">
        <f>SUM(L12,J12,H12,F12,D12,B12)</f>
        <v>22</v>
      </c>
      <c r="O12" s="153">
        <f>SUM(M12,K12,I12,G12,E12,C12)</f>
        <v>8</v>
      </c>
      <c r="P12" s="153">
        <f>SUM(N12:O12)</f>
        <v>30</v>
      </c>
    </row>
    <row r="13" spans="1:16" s="30" customFormat="1" ht="11.25">
      <c r="A13" s="30" t="s">
        <v>105</v>
      </c>
      <c r="B13" s="137">
        <v>13</v>
      </c>
      <c r="C13" s="140">
        <v>12</v>
      </c>
      <c r="D13" s="137">
        <v>0</v>
      </c>
      <c r="E13" s="140">
        <v>0</v>
      </c>
      <c r="F13" s="137">
        <v>8</v>
      </c>
      <c r="G13" s="140">
        <v>4</v>
      </c>
      <c r="H13" s="137">
        <v>0</v>
      </c>
      <c r="I13" s="140">
        <v>0</v>
      </c>
      <c r="J13" s="137">
        <v>0</v>
      </c>
      <c r="K13" s="140">
        <v>0</v>
      </c>
      <c r="L13" s="137">
        <v>0</v>
      </c>
      <c r="M13" s="140">
        <v>0</v>
      </c>
      <c r="N13" s="150">
        <f aca="true" t="shared" si="0" ref="N13:N20">SUM(L13,J13,H13,F13,D13,B13)</f>
        <v>21</v>
      </c>
      <c r="O13" s="153">
        <f aca="true" t="shared" si="1" ref="O13:O20">SUM(M13,K13,I13,G13,E13,C13)</f>
        <v>16</v>
      </c>
      <c r="P13" s="153">
        <f aca="true" t="shared" si="2" ref="P13:P20">SUM(N13:O13)</f>
        <v>37</v>
      </c>
    </row>
    <row r="14" spans="1:16" s="40" customFormat="1" ht="11.25">
      <c r="A14" s="242" t="s">
        <v>106</v>
      </c>
      <c r="B14" s="137">
        <v>11</v>
      </c>
      <c r="C14" s="140">
        <v>0</v>
      </c>
      <c r="D14" s="137">
        <v>0</v>
      </c>
      <c r="E14" s="140">
        <v>0</v>
      </c>
      <c r="F14" s="137">
        <v>3</v>
      </c>
      <c r="G14" s="140">
        <v>0</v>
      </c>
      <c r="H14" s="137">
        <v>0</v>
      </c>
      <c r="I14" s="140">
        <v>0</v>
      </c>
      <c r="J14" s="137">
        <v>0</v>
      </c>
      <c r="K14" s="140">
        <v>0</v>
      </c>
      <c r="L14" s="137">
        <v>0</v>
      </c>
      <c r="M14" s="140">
        <v>0</v>
      </c>
      <c r="N14" s="150">
        <f t="shared" si="0"/>
        <v>14</v>
      </c>
      <c r="O14" s="153">
        <f t="shared" si="1"/>
        <v>0</v>
      </c>
      <c r="P14" s="153">
        <f t="shared" si="2"/>
        <v>14</v>
      </c>
    </row>
    <row r="15" spans="1:16" s="40" customFormat="1" ht="24" customHeight="1">
      <c r="A15" s="222" t="s">
        <v>108</v>
      </c>
      <c r="B15" s="137">
        <v>1</v>
      </c>
      <c r="C15" s="140">
        <v>27</v>
      </c>
      <c r="D15" s="137">
        <v>0</v>
      </c>
      <c r="E15" s="140">
        <v>0</v>
      </c>
      <c r="F15" s="137">
        <v>0</v>
      </c>
      <c r="G15" s="140">
        <v>0</v>
      </c>
      <c r="H15" s="137">
        <v>0</v>
      </c>
      <c r="I15" s="140">
        <v>0</v>
      </c>
      <c r="J15" s="137">
        <v>0</v>
      </c>
      <c r="K15" s="140">
        <v>0</v>
      </c>
      <c r="L15" s="137">
        <v>0</v>
      </c>
      <c r="M15" s="140">
        <v>0</v>
      </c>
      <c r="N15" s="150">
        <f t="shared" si="0"/>
        <v>1</v>
      </c>
      <c r="O15" s="153">
        <f t="shared" si="1"/>
        <v>27</v>
      </c>
      <c r="P15" s="153">
        <f t="shared" si="2"/>
        <v>28</v>
      </c>
    </row>
    <row r="16" spans="1:16" s="30" customFormat="1" ht="11.25">
      <c r="A16" s="188" t="s">
        <v>111</v>
      </c>
      <c r="B16" s="137">
        <v>15</v>
      </c>
      <c r="C16" s="140">
        <v>0</v>
      </c>
      <c r="D16" s="137">
        <v>0</v>
      </c>
      <c r="E16" s="140">
        <v>0</v>
      </c>
      <c r="F16" s="137">
        <v>1</v>
      </c>
      <c r="G16" s="140">
        <v>0</v>
      </c>
      <c r="H16" s="137">
        <v>0</v>
      </c>
      <c r="I16" s="140">
        <v>0</v>
      </c>
      <c r="J16" s="137">
        <v>0</v>
      </c>
      <c r="K16" s="140">
        <v>0</v>
      </c>
      <c r="L16" s="137">
        <v>0</v>
      </c>
      <c r="M16" s="140">
        <v>0</v>
      </c>
      <c r="N16" s="150">
        <f t="shared" si="0"/>
        <v>16</v>
      </c>
      <c r="O16" s="153">
        <f t="shared" si="1"/>
        <v>0</v>
      </c>
      <c r="P16" s="153">
        <f t="shared" si="2"/>
        <v>16</v>
      </c>
    </row>
    <row r="17" spans="1:16" s="30" customFormat="1" ht="10.5" customHeight="1">
      <c r="A17" s="30" t="s">
        <v>121</v>
      </c>
      <c r="B17" s="137">
        <v>34</v>
      </c>
      <c r="C17" s="140">
        <v>1</v>
      </c>
      <c r="D17" s="137">
        <v>0</v>
      </c>
      <c r="E17" s="140">
        <v>0</v>
      </c>
      <c r="F17" s="137">
        <v>11</v>
      </c>
      <c r="G17" s="140">
        <v>0</v>
      </c>
      <c r="H17" s="137">
        <v>0</v>
      </c>
      <c r="I17" s="140">
        <v>0</v>
      </c>
      <c r="J17" s="137">
        <v>0</v>
      </c>
      <c r="K17" s="140">
        <v>0</v>
      </c>
      <c r="L17" s="137">
        <v>0</v>
      </c>
      <c r="M17" s="140">
        <v>0</v>
      </c>
      <c r="N17" s="150">
        <f t="shared" si="0"/>
        <v>45</v>
      </c>
      <c r="O17" s="153">
        <f t="shared" si="1"/>
        <v>1</v>
      </c>
      <c r="P17" s="153">
        <f t="shared" si="2"/>
        <v>46</v>
      </c>
    </row>
    <row r="18" spans="1:16" s="30" customFormat="1" ht="11.25">
      <c r="A18" s="30" t="s">
        <v>131</v>
      </c>
      <c r="B18" s="137">
        <v>0</v>
      </c>
      <c r="C18" s="140">
        <v>0</v>
      </c>
      <c r="D18" s="137">
        <v>0</v>
      </c>
      <c r="E18" s="140">
        <v>0</v>
      </c>
      <c r="F18" s="137">
        <v>48</v>
      </c>
      <c r="G18" s="140">
        <v>2</v>
      </c>
      <c r="H18" s="137">
        <v>0</v>
      </c>
      <c r="I18" s="140">
        <v>0</v>
      </c>
      <c r="J18" s="137">
        <v>0</v>
      </c>
      <c r="K18" s="140">
        <v>0</v>
      </c>
      <c r="L18" s="137">
        <v>0</v>
      </c>
      <c r="M18" s="140">
        <v>0</v>
      </c>
      <c r="N18" s="150">
        <f t="shared" si="0"/>
        <v>48</v>
      </c>
      <c r="O18" s="153">
        <f t="shared" si="1"/>
        <v>2</v>
      </c>
      <c r="P18" s="153">
        <f t="shared" si="2"/>
        <v>50</v>
      </c>
    </row>
    <row r="19" spans="1:16" ht="12.75">
      <c r="A19" s="30" t="s">
        <v>132</v>
      </c>
      <c r="B19" s="253">
        <v>0</v>
      </c>
      <c r="C19" s="254">
        <v>0</v>
      </c>
      <c r="D19" s="253">
        <v>0</v>
      </c>
      <c r="E19" s="254">
        <v>0</v>
      </c>
      <c r="F19" s="265">
        <v>45</v>
      </c>
      <c r="G19" s="254">
        <v>4</v>
      </c>
      <c r="H19" s="253">
        <v>0</v>
      </c>
      <c r="I19" s="254">
        <v>0</v>
      </c>
      <c r="J19" s="253">
        <v>0</v>
      </c>
      <c r="K19" s="254">
        <v>0</v>
      </c>
      <c r="L19" s="253">
        <v>0</v>
      </c>
      <c r="M19" s="254">
        <v>0</v>
      </c>
      <c r="N19" s="150">
        <f t="shared" si="0"/>
        <v>45</v>
      </c>
      <c r="O19" s="153">
        <f t="shared" si="1"/>
        <v>4</v>
      </c>
      <c r="P19" s="153">
        <f t="shared" si="2"/>
        <v>49</v>
      </c>
    </row>
    <row r="20" spans="1:16" s="109" customFormat="1" ht="11.25">
      <c r="A20" s="176" t="s">
        <v>133</v>
      </c>
      <c r="B20" s="137">
        <v>0</v>
      </c>
      <c r="C20" s="140">
        <v>0</v>
      </c>
      <c r="D20" s="137">
        <v>0</v>
      </c>
      <c r="E20" s="140">
        <v>0</v>
      </c>
      <c r="F20" s="137">
        <v>24</v>
      </c>
      <c r="G20" s="140">
        <v>3</v>
      </c>
      <c r="H20" s="137">
        <v>0</v>
      </c>
      <c r="I20" s="140">
        <v>0</v>
      </c>
      <c r="J20" s="137">
        <v>0</v>
      </c>
      <c r="K20" s="140">
        <v>0</v>
      </c>
      <c r="L20" s="137">
        <v>0</v>
      </c>
      <c r="M20" s="140">
        <v>0</v>
      </c>
      <c r="N20" s="150">
        <f t="shared" si="0"/>
        <v>24</v>
      </c>
      <c r="O20" s="153">
        <f t="shared" si="1"/>
        <v>3</v>
      </c>
      <c r="P20" s="153">
        <f t="shared" si="2"/>
        <v>27</v>
      </c>
    </row>
    <row r="21" spans="1:16" s="3" customFormat="1" ht="12.75">
      <c r="A21" s="17" t="s">
        <v>12</v>
      </c>
      <c r="B21" s="167">
        <f aca="true" t="shared" si="3" ref="B21:P21">SUM(B12:B20)</f>
        <v>92</v>
      </c>
      <c r="C21" s="168">
        <f t="shared" si="3"/>
        <v>48</v>
      </c>
      <c r="D21" s="167">
        <f t="shared" si="3"/>
        <v>0</v>
      </c>
      <c r="E21" s="168">
        <f t="shared" si="3"/>
        <v>0</v>
      </c>
      <c r="F21" s="167">
        <f t="shared" si="3"/>
        <v>144</v>
      </c>
      <c r="G21" s="168">
        <f t="shared" si="3"/>
        <v>13</v>
      </c>
      <c r="H21" s="167">
        <f t="shared" si="3"/>
        <v>0</v>
      </c>
      <c r="I21" s="168">
        <f t="shared" si="3"/>
        <v>0</v>
      </c>
      <c r="J21" s="167">
        <f t="shared" si="3"/>
        <v>0</v>
      </c>
      <c r="K21" s="168">
        <f t="shared" si="3"/>
        <v>0</v>
      </c>
      <c r="L21" s="167">
        <f t="shared" si="3"/>
        <v>0</v>
      </c>
      <c r="M21" s="168">
        <f t="shared" si="3"/>
        <v>0</v>
      </c>
      <c r="N21" s="167">
        <f t="shared" si="3"/>
        <v>236</v>
      </c>
      <c r="O21" s="168">
        <f t="shared" si="3"/>
        <v>61</v>
      </c>
      <c r="P21" s="168">
        <f t="shared" si="3"/>
        <v>297</v>
      </c>
    </row>
    <row r="22" ht="12.75">
      <c r="N22" s="254"/>
    </row>
  </sheetData>
  <sheetProtection/>
  <mergeCells count="5">
    <mergeCell ref="A2:P2"/>
    <mergeCell ref="A3:P3"/>
    <mergeCell ref="A4:P4"/>
    <mergeCell ref="F8:G8"/>
    <mergeCell ref="F9:G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AC53" sqref="AC53"/>
    </sheetView>
  </sheetViews>
  <sheetFormatPr defaultColWidth="9.140625" defaultRowHeight="12.75"/>
  <cols>
    <col min="1" max="1" width="32.7109375" style="246" customWidth="1"/>
    <col min="2" max="13" width="8.00390625" style="246" customWidth="1"/>
    <col min="14" max="14" width="7.28125" style="246" customWidth="1"/>
    <col min="15" max="15" width="7.140625" style="246" customWidth="1"/>
    <col min="16" max="16" width="8.00390625" style="246" customWidth="1"/>
    <col min="17" max="18" width="7.00390625" style="246" customWidth="1"/>
    <col min="19" max="19" width="9.28125" style="246" customWidth="1"/>
    <col min="20" max="21" width="7.00390625" style="246" customWidth="1"/>
    <col min="22" max="22" width="9.28125" style="246" customWidth="1"/>
    <col min="23" max="23" width="18.140625" style="246" customWidth="1"/>
    <col min="24" max="25" width="13.421875" style="246" customWidth="1"/>
    <col min="26" max="26" width="10.57421875" style="246" customWidth="1"/>
    <col min="27" max="28" width="5.00390625" style="246" customWidth="1"/>
    <col min="29" max="29" width="10.57421875" style="246" customWidth="1"/>
    <col min="30" max="31" width="4.7109375" style="246" customWidth="1"/>
    <col min="32" max="32" width="10.28125" style="246" customWidth="1"/>
    <col min="33" max="33" width="19.00390625" style="246" customWidth="1"/>
    <col min="34" max="35" width="12.00390625" style="246" customWidth="1"/>
    <col min="36" max="36" width="10.57421875" style="246" customWidth="1"/>
    <col min="37" max="38" width="5.00390625" style="246" customWidth="1"/>
    <col min="39" max="39" width="10.57421875" style="246" customWidth="1"/>
    <col min="40" max="41" width="4.7109375" style="246" customWidth="1"/>
    <col min="42" max="42" width="10.28125" style="246" customWidth="1"/>
    <col min="43" max="43" width="17.57421875" style="246" customWidth="1"/>
    <col min="44" max="44" width="43.421875" style="246" customWidth="1"/>
    <col min="45" max="46" width="7.00390625" style="246" customWidth="1"/>
    <col min="47" max="47" width="9.28125" style="246" customWidth="1"/>
    <col min="48" max="16384" width="8.8515625" style="246" customWidth="1"/>
  </cols>
  <sheetData>
    <row r="1" ht="12.75">
      <c r="A1" s="4" t="s">
        <v>103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173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72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">
      <c r="A11" s="206" t="s">
        <v>154</v>
      </c>
      <c r="B11" s="42"/>
      <c r="C11" s="40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35"/>
    </row>
    <row r="12" spans="1:16" s="30" customFormat="1" ht="11.25">
      <c r="A12" s="30" t="s">
        <v>151</v>
      </c>
      <c r="B12" s="139">
        <v>140</v>
      </c>
      <c r="C12" s="140">
        <v>74</v>
      </c>
      <c r="D12" s="139">
        <v>0</v>
      </c>
      <c r="E12" s="140">
        <v>0</v>
      </c>
      <c r="F12" s="139">
        <v>18</v>
      </c>
      <c r="G12" s="140">
        <v>1</v>
      </c>
      <c r="H12" s="139">
        <v>0</v>
      </c>
      <c r="I12" s="170">
        <v>0</v>
      </c>
      <c r="J12" s="139">
        <v>0</v>
      </c>
      <c r="K12" s="140">
        <v>0</v>
      </c>
      <c r="L12" s="139">
        <v>8</v>
      </c>
      <c r="M12" s="140">
        <v>1</v>
      </c>
      <c r="N12" s="150">
        <f>SUM(L12,J12,H12,F12,D12,B12)</f>
        <v>166</v>
      </c>
      <c r="O12" s="153">
        <f>SUM(M12,K12,I12,G12,E12,C12)</f>
        <v>76</v>
      </c>
      <c r="P12" s="153">
        <f>SUM(N12:O12)</f>
        <v>242</v>
      </c>
    </row>
    <row r="13" spans="1:16" s="30" customFormat="1" ht="11.25">
      <c r="A13" s="30" t="s">
        <v>105</v>
      </c>
      <c r="B13" s="139">
        <v>45</v>
      </c>
      <c r="C13" s="140">
        <v>74</v>
      </c>
      <c r="D13" s="139">
        <v>0</v>
      </c>
      <c r="E13" s="140">
        <v>0</v>
      </c>
      <c r="F13" s="139">
        <v>21</v>
      </c>
      <c r="G13" s="140">
        <v>7</v>
      </c>
      <c r="H13" s="139">
        <v>0</v>
      </c>
      <c r="I13" s="170">
        <v>2</v>
      </c>
      <c r="J13" s="139">
        <v>0</v>
      </c>
      <c r="K13" s="140">
        <v>0</v>
      </c>
      <c r="L13" s="139">
        <v>7</v>
      </c>
      <c r="M13" s="140">
        <v>1</v>
      </c>
      <c r="N13" s="150">
        <f aca="true" t="shared" si="0" ref="N13:N25">SUM(L13,J13,H13,F13,D13,B13)</f>
        <v>73</v>
      </c>
      <c r="O13" s="153">
        <f aca="true" t="shared" si="1" ref="O13:O25">SUM(M13,K13,I13,G13,E13,C13)</f>
        <v>84</v>
      </c>
      <c r="P13" s="153">
        <f aca="true" t="shared" si="2" ref="P13:P25">SUM(N13:O13)</f>
        <v>157</v>
      </c>
    </row>
    <row r="14" spans="1:16" s="30" customFormat="1" ht="11.25">
      <c r="A14" s="30" t="s">
        <v>106</v>
      </c>
      <c r="B14" s="139">
        <v>100</v>
      </c>
      <c r="C14" s="140">
        <v>0</v>
      </c>
      <c r="D14" s="139">
        <v>0</v>
      </c>
      <c r="E14" s="140">
        <v>0</v>
      </c>
      <c r="F14" s="139">
        <v>24</v>
      </c>
      <c r="G14" s="140">
        <v>0</v>
      </c>
      <c r="H14" s="139">
        <v>1</v>
      </c>
      <c r="I14" s="170">
        <v>0</v>
      </c>
      <c r="J14" s="139">
        <v>0</v>
      </c>
      <c r="K14" s="140">
        <v>0</v>
      </c>
      <c r="L14" s="139">
        <v>3</v>
      </c>
      <c r="M14" s="140">
        <v>0</v>
      </c>
      <c r="N14" s="150">
        <f t="shared" si="0"/>
        <v>128</v>
      </c>
      <c r="O14" s="153">
        <f t="shared" si="1"/>
        <v>0</v>
      </c>
      <c r="P14" s="153">
        <f t="shared" si="2"/>
        <v>128</v>
      </c>
    </row>
    <row r="15" spans="1:16" s="30" customFormat="1" ht="11.25">
      <c r="A15" s="30" t="s">
        <v>125</v>
      </c>
      <c r="B15" s="139">
        <v>11</v>
      </c>
      <c r="C15" s="140">
        <v>49</v>
      </c>
      <c r="D15" s="139">
        <v>0</v>
      </c>
      <c r="E15" s="140">
        <v>0</v>
      </c>
      <c r="F15" s="139">
        <v>1</v>
      </c>
      <c r="G15" s="140">
        <v>4</v>
      </c>
      <c r="H15" s="139">
        <v>0</v>
      </c>
      <c r="I15" s="170">
        <v>0</v>
      </c>
      <c r="J15" s="139">
        <v>0</v>
      </c>
      <c r="K15" s="140">
        <v>0</v>
      </c>
      <c r="L15" s="139">
        <v>0</v>
      </c>
      <c r="M15" s="140">
        <v>0</v>
      </c>
      <c r="N15" s="150">
        <f t="shared" si="0"/>
        <v>12</v>
      </c>
      <c r="O15" s="153">
        <f t="shared" si="1"/>
        <v>53</v>
      </c>
      <c r="P15" s="153">
        <f t="shared" si="2"/>
        <v>65</v>
      </c>
    </row>
    <row r="16" spans="1:16" s="30" customFormat="1" ht="22.5">
      <c r="A16" s="222" t="s">
        <v>108</v>
      </c>
      <c r="B16" s="139">
        <v>9</v>
      </c>
      <c r="C16" s="140">
        <v>190</v>
      </c>
      <c r="D16" s="139">
        <v>0</v>
      </c>
      <c r="E16" s="140">
        <v>0</v>
      </c>
      <c r="F16" s="139">
        <v>1</v>
      </c>
      <c r="G16" s="140">
        <v>12</v>
      </c>
      <c r="H16" s="139">
        <v>1</v>
      </c>
      <c r="I16" s="170">
        <v>1</v>
      </c>
      <c r="J16" s="139">
        <v>0</v>
      </c>
      <c r="K16" s="140">
        <v>0</v>
      </c>
      <c r="L16" s="139">
        <v>0</v>
      </c>
      <c r="M16" s="140">
        <v>4</v>
      </c>
      <c r="N16" s="150">
        <f t="shared" si="0"/>
        <v>11</v>
      </c>
      <c r="O16" s="153">
        <f t="shared" si="1"/>
        <v>207</v>
      </c>
      <c r="P16" s="153">
        <f t="shared" si="2"/>
        <v>218</v>
      </c>
    </row>
    <row r="17" spans="1:16" s="30" customFormat="1" ht="11.25">
      <c r="A17" s="30" t="s">
        <v>109</v>
      </c>
      <c r="B17" s="139">
        <v>17</v>
      </c>
      <c r="C17" s="140">
        <v>0</v>
      </c>
      <c r="D17" s="139">
        <v>0</v>
      </c>
      <c r="E17" s="140">
        <v>0</v>
      </c>
      <c r="F17" s="139">
        <v>2</v>
      </c>
      <c r="G17" s="140">
        <v>0</v>
      </c>
      <c r="H17" s="139">
        <v>0</v>
      </c>
      <c r="I17" s="170">
        <v>0</v>
      </c>
      <c r="J17" s="139">
        <v>0</v>
      </c>
      <c r="K17" s="140">
        <v>0</v>
      </c>
      <c r="L17" s="139">
        <v>0</v>
      </c>
      <c r="M17" s="140">
        <v>0</v>
      </c>
      <c r="N17" s="150">
        <f t="shared" si="0"/>
        <v>19</v>
      </c>
      <c r="O17" s="153">
        <f t="shared" si="1"/>
        <v>0</v>
      </c>
      <c r="P17" s="153">
        <f t="shared" si="2"/>
        <v>19</v>
      </c>
    </row>
    <row r="18" spans="1:16" s="30" customFormat="1" ht="11.25">
      <c r="A18" s="233" t="s">
        <v>111</v>
      </c>
      <c r="B18" s="139">
        <v>89</v>
      </c>
      <c r="C18" s="140">
        <v>0</v>
      </c>
      <c r="D18" s="139">
        <v>0</v>
      </c>
      <c r="E18" s="140">
        <v>0</v>
      </c>
      <c r="F18" s="139">
        <v>22</v>
      </c>
      <c r="G18" s="140">
        <v>0</v>
      </c>
      <c r="H18" s="139">
        <v>0</v>
      </c>
      <c r="I18" s="170">
        <v>0</v>
      </c>
      <c r="J18" s="139">
        <v>0</v>
      </c>
      <c r="K18" s="140">
        <v>0</v>
      </c>
      <c r="L18" s="139">
        <v>4</v>
      </c>
      <c r="M18" s="140">
        <v>0</v>
      </c>
      <c r="N18" s="150">
        <f t="shared" si="0"/>
        <v>115</v>
      </c>
      <c r="O18" s="153">
        <f t="shared" si="1"/>
        <v>0</v>
      </c>
      <c r="P18" s="153">
        <f t="shared" si="2"/>
        <v>115</v>
      </c>
    </row>
    <row r="19" spans="1:16" s="30" customFormat="1" ht="22.5">
      <c r="A19" s="233" t="s">
        <v>114</v>
      </c>
      <c r="B19" s="139">
        <v>6</v>
      </c>
      <c r="C19" s="140">
        <v>7</v>
      </c>
      <c r="D19" s="139">
        <v>0</v>
      </c>
      <c r="E19" s="140">
        <v>0</v>
      </c>
      <c r="F19" s="139">
        <v>2</v>
      </c>
      <c r="G19" s="140">
        <v>1</v>
      </c>
      <c r="H19" s="139">
        <v>0</v>
      </c>
      <c r="I19" s="170">
        <v>0</v>
      </c>
      <c r="J19" s="139">
        <v>0</v>
      </c>
      <c r="K19" s="140">
        <v>0</v>
      </c>
      <c r="L19" s="139">
        <v>0</v>
      </c>
      <c r="M19" s="140">
        <v>0</v>
      </c>
      <c r="N19" s="150">
        <f t="shared" si="0"/>
        <v>8</v>
      </c>
      <c r="O19" s="153">
        <f t="shared" si="1"/>
        <v>8</v>
      </c>
      <c r="P19" s="153">
        <f t="shared" si="2"/>
        <v>16</v>
      </c>
    </row>
    <row r="20" spans="1:16" s="30" customFormat="1" ht="11.25">
      <c r="A20" s="30" t="s">
        <v>116</v>
      </c>
      <c r="B20" s="139">
        <v>52</v>
      </c>
      <c r="C20" s="140">
        <v>1</v>
      </c>
      <c r="D20" s="139">
        <v>0</v>
      </c>
      <c r="E20" s="140">
        <v>0</v>
      </c>
      <c r="F20" s="139">
        <v>8</v>
      </c>
      <c r="G20" s="140">
        <v>0</v>
      </c>
      <c r="H20" s="139">
        <v>0</v>
      </c>
      <c r="I20" s="170">
        <v>0</v>
      </c>
      <c r="J20" s="139">
        <v>0</v>
      </c>
      <c r="K20" s="140">
        <v>0</v>
      </c>
      <c r="L20" s="139">
        <v>0</v>
      </c>
      <c r="M20" s="140">
        <v>0</v>
      </c>
      <c r="N20" s="150">
        <f t="shared" si="0"/>
        <v>60</v>
      </c>
      <c r="O20" s="153">
        <f t="shared" si="1"/>
        <v>1</v>
      </c>
      <c r="P20" s="153">
        <f t="shared" si="2"/>
        <v>61</v>
      </c>
    </row>
    <row r="21" spans="1:16" s="30" customFormat="1" ht="11.25">
      <c r="A21" s="30" t="s">
        <v>118</v>
      </c>
      <c r="B21" s="139">
        <v>95</v>
      </c>
      <c r="C21" s="140">
        <v>18</v>
      </c>
      <c r="D21" s="139">
        <v>0</v>
      </c>
      <c r="E21" s="140">
        <v>0</v>
      </c>
      <c r="F21" s="139">
        <v>14</v>
      </c>
      <c r="G21" s="140">
        <v>3</v>
      </c>
      <c r="H21" s="139">
        <v>0</v>
      </c>
      <c r="I21" s="170">
        <v>0</v>
      </c>
      <c r="J21" s="139">
        <v>0</v>
      </c>
      <c r="K21" s="140">
        <v>0</v>
      </c>
      <c r="L21" s="139">
        <v>1</v>
      </c>
      <c r="M21" s="140">
        <v>0</v>
      </c>
      <c r="N21" s="150">
        <f t="shared" si="0"/>
        <v>110</v>
      </c>
      <c r="O21" s="153">
        <f t="shared" si="1"/>
        <v>21</v>
      </c>
      <c r="P21" s="153">
        <f t="shared" si="2"/>
        <v>131</v>
      </c>
    </row>
    <row r="22" spans="1:16" s="30" customFormat="1" ht="11.25">
      <c r="A22" s="30" t="s">
        <v>120</v>
      </c>
      <c r="B22" s="139">
        <v>89</v>
      </c>
      <c r="C22" s="140">
        <v>4</v>
      </c>
      <c r="D22" s="139">
        <v>0</v>
      </c>
      <c r="E22" s="140">
        <v>0</v>
      </c>
      <c r="F22" s="139">
        <v>11</v>
      </c>
      <c r="G22" s="140">
        <v>0</v>
      </c>
      <c r="H22" s="139">
        <v>0</v>
      </c>
      <c r="I22" s="170">
        <v>0</v>
      </c>
      <c r="J22" s="139">
        <v>0</v>
      </c>
      <c r="K22" s="140">
        <v>0</v>
      </c>
      <c r="L22" s="139">
        <v>0</v>
      </c>
      <c r="M22" s="140">
        <v>0</v>
      </c>
      <c r="N22" s="150">
        <f t="shared" si="0"/>
        <v>100</v>
      </c>
      <c r="O22" s="153">
        <f t="shared" si="1"/>
        <v>4</v>
      </c>
      <c r="P22" s="153">
        <f t="shared" si="2"/>
        <v>104</v>
      </c>
    </row>
    <row r="23" spans="1:16" s="30" customFormat="1" ht="11.25">
      <c r="A23" s="30" t="s">
        <v>129</v>
      </c>
      <c r="B23" s="139">
        <v>1</v>
      </c>
      <c r="C23" s="140">
        <v>14</v>
      </c>
      <c r="D23" s="139">
        <v>0</v>
      </c>
      <c r="E23" s="140">
        <v>0</v>
      </c>
      <c r="F23" s="139">
        <v>1</v>
      </c>
      <c r="G23" s="140">
        <v>1</v>
      </c>
      <c r="H23" s="139">
        <v>0</v>
      </c>
      <c r="I23" s="170">
        <v>0</v>
      </c>
      <c r="J23" s="139">
        <v>0</v>
      </c>
      <c r="K23" s="140">
        <v>0</v>
      </c>
      <c r="L23" s="139">
        <v>0</v>
      </c>
      <c r="M23" s="140">
        <v>2</v>
      </c>
      <c r="N23" s="150">
        <f t="shared" si="0"/>
        <v>2</v>
      </c>
      <c r="O23" s="153">
        <f t="shared" si="1"/>
        <v>17</v>
      </c>
      <c r="P23" s="153">
        <f t="shared" si="2"/>
        <v>19</v>
      </c>
    </row>
    <row r="24" spans="1:16" s="30" customFormat="1" ht="11.25">
      <c r="A24" s="30" t="s">
        <v>121</v>
      </c>
      <c r="B24" s="139">
        <v>58</v>
      </c>
      <c r="C24" s="140">
        <v>2</v>
      </c>
      <c r="D24" s="139">
        <v>0</v>
      </c>
      <c r="E24" s="140">
        <v>0</v>
      </c>
      <c r="F24" s="139">
        <v>10</v>
      </c>
      <c r="G24" s="140">
        <v>0</v>
      </c>
      <c r="H24" s="139">
        <v>0</v>
      </c>
      <c r="I24" s="170">
        <v>0</v>
      </c>
      <c r="J24" s="139">
        <v>0</v>
      </c>
      <c r="K24" s="140">
        <v>0</v>
      </c>
      <c r="L24" s="139">
        <v>5</v>
      </c>
      <c r="M24" s="140">
        <v>1</v>
      </c>
      <c r="N24" s="150">
        <f t="shared" si="0"/>
        <v>73</v>
      </c>
      <c r="O24" s="153">
        <f t="shared" si="1"/>
        <v>3</v>
      </c>
      <c r="P24" s="153">
        <f t="shared" si="2"/>
        <v>76</v>
      </c>
    </row>
    <row r="25" spans="1:16" s="30" customFormat="1" ht="11.25">
      <c r="A25" s="30" t="s">
        <v>122</v>
      </c>
      <c r="B25" s="139">
        <v>10</v>
      </c>
      <c r="C25" s="140">
        <v>13</v>
      </c>
      <c r="D25" s="139">
        <v>0</v>
      </c>
      <c r="E25" s="140">
        <v>0</v>
      </c>
      <c r="F25" s="139">
        <v>8</v>
      </c>
      <c r="G25" s="140">
        <v>2</v>
      </c>
      <c r="H25" s="139">
        <v>0</v>
      </c>
      <c r="I25" s="170">
        <v>0</v>
      </c>
      <c r="J25" s="139">
        <v>0</v>
      </c>
      <c r="K25" s="140">
        <v>0</v>
      </c>
      <c r="L25" s="139">
        <v>1</v>
      </c>
      <c r="M25" s="140">
        <v>0</v>
      </c>
      <c r="N25" s="150">
        <f t="shared" si="0"/>
        <v>19</v>
      </c>
      <c r="O25" s="153">
        <f t="shared" si="1"/>
        <v>15</v>
      </c>
      <c r="P25" s="153">
        <f t="shared" si="2"/>
        <v>34</v>
      </c>
    </row>
    <row r="26" spans="1:16" s="31" customFormat="1" ht="12">
      <c r="A26" s="31" t="s">
        <v>12</v>
      </c>
      <c r="B26" s="46">
        <f aca="true" t="shared" si="3" ref="B26:M26">SUM(B12:B25)</f>
        <v>722</v>
      </c>
      <c r="C26" s="47">
        <f t="shared" si="3"/>
        <v>446</v>
      </c>
      <c r="D26" s="46">
        <f t="shared" si="3"/>
        <v>0</v>
      </c>
      <c r="E26" s="47">
        <f t="shared" si="3"/>
        <v>0</v>
      </c>
      <c r="F26" s="46">
        <f t="shared" si="3"/>
        <v>143</v>
      </c>
      <c r="G26" s="47">
        <f t="shared" si="3"/>
        <v>31</v>
      </c>
      <c r="H26" s="46">
        <f t="shared" si="3"/>
        <v>2</v>
      </c>
      <c r="I26" s="45">
        <f t="shared" si="3"/>
        <v>3</v>
      </c>
      <c r="J26" s="46">
        <f t="shared" si="3"/>
        <v>0</v>
      </c>
      <c r="K26" s="47">
        <f t="shared" si="3"/>
        <v>0</v>
      </c>
      <c r="L26" s="46">
        <f t="shared" si="3"/>
        <v>29</v>
      </c>
      <c r="M26" s="47">
        <f t="shared" si="3"/>
        <v>9</v>
      </c>
      <c r="N26" s="46">
        <f>SUM(L26,J26,H26,F26,D26,B26)</f>
        <v>896</v>
      </c>
      <c r="O26" s="47">
        <f>SUM(M26,K26,I26,G26,E26,C26)</f>
        <v>489</v>
      </c>
      <c r="P26" s="47">
        <f>SUM(N26:O26)</f>
        <v>1385</v>
      </c>
    </row>
    <row r="27" spans="2:16" s="30" customFormat="1" ht="11.25">
      <c r="B27" s="139"/>
      <c r="C27" s="140"/>
      <c r="D27" s="139"/>
      <c r="E27" s="140"/>
      <c r="F27" s="139"/>
      <c r="G27" s="140"/>
      <c r="H27" s="139"/>
      <c r="I27" s="170"/>
      <c r="J27" s="139"/>
      <c r="K27" s="140"/>
      <c r="L27" s="139"/>
      <c r="M27" s="140"/>
      <c r="N27" s="152"/>
      <c r="O27" s="153"/>
      <c r="P27" s="153"/>
    </row>
    <row r="28" spans="1:16" s="188" customFormat="1" ht="12">
      <c r="A28" s="205" t="s">
        <v>153</v>
      </c>
      <c r="B28" s="193"/>
      <c r="C28" s="194"/>
      <c r="D28" s="193"/>
      <c r="E28" s="194"/>
      <c r="F28" s="193"/>
      <c r="G28" s="194"/>
      <c r="H28" s="193"/>
      <c r="I28" s="197"/>
      <c r="J28" s="193"/>
      <c r="K28" s="194"/>
      <c r="L28" s="193"/>
      <c r="M28" s="194"/>
      <c r="N28" s="195"/>
      <c r="O28" s="196"/>
      <c r="P28" s="196"/>
    </row>
    <row r="29" spans="1:16" s="188" customFormat="1" ht="11.25">
      <c r="A29" s="188" t="s">
        <v>145</v>
      </c>
      <c r="B29" s="193">
        <v>3</v>
      </c>
      <c r="C29" s="194">
        <v>6</v>
      </c>
      <c r="D29" s="193">
        <v>0</v>
      </c>
      <c r="E29" s="194">
        <v>0</v>
      </c>
      <c r="F29" s="193">
        <v>0</v>
      </c>
      <c r="G29" s="194">
        <v>0</v>
      </c>
      <c r="H29" s="193">
        <v>0</v>
      </c>
      <c r="I29" s="197">
        <v>0</v>
      </c>
      <c r="J29" s="193">
        <v>0</v>
      </c>
      <c r="K29" s="194">
        <v>0</v>
      </c>
      <c r="L29" s="193">
        <v>0</v>
      </c>
      <c r="M29" s="194">
        <v>0</v>
      </c>
      <c r="N29" s="150">
        <f>SUM(L29,J29,H29,F29,D29,B29)</f>
        <v>3</v>
      </c>
      <c r="O29" s="153">
        <f>SUM(M29,K29,I29,G29,E29,C29)</f>
        <v>6</v>
      </c>
      <c r="P29" s="153">
        <f>SUM(N29:O29)</f>
        <v>9</v>
      </c>
    </row>
    <row r="30" spans="1:16" s="188" customFormat="1" ht="11.25">
      <c r="A30" s="188" t="s">
        <v>106</v>
      </c>
      <c r="B30" s="193">
        <v>7</v>
      </c>
      <c r="C30" s="194">
        <v>0</v>
      </c>
      <c r="D30" s="193">
        <v>0</v>
      </c>
      <c r="E30" s="194">
        <v>0</v>
      </c>
      <c r="F30" s="193">
        <v>0</v>
      </c>
      <c r="G30" s="194">
        <v>0</v>
      </c>
      <c r="H30" s="193">
        <v>0</v>
      </c>
      <c r="I30" s="197">
        <v>0</v>
      </c>
      <c r="J30" s="193">
        <v>0</v>
      </c>
      <c r="K30" s="194">
        <v>0</v>
      </c>
      <c r="L30" s="193">
        <v>0</v>
      </c>
      <c r="M30" s="194">
        <v>0</v>
      </c>
      <c r="N30" s="150">
        <f aca="true" t="shared" si="4" ref="N30:N38">SUM(L30,J30,H30,F30,D30,B30)</f>
        <v>7</v>
      </c>
      <c r="O30" s="153">
        <f aca="true" t="shared" si="5" ref="O30:O38">SUM(M30,K30,I30,G30,E30,C30)</f>
        <v>0</v>
      </c>
      <c r="P30" s="153">
        <f aca="true" t="shared" si="6" ref="P30:P38">SUM(N30:O30)</f>
        <v>7</v>
      </c>
    </row>
    <row r="31" spans="1:16" s="188" customFormat="1" ht="11.25">
      <c r="A31" s="188" t="s">
        <v>136</v>
      </c>
      <c r="B31" s="193">
        <v>7</v>
      </c>
      <c r="C31" s="194">
        <v>5</v>
      </c>
      <c r="D31" s="193">
        <v>0</v>
      </c>
      <c r="E31" s="194">
        <v>0</v>
      </c>
      <c r="F31" s="193">
        <v>0</v>
      </c>
      <c r="G31" s="194">
        <v>0</v>
      </c>
      <c r="H31" s="193">
        <v>0</v>
      </c>
      <c r="I31" s="197">
        <v>0</v>
      </c>
      <c r="J31" s="193">
        <v>0</v>
      </c>
      <c r="K31" s="194">
        <v>0</v>
      </c>
      <c r="L31" s="193">
        <v>0</v>
      </c>
      <c r="M31" s="194">
        <v>0</v>
      </c>
      <c r="N31" s="150">
        <f t="shared" si="4"/>
        <v>7</v>
      </c>
      <c r="O31" s="153">
        <f t="shared" si="5"/>
        <v>5</v>
      </c>
      <c r="P31" s="153">
        <f t="shared" si="6"/>
        <v>12</v>
      </c>
    </row>
    <row r="32" spans="1:16" s="188" customFormat="1" ht="11.25">
      <c r="A32" s="188" t="s">
        <v>147</v>
      </c>
      <c r="B32" s="193">
        <v>0</v>
      </c>
      <c r="C32" s="194">
        <v>2</v>
      </c>
      <c r="D32" s="193">
        <v>0</v>
      </c>
      <c r="E32" s="194">
        <v>0</v>
      </c>
      <c r="F32" s="193">
        <v>0</v>
      </c>
      <c r="G32" s="194">
        <v>0</v>
      </c>
      <c r="H32" s="193">
        <v>0</v>
      </c>
      <c r="I32" s="197">
        <v>0</v>
      </c>
      <c r="J32" s="193">
        <v>0</v>
      </c>
      <c r="K32" s="194">
        <v>0</v>
      </c>
      <c r="L32" s="193">
        <v>0</v>
      </c>
      <c r="M32" s="194">
        <v>0</v>
      </c>
      <c r="N32" s="150">
        <f t="shared" si="4"/>
        <v>0</v>
      </c>
      <c r="O32" s="153">
        <f t="shared" si="5"/>
        <v>2</v>
      </c>
      <c r="P32" s="153">
        <f t="shared" si="6"/>
        <v>2</v>
      </c>
    </row>
    <row r="33" spans="1:16" s="188" customFormat="1" ht="22.5">
      <c r="A33" s="222" t="s">
        <v>108</v>
      </c>
      <c r="B33" s="193">
        <v>7</v>
      </c>
      <c r="C33" s="194">
        <v>12</v>
      </c>
      <c r="D33" s="193">
        <v>0</v>
      </c>
      <c r="E33" s="194">
        <v>0</v>
      </c>
      <c r="F33" s="193">
        <v>0</v>
      </c>
      <c r="G33" s="194">
        <v>0</v>
      </c>
      <c r="H33" s="193">
        <v>0</v>
      </c>
      <c r="I33" s="197">
        <v>0</v>
      </c>
      <c r="J33" s="193">
        <v>0</v>
      </c>
      <c r="K33" s="194">
        <v>0</v>
      </c>
      <c r="L33" s="193">
        <v>0</v>
      </c>
      <c r="M33" s="194">
        <v>0</v>
      </c>
      <c r="N33" s="150">
        <f t="shared" si="4"/>
        <v>7</v>
      </c>
      <c r="O33" s="153">
        <f t="shared" si="5"/>
        <v>12</v>
      </c>
      <c r="P33" s="153">
        <f t="shared" si="6"/>
        <v>19</v>
      </c>
    </row>
    <row r="34" spans="1:16" s="188" customFormat="1" ht="11.25">
      <c r="A34" s="222" t="s">
        <v>111</v>
      </c>
      <c r="B34" s="193">
        <v>1</v>
      </c>
      <c r="C34" s="194">
        <v>0</v>
      </c>
      <c r="D34" s="193">
        <v>0</v>
      </c>
      <c r="E34" s="194">
        <v>0</v>
      </c>
      <c r="F34" s="193">
        <v>0</v>
      </c>
      <c r="G34" s="194">
        <v>0</v>
      </c>
      <c r="H34" s="193">
        <v>0</v>
      </c>
      <c r="I34" s="197">
        <v>0</v>
      </c>
      <c r="J34" s="193">
        <v>0</v>
      </c>
      <c r="K34" s="194">
        <v>0</v>
      </c>
      <c r="L34" s="193">
        <v>0</v>
      </c>
      <c r="M34" s="194">
        <v>0</v>
      </c>
      <c r="N34" s="150">
        <f t="shared" si="4"/>
        <v>1</v>
      </c>
      <c r="O34" s="153">
        <f t="shared" si="5"/>
        <v>0</v>
      </c>
      <c r="P34" s="153">
        <f t="shared" si="6"/>
        <v>1</v>
      </c>
    </row>
    <row r="35" spans="1:16" s="188" customFormat="1" ht="11.25">
      <c r="A35" s="188" t="s">
        <v>139</v>
      </c>
      <c r="B35" s="193">
        <v>4</v>
      </c>
      <c r="C35" s="194">
        <v>5</v>
      </c>
      <c r="D35" s="193">
        <v>0</v>
      </c>
      <c r="E35" s="194">
        <v>0</v>
      </c>
      <c r="F35" s="193">
        <v>0</v>
      </c>
      <c r="G35" s="194">
        <v>0</v>
      </c>
      <c r="H35" s="193">
        <v>0</v>
      </c>
      <c r="I35" s="197">
        <v>0</v>
      </c>
      <c r="J35" s="193">
        <v>0</v>
      </c>
      <c r="K35" s="194">
        <v>0</v>
      </c>
      <c r="L35" s="193">
        <v>0</v>
      </c>
      <c r="M35" s="194">
        <v>0</v>
      </c>
      <c r="N35" s="150">
        <f t="shared" si="4"/>
        <v>4</v>
      </c>
      <c r="O35" s="153">
        <f t="shared" si="5"/>
        <v>5</v>
      </c>
      <c r="P35" s="153">
        <f t="shared" si="6"/>
        <v>9</v>
      </c>
    </row>
    <row r="36" spans="1:16" s="188" customFormat="1" ht="11.25">
      <c r="A36" s="188" t="s">
        <v>140</v>
      </c>
      <c r="B36" s="193">
        <v>4</v>
      </c>
      <c r="C36" s="194">
        <v>0</v>
      </c>
      <c r="D36" s="193">
        <v>0</v>
      </c>
      <c r="E36" s="194">
        <v>0</v>
      </c>
      <c r="F36" s="193">
        <v>0</v>
      </c>
      <c r="G36" s="194">
        <v>0</v>
      </c>
      <c r="H36" s="193">
        <v>0</v>
      </c>
      <c r="I36" s="197">
        <v>0</v>
      </c>
      <c r="J36" s="193">
        <v>0</v>
      </c>
      <c r="K36" s="194">
        <v>0</v>
      </c>
      <c r="L36" s="193">
        <v>0</v>
      </c>
      <c r="M36" s="194">
        <v>0</v>
      </c>
      <c r="N36" s="150">
        <f t="shared" si="4"/>
        <v>4</v>
      </c>
      <c r="O36" s="153">
        <f t="shared" si="5"/>
        <v>0</v>
      </c>
      <c r="P36" s="153">
        <f t="shared" si="6"/>
        <v>4</v>
      </c>
    </row>
    <row r="37" spans="1:16" s="188" customFormat="1" ht="12.75" customHeight="1">
      <c r="A37" s="222" t="s">
        <v>141</v>
      </c>
      <c r="B37" s="193">
        <v>0</v>
      </c>
      <c r="C37" s="194">
        <v>5</v>
      </c>
      <c r="D37" s="193">
        <v>0</v>
      </c>
      <c r="E37" s="194">
        <v>0</v>
      </c>
      <c r="F37" s="193">
        <v>0</v>
      </c>
      <c r="G37" s="194">
        <v>0</v>
      </c>
      <c r="H37" s="193">
        <v>0</v>
      </c>
      <c r="I37" s="197">
        <v>0</v>
      </c>
      <c r="J37" s="193">
        <v>0</v>
      </c>
      <c r="K37" s="194">
        <v>0</v>
      </c>
      <c r="L37" s="193">
        <v>0</v>
      </c>
      <c r="M37" s="194">
        <v>0</v>
      </c>
      <c r="N37" s="150">
        <f t="shared" si="4"/>
        <v>0</v>
      </c>
      <c r="O37" s="153">
        <f t="shared" si="5"/>
        <v>5</v>
      </c>
      <c r="P37" s="153">
        <f t="shared" si="6"/>
        <v>5</v>
      </c>
    </row>
    <row r="38" spans="1:16" s="188" customFormat="1" ht="11.25">
      <c r="A38" s="188" t="s">
        <v>143</v>
      </c>
      <c r="B38" s="193">
        <v>22</v>
      </c>
      <c r="C38" s="194">
        <v>0</v>
      </c>
      <c r="D38" s="193">
        <v>0</v>
      </c>
      <c r="E38" s="194">
        <v>0</v>
      </c>
      <c r="F38" s="193">
        <v>0</v>
      </c>
      <c r="G38" s="194">
        <v>0</v>
      </c>
      <c r="H38" s="193">
        <v>0</v>
      </c>
      <c r="I38" s="197">
        <v>0</v>
      </c>
      <c r="J38" s="193">
        <v>0</v>
      </c>
      <c r="K38" s="194">
        <v>0</v>
      </c>
      <c r="L38" s="193">
        <v>0</v>
      </c>
      <c r="M38" s="194">
        <v>0</v>
      </c>
      <c r="N38" s="150">
        <f t="shared" si="4"/>
        <v>22</v>
      </c>
      <c r="O38" s="153">
        <f t="shared" si="5"/>
        <v>0</v>
      </c>
      <c r="P38" s="153">
        <f t="shared" si="6"/>
        <v>22</v>
      </c>
    </row>
    <row r="39" spans="1:16" s="207" customFormat="1" ht="12">
      <c r="A39" s="207" t="s">
        <v>12</v>
      </c>
      <c r="B39" s="213">
        <f aca="true" t="shared" si="7" ref="B39:P39">SUM(B29:B38)</f>
        <v>55</v>
      </c>
      <c r="C39" s="214">
        <f t="shared" si="7"/>
        <v>35</v>
      </c>
      <c r="D39" s="213">
        <f t="shared" si="7"/>
        <v>0</v>
      </c>
      <c r="E39" s="214">
        <f t="shared" si="7"/>
        <v>0</v>
      </c>
      <c r="F39" s="213">
        <f t="shared" si="7"/>
        <v>0</v>
      </c>
      <c r="G39" s="214">
        <f t="shared" si="7"/>
        <v>0</v>
      </c>
      <c r="H39" s="213">
        <f t="shared" si="7"/>
        <v>0</v>
      </c>
      <c r="I39" s="215">
        <f t="shared" si="7"/>
        <v>0</v>
      </c>
      <c r="J39" s="213">
        <f t="shared" si="7"/>
        <v>0</v>
      </c>
      <c r="K39" s="214">
        <f t="shared" si="7"/>
        <v>0</v>
      </c>
      <c r="L39" s="213">
        <f t="shared" si="7"/>
        <v>0</v>
      </c>
      <c r="M39" s="214">
        <f t="shared" si="7"/>
        <v>0</v>
      </c>
      <c r="N39" s="46">
        <f t="shared" si="7"/>
        <v>55</v>
      </c>
      <c r="O39" s="47">
        <f t="shared" si="7"/>
        <v>35</v>
      </c>
      <c r="P39" s="47">
        <f t="shared" si="7"/>
        <v>90</v>
      </c>
    </row>
    <row r="40" spans="2:16" s="188" customFormat="1" ht="8.25" customHeight="1">
      <c r="B40" s="193"/>
      <c r="C40" s="194"/>
      <c r="D40" s="193"/>
      <c r="E40" s="194"/>
      <c r="F40" s="193"/>
      <c r="G40" s="194"/>
      <c r="H40" s="193"/>
      <c r="I40" s="197"/>
      <c r="J40" s="193"/>
      <c r="K40" s="194"/>
      <c r="L40" s="193"/>
      <c r="M40" s="194"/>
      <c r="N40" s="195"/>
      <c r="O40" s="196"/>
      <c r="P40" s="196"/>
    </row>
    <row r="41" spans="1:16" s="31" customFormat="1" ht="12">
      <c r="A41" s="31" t="s">
        <v>14</v>
      </c>
      <c r="B41" s="147">
        <f aca="true" t="shared" si="8" ref="B41:P41">SUM(B39,B26)</f>
        <v>777</v>
      </c>
      <c r="C41" s="148">
        <f t="shared" si="8"/>
        <v>481</v>
      </c>
      <c r="D41" s="147">
        <f t="shared" si="8"/>
        <v>0</v>
      </c>
      <c r="E41" s="148">
        <f t="shared" si="8"/>
        <v>0</v>
      </c>
      <c r="F41" s="147">
        <f t="shared" si="8"/>
        <v>143</v>
      </c>
      <c r="G41" s="148">
        <f t="shared" si="8"/>
        <v>31</v>
      </c>
      <c r="H41" s="147">
        <f t="shared" si="8"/>
        <v>2</v>
      </c>
      <c r="I41" s="216">
        <f t="shared" si="8"/>
        <v>3</v>
      </c>
      <c r="J41" s="147">
        <f t="shared" si="8"/>
        <v>0</v>
      </c>
      <c r="K41" s="148">
        <f t="shared" si="8"/>
        <v>0</v>
      </c>
      <c r="L41" s="147">
        <f t="shared" si="8"/>
        <v>29</v>
      </c>
      <c r="M41" s="148">
        <f t="shared" si="8"/>
        <v>9</v>
      </c>
      <c r="N41" s="147">
        <f t="shared" si="8"/>
        <v>951</v>
      </c>
      <c r="O41" s="148">
        <f t="shared" si="8"/>
        <v>524</v>
      </c>
      <c r="P41" s="148">
        <f t="shared" si="8"/>
        <v>1475</v>
      </c>
    </row>
    <row r="43" ht="12.75">
      <c r="A43" s="220" t="s">
        <v>38</v>
      </c>
    </row>
    <row r="44" ht="12.75">
      <c r="A44" s="221" t="s">
        <v>163</v>
      </c>
    </row>
  </sheetData>
  <sheetProtection/>
  <mergeCells count="5">
    <mergeCell ref="A2:P2"/>
    <mergeCell ref="A3:P3"/>
    <mergeCell ref="A4:P4"/>
    <mergeCell ref="F8:G8"/>
    <mergeCell ref="F9:G9"/>
  </mergeCells>
  <printOptions/>
  <pageMargins left="0.75" right="0.75" top="1" bottom="1" header="0.5" footer="0.5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30.8515625" style="231" customWidth="1"/>
    <col min="2" max="15" width="7.57421875" style="246" customWidth="1"/>
    <col min="16" max="16" width="7.140625" style="231" customWidth="1"/>
    <col min="17" max="17" width="0.2890625" style="246" customWidth="1"/>
    <col min="18" max="18" width="14.140625" style="246" customWidth="1"/>
    <col min="19" max="20" width="7.00390625" style="246" customWidth="1"/>
    <col min="21" max="21" width="9.28125" style="246" customWidth="1"/>
    <col min="22" max="23" width="7.00390625" style="246" customWidth="1"/>
    <col min="24" max="24" width="9.28125" style="246" customWidth="1"/>
    <col min="25" max="25" width="18.140625" style="246" customWidth="1"/>
    <col min="26" max="27" width="13.421875" style="246" customWidth="1"/>
    <col min="28" max="28" width="10.57421875" style="246" customWidth="1"/>
    <col min="29" max="30" width="5.00390625" style="246" customWidth="1"/>
    <col min="31" max="31" width="10.57421875" style="246" customWidth="1"/>
    <col min="32" max="33" width="4.7109375" style="246" customWidth="1"/>
    <col min="34" max="34" width="10.28125" style="246" customWidth="1"/>
    <col min="35" max="35" width="19.00390625" style="246" customWidth="1"/>
    <col min="36" max="37" width="12.00390625" style="246" customWidth="1"/>
    <col min="38" max="38" width="10.57421875" style="246" customWidth="1"/>
    <col min="39" max="40" width="5.00390625" style="246" customWidth="1"/>
    <col min="41" max="41" width="10.57421875" style="246" customWidth="1"/>
    <col min="42" max="43" width="4.7109375" style="246" customWidth="1"/>
    <col min="44" max="44" width="10.28125" style="246" customWidth="1"/>
    <col min="45" max="45" width="17.57421875" style="246" customWidth="1"/>
    <col min="46" max="46" width="43.421875" style="246" customWidth="1"/>
    <col min="47" max="48" width="7.00390625" style="246" customWidth="1"/>
    <col min="49" max="49" width="9.28125" style="246" customWidth="1"/>
    <col min="50" max="16384" width="8.8515625" style="246" customWidth="1"/>
  </cols>
  <sheetData>
    <row r="1" spans="1:2" ht="12.75">
      <c r="A1" s="4" t="s">
        <v>103</v>
      </c>
      <c r="B1" s="4"/>
    </row>
    <row r="2" spans="1:17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2.75">
      <c r="A3" s="300" t="s">
        <v>173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12.75">
      <c r="A4" s="300" t="s">
        <v>73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40" customFormat="1" ht="12">
      <c r="A11" s="206" t="s">
        <v>154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5"/>
    </row>
    <row r="12" spans="1:16" s="30" customFormat="1" ht="12.75">
      <c r="A12" s="231" t="s">
        <v>151</v>
      </c>
      <c r="B12" s="266">
        <v>10</v>
      </c>
      <c r="C12" s="255">
        <v>2</v>
      </c>
      <c r="D12" s="266">
        <v>0</v>
      </c>
      <c r="E12" s="255">
        <v>0</v>
      </c>
      <c r="F12" s="266">
        <v>2</v>
      </c>
      <c r="G12" s="255">
        <v>0</v>
      </c>
      <c r="H12" s="266">
        <v>0</v>
      </c>
      <c r="I12" s="267">
        <v>0</v>
      </c>
      <c r="J12" s="266">
        <v>0</v>
      </c>
      <c r="K12" s="267">
        <v>0</v>
      </c>
      <c r="L12" s="266">
        <v>0</v>
      </c>
      <c r="M12" s="267">
        <v>0</v>
      </c>
      <c r="N12" s="150">
        <f aca="true" t="shared" si="0" ref="N12:O17">SUM(L12,J12,H12,F12,D12,B12)</f>
        <v>12</v>
      </c>
      <c r="O12" s="153">
        <f t="shared" si="0"/>
        <v>2</v>
      </c>
      <c r="P12" s="153">
        <f aca="true" t="shared" si="1" ref="P12:P17">SUM(N12:O12)</f>
        <v>14</v>
      </c>
    </row>
    <row r="13" spans="1:16" s="30" customFormat="1" ht="12.75">
      <c r="A13" s="231" t="s">
        <v>105</v>
      </c>
      <c r="B13" s="266">
        <v>13</v>
      </c>
      <c r="C13" s="255">
        <v>10</v>
      </c>
      <c r="D13" s="266">
        <v>0</v>
      </c>
      <c r="E13" s="262">
        <v>0</v>
      </c>
      <c r="F13" s="266">
        <v>4</v>
      </c>
      <c r="G13" s="255">
        <v>5</v>
      </c>
      <c r="H13" s="266">
        <v>0</v>
      </c>
      <c r="I13" s="267">
        <v>0</v>
      </c>
      <c r="J13" s="266">
        <v>1</v>
      </c>
      <c r="K13" s="267">
        <v>0</v>
      </c>
      <c r="L13" s="266">
        <v>0</v>
      </c>
      <c r="M13" s="267">
        <v>0</v>
      </c>
      <c r="N13" s="150">
        <f t="shared" si="0"/>
        <v>18</v>
      </c>
      <c r="O13" s="153">
        <f t="shared" si="0"/>
        <v>15</v>
      </c>
      <c r="P13" s="153">
        <f t="shared" si="1"/>
        <v>33</v>
      </c>
    </row>
    <row r="14" spans="1:16" s="30" customFormat="1" ht="12.75">
      <c r="A14" s="231" t="s">
        <v>106</v>
      </c>
      <c r="B14" s="266">
        <v>11</v>
      </c>
      <c r="C14" s="255">
        <v>0</v>
      </c>
      <c r="D14" s="266">
        <v>0</v>
      </c>
      <c r="E14" s="262">
        <v>0</v>
      </c>
      <c r="F14" s="266">
        <v>3</v>
      </c>
      <c r="G14" s="255">
        <v>0</v>
      </c>
      <c r="H14" s="266">
        <v>0</v>
      </c>
      <c r="I14" s="267">
        <v>0</v>
      </c>
      <c r="J14" s="266">
        <v>0</v>
      </c>
      <c r="K14" s="267">
        <v>0</v>
      </c>
      <c r="L14" s="266">
        <v>0</v>
      </c>
      <c r="M14" s="267">
        <v>0</v>
      </c>
      <c r="N14" s="150">
        <f t="shared" si="0"/>
        <v>14</v>
      </c>
      <c r="O14" s="153">
        <f t="shared" si="0"/>
        <v>0</v>
      </c>
      <c r="P14" s="153">
        <f t="shared" si="1"/>
        <v>14</v>
      </c>
    </row>
    <row r="15" spans="1:16" s="30" customFormat="1" ht="12.75">
      <c r="A15" s="231" t="s">
        <v>113</v>
      </c>
      <c r="B15" s="266">
        <v>8</v>
      </c>
      <c r="C15" s="255">
        <v>0</v>
      </c>
      <c r="D15" s="266">
        <v>0</v>
      </c>
      <c r="E15" s="262">
        <v>0</v>
      </c>
      <c r="F15" s="266">
        <v>8</v>
      </c>
      <c r="G15" s="255">
        <v>0</v>
      </c>
      <c r="H15" s="266">
        <v>0</v>
      </c>
      <c r="I15" s="267">
        <v>0</v>
      </c>
      <c r="J15" s="266">
        <v>0</v>
      </c>
      <c r="K15" s="267">
        <v>0</v>
      </c>
      <c r="L15" s="266">
        <v>0</v>
      </c>
      <c r="M15" s="267">
        <v>0</v>
      </c>
      <c r="N15" s="150">
        <f t="shared" si="0"/>
        <v>16</v>
      </c>
      <c r="O15" s="153">
        <f t="shared" si="0"/>
        <v>0</v>
      </c>
      <c r="P15" s="153">
        <f t="shared" si="1"/>
        <v>16</v>
      </c>
    </row>
    <row r="16" spans="1:16" s="30" customFormat="1" ht="26.25">
      <c r="A16" s="244" t="s">
        <v>114</v>
      </c>
      <c r="B16" s="266">
        <v>1</v>
      </c>
      <c r="C16" s="255">
        <v>10</v>
      </c>
      <c r="D16" s="266">
        <v>0</v>
      </c>
      <c r="E16" s="262">
        <v>0</v>
      </c>
      <c r="F16" s="266">
        <v>1</v>
      </c>
      <c r="G16" s="255">
        <v>3</v>
      </c>
      <c r="H16" s="266">
        <v>0</v>
      </c>
      <c r="I16" s="267">
        <v>0</v>
      </c>
      <c r="J16" s="266">
        <v>0</v>
      </c>
      <c r="K16" s="267">
        <v>0</v>
      </c>
      <c r="L16" s="266">
        <v>0</v>
      </c>
      <c r="M16" s="267">
        <v>0</v>
      </c>
      <c r="N16" s="150">
        <f t="shared" si="0"/>
        <v>2</v>
      </c>
      <c r="O16" s="153">
        <f t="shared" si="0"/>
        <v>13</v>
      </c>
      <c r="P16" s="153">
        <f t="shared" si="1"/>
        <v>15</v>
      </c>
    </row>
    <row r="17" spans="1:16" s="30" customFormat="1" ht="12.75">
      <c r="A17" s="231" t="s">
        <v>120</v>
      </c>
      <c r="B17" s="266">
        <v>8</v>
      </c>
      <c r="C17" s="255">
        <v>3</v>
      </c>
      <c r="D17" s="266">
        <v>0</v>
      </c>
      <c r="E17" s="262">
        <v>0</v>
      </c>
      <c r="F17" s="266">
        <v>5</v>
      </c>
      <c r="G17" s="255">
        <v>2</v>
      </c>
      <c r="H17" s="266">
        <v>0</v>
      </c>
      <c r="I17" s="267">
        <v>0</v>
      </c>
      <c r="J17" s="266">
        <v>0</v>
      </c>
      <c r="K17" s="267">
        <v>0</v>
      </c>
      <c r="L17" s="266">
        <v>0</v>
      </c>
      <c r="M17" s="267">
        <v>0</v>
      </c>
      <c r="N17" s="150">
        <f t="shared" si="0"/>
        <v>13</v>
      </c>
      <c r="O17" s="153">
        <f t="shared" si="0"/>
        <v>5</v>
      </c>
      <c r="P17" s="153">
        <f t="shared" si="1"/>
        <v>18</v>
      </c>
    </row>
    <row r="18" spans="1:16" s="31" customFormat="1" ht="12">
      <c r="A18" s="171" t="s">
        <v>12</v>
      </c>
      <c r="B18" s="46">
        <f aca="true" t="shared" si="2" ref="B18:P18">SUM(B12:B17)</f>
        <v>51</v>
      </c>
      <c r="C18" s="47">
        <f t="shared" si="2"/>
        <v>25</v>
      </c>
      <c r="D18" s="46">
        <f t="shared" si="2"/>
        <v>0</v>
      </c>
      <c r="E18" s="47">
        <f t="shared" si="2"/>
        <v>0</v>
      </c>
      <c r="F18" s="46">
        <f t="shared" si="2"/>
        <v>23</v>
      </c>
      <c r="G18" s="47">
        <f t="shared" si="2"/>
        <v>10</v>
      </c>
      <c r="H18" s="46">
        <f t="shared" si="2"/>
        <v>0</v>
      </c>
      <c r="I18" s="45">
        <f t="shared" si="2"/>
        <v>0</v>
      </c>
      <c r="J18" s="46">
        <f t="shared" si="2"/>
        <v>1</v>
      </c>
      <c r="K18" s="45">
        <f t="shared" si="2"/>
        <v>0</v>
      </c>
      <c r="L18" s="46">
        <f t="shared" si="2"/>
        <v>0</v>
      </c>
      <c r="M18" s="45">
        <f t="shared" si="2"/>
        <v>0</v>
      </c>
      <c r="N18" s="46">
        <f t="shared" si="2"/>
        <v>75</v>
      </c>
      <c r="O18" s="47">
        <f t="shared" si="2"/>
        <v>35</v>
      </c>
      <c r="P18" s="47">
        <f t="shared" si="2"/>
        <v>110</v>
      </c>
    </row>
    <row r="21" spans="1:16" ht="12.75">
      <c r="A21" s="246"/>
      <c r="P21" s="246"/>
    </row>
    <row r="22" spans="1:16" ht="12.75">
      <c r="A22" s="246"/>
      <c r="P22" s="246"/>
    </row>
    <row r="23" spans="1:16" ht="12.75">
      <c r="A23" s="246"/>
      <c r="P23" s="246"/>
    </row>
    <row r="24" spans="1:16" ht="12.75">
      <c r="A24" s="246"/>
      <c r="P24" s="246"/>
    </row>
    <row r="25" spans="1:16" ht="12.75">
      <c r="A25" s="246"/>
      <c r="P25" s="246"/>
    </row>
  </sheetData>
  <sheetProtection/>
  <mergeCells count="5">
    <mergeCell ref="A2:Q2"/>
    <mergeCell ref="A3:Q3"/>
    <mergeCell ref="A4:Q4"/>
    <mergeCell ref="F8:G8"/>
    <mergeCell ref="F9:G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32.8515625" style="246" bestFit="1" customWidth="1"/>
    <col min="2" max="13" width="6.421875" style="246" customWidth="1"/>
    <col min="14" max="14" width="7.28125" style="246" customWidth="1"/>
    <col min="15" max="15" width="7.140625" style="246" customWidth="1"/>
    <col min="16" max="16" width="6.421875" style="246" customWidth="1"/>
    <col min="17" max="17" width="9.28125" style="246" customWidth="1"/>
    <col min="18" max="19" width="7.00390625" style="246" customWidth="1"/>
    <col min="20" max="20" width="9.28125" style="246" customWidth="1"/>
    <col min="21" max="22" width="7.00390625" style="246" customWidth="1"/>
    <col min="23" max="23" width="9.28125" style="246" customWidth="1"/>
    <col min="24" max="24" width="18.140625" style="246" customWidth="1"/>
    <col min="25" max="26" width="13.421875" style="246" customWidth="1"/>
    <col min="27" max="27" width="10.57421875" style="246" customWidth="1"/>
    <col min="28" max="29" width="5.00390625" style="246" customWidth="1"/>
    <col min="30" max="30" width="10.57421875" style="246" customWidth="1"/>
    <col min="31" max="32" width="4.7109375" style="246" customWidth="1"/>
    <col min="33" max="33" width="10.28125" style="246" customWidth="1"/>
    <col min="34" max="34" width="19.00390625" style="246" customWidth="1"/>
    <col min="35" max="36" width="12.00390625" style="246" customWidth="1"/>
    <col min="37" max="37" width="10.57421875" style="246" customWidth="1"/>
    <col min="38" max="39" width="5.00390625" style="246" customWidth="1"/>
    <col min="40" max="40" width="10.57421875" style="246" customWidth="1"/>
    <col min="41" max="42" width="4.7109375" style="246" customWidth="1"/>
    <col min="43" max="43" width="10.28125" style="246" customWidth="1"/>
    <col min="44" max="44" width="17.57421875" style="246" customWidth="1"/>
    <col min="45" max="45" width="43.421875" style="246" customWidth="1"/>
    <col min="46" max="47" width="7.00390625" style="246" customWidth="1"/>
    <col min="48" max="48" width="9.28125" style="246" customWidth="1"/>
    <col min="49" max="16384" width="8.8515625" style="246" customWidth="1"/>
  </cols>
  <sheetData>
    <row r="1" ht="12.75">
      <c r="A1" s="4" t="s">
        <v>103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173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74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>
      <c r="A5" s="3"/>
    </row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289"/>
      <c r="G9" s="291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">
      <c r="A11" s="206" t="s">
        <v>154</v>
      </c>
      <c r="B11" s="42"/>
      <c r="C11" s="40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40"/>
    </row>
    <row r="12" spans="1:16" s="30" customFormat="1" ht="12" customHeight="1">
      <c r="A12" s="30" t="s">
        <v>151</v>
      </c>
      <c r="B12" s="139">
        <v>2</v>
      </c>
      <c r="C12" s="140">
        <v>0</v>
      </c>
      <c r="D12" s="139">
        <v>0</v>
      </c>
      <c r="E12" s="140">
        <v>0</v>
      </c>
      <c r="F12" s="139">
        <v>2</v>
      </c>
      <c r="G12" s="140">
        <v>0</v>
      </c>
      <c r="H12" s="139">
        <v>0</v>
      </c>
      <c r="I12" s="140">
        <v>0</v>
      </c>
      <c r="J12" s="139">
        <v>0</v>
      </c>
      <c r="K12" s="140">
        <v>0</v>
      </c>
      <c r="L12" s="139">
        <v>8</v>
      </c>
      <c r="M12" s="140">
        <v>2</v>
      </c>
      <c r="N12" s="150">
        <f aca="true" t="shared" si="0" ref="N12:O17">SUM(L12,J12,H12,F12,D12,B12)</f>
        <v>12</v>
      </c>
      <c r="O12" s="153">
        <f t="shared" si="0"/>
        <v>2</v>
      </c>
      <c r="P12" s="153">
        <f aca="true" t="shared" si="1" ref="P12:P17">SUM(N12:O12)</f>
        <v>14</v>
      </c>
    </row>
    <row r="13" spans="1:16" s="30" customFormat="1" ht="11.25">
      <c r="A13" s="30" t="s">
        <v>128</v>
      </c>
      <c r="B13" s="139">
        <v>11</v>
      </c>
      <c r="C13" s="140">
        <v>2</v>
      </c>
      <c r="D13" s="139">
        <v>0</v>
      </c>
      <c r="E13" s="140">
        <v>0</v>
      </c>
      <c r="F13" s="139">
        <v>5</v>
      </c>
      <c r="G13" s="140">
        <v>0</v>
      </c>
      <c r="H13" s="139">
        <v>0</v>
      </c>
      <c r="I13" s="140">
        <v>0</v>
      </c>
      <c r="J13" s="139">
        <v>0</v>
      </c>
      <c r="K13" s="140">
        <v>0</v>
      </c>
      <c r="L13" s="139">
        <v>0</v>
      </c>
      <c r="M13" s="140">
        <v>0</v>
      </c>
      <c r="N13" s="150">
        <f t="shared" si="0"/>
        <v>16</v>
      </c>
      <c r="O13" s="153">
        <f t="shared" si="0"/>
        <v>2</v>
      </c>
      <c r="P13" s="153">
        <f t="shared" si="1"/>
        <v>18</v>
      </c>
    </row>
    <row r="14" spans="1:16" s="30" customFormat="1" ht="11.25">
      <c r="A14" s="30" t="s">
        <v>109</v>
      </c>
      <c r="B14" s="139">
        <v>12</v>
      </c>
      <c r="C14" s="140">
        <v>0</v>
      </c>
      <c r="D14" s="139">
        <v>0</v>
      </c>
      <c r="E14" s="140">
        <v>0</v>
      </c>
      <c r="F14" s="139">
        <v>3</v>
      </c>
      <c r="G14" s="140">
        <v>0</v>
      </c>
      <c r="H14" s="139">
        <v>0</v>
      </c>
      <c r="I14" s="140">
        <v>0</v>
      </c>
      <c r="J14" s="139">
        <v>0</v>
      </c>
      <c r="K14" s="140">
        <v>0</v>
      </c>
      <c r="L14" s="139">
        <v>0</v>
      </c>
      <c r="M14" s="140">
        <v>0</v>
      </c>
      <c r="N14" s="150">
        <f t="shared" si="0"/>
        <v>15</v>
      </c>
      <c r="O14" s="153">
        <f t="shared" si="0"/>
        <v>0</v>
      </c>
      <c r="P14" s="153">
        <f t="shared" si="1"/>
        <v>15</v>
      </c>
    </row>
    <row r="15" spans="1:16" s="30" customFormat="1" ht="11.25">
      <c r="A15" s="30" t="s">
        <v>111</v>
      </c>
      <c r="B15" s="139">
        <v>9</v>
      </c>
      <c r="C15" s="140">
        <v>0</v>
      </c>
      <c r="D15" s="139">
        <v>0</v>
      </c>
      <c r="E15" s="140">
        <v>0</v>
      </c>
      <c r="F15" s="139">
        <v>5</v>
      </c>
      <c r="G15" s="140">
        <v>0</v>
      </c>
      <c r="H15" s="139">
        <v>0</v>
      </c>
      <c r="I15" s="140">
        <v>0</v>
      </c>
      <c r="J15" s="139">
        <v>0</v>
      </c>
      <c r="K15" s="140">
        <v>0</v>
      </c>
      <c r="L15" s="139">
        <v>0</v>
      </c>
      <c r="M15" s="140">
        <v>0</v>
      </c>
      <c r="N15" s="150">
        <f t="shared" si="0"/>
        <v>14</v>
      </c>
      <c r="O15" s="153">
        <f t="shared" si="0"/>
        <v>0</v>
      </c>
      <c r="P15" s="153">
        <f t="shared" si="1"/>
        <v>14</v>
      </c>
    </row>
    <row r="16" spans="1:16" s="30" customFormat="1" ht="22.5">
      <c r="A16" s="233" t="s">
        <v>114</v>
      </c>
      <c r="B16" s="139">
        <v>4</v>
      </c>
      <c r="C16" s="140">
        <v>17</v>
      </c>
      <c r="D16" s="139">
        <v>0</v>
      </c>
      <c r="E16" s="140">
        <v>0</v>
      </c>
      <c r="F16" s="139">
        <v>2</v>
      </c>
      <c r="G16" s="140">
        <v>2</v>
      </c>
      <c r="H16" s="139">
        <v>0</v>
      </c>
      <c r="I16" s="140">
        <v>0</v>
      </c>
      <c r="J16" s="139">
        <v>0</v>
      </c>
      <c r="K16" s="140">
        <v>0</v>
      </c>
      <c r="L16" s="139">
        <v>0</v>
      </c>
      <c r="M16" s="140">
        <v>0</v>
      </c>
      <c r="N16" s="150">
        <f t="shared" si="0"/>
        <v>6</v>
      </c>
      <c r="O16" s="153">
        <f t="shared" si="0"/>
        <v>19</v>
      </c>
      <c r="P16" s="153">
        <f t="shared" si="1"/>
        <v>25</v>
      </c>
    </row>
    <row r="17" spans="1:16" s="31" customFormat="1" ht="12">
      <c r="A17" s="171" t="s">
        <v>12</v>
      </c>
      <c r="B17" s="46">
        <f>SUM(B12:B16)</f>
        <v>38</v>
      </c>
      <c r="C17" s="47">
        <f>SUM(C12:C16)</f>
        <v>19</v>
      </c>
      <c r="D17" s="46">
        <v>0</v>
      </c>
      <c r="E17" s="47">
        <f aca="true" t="shared" si="2" ref="E17:M17">SUM(E12:E16)</f>
        <v>0</v>
      </c>
      <c r="F17" s="46">
        <f t="shared" si="2"/>
        <v>17</v>
      </c>
      <c r="G17" s="47">
        <f t="shared" si="2"/>
        <v>2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7">
        <f t="shared" si="2"/>
        <v>0</v>
      </c>
      <c r="L17" s="46">
        <f t="shared" si="2"/>
        <v>8</v>
      </c>
      <c r="M17" s="47">
        <f t="shared" si="2"/>
        <v>2</v>
      </c>
      <c r="N17" s="46">
        <f t="shared" si="0"/>
        <v>63</v>
      </c>
      <c r="O17" s="47">
        <f t="shared" si="0"/>
        <v>23</v>
      </c>
      <c r="P17" s="47">
        <f t="shared" si="1"/>
        <v>86</v>
      </c>
    </row>
    <row r="18" spans="2:16" s="31" customFormat="1" ht="7.5" customHeight="1">
      <c r="B18" s="147"/>
      <c r="C18" s="148"/>
      <c r="D18" s="147"/>
      <c r="E18" s="148"/>
      <c r="F18" s="147"/>
      <c r="G18" s="148"/>
      <c r="H18" s="147"/>
      <c r="I18" s="148"/>
      <c r="J18" s="147"/>
      <c r="K18" s="148"/>
      <c r="L18" s="147"/>
      <c r="M18" s="148"/>
      <c r="N18" s="147"/>
      <c r="O18" s="148"/>
      <c r="P18" s="148"/>
    </row>
    <row r="19" spans="1:16" s="188" customFormat="1" ht="12">
      <c r="A19" s="205" t="s">
        <v>153</v>
      </c>
      <c r="B19" s="193"/>
      <c r="C19" s="194"/>
      <c r="D19" s="193"/>
      <c r="E19" s="194"/>
      <c r="F19" s="193"/>
      <c r="G19" s="194"/>
      <c r="H19" s="193"/>
      <c r="I19" s="194"/>
      <c r="J19" s="193"/>
      <c r="K19" s="194"/>
      <c r="L19" s="193"/>
      <c r="M19" s="194"/>
      <c r="N19" s="195"/>
      <c r="O19" s="196"/>
      <c r="P19" s="196"/>
    </row>
    <row r="20" spans="1:16" s="188" customFormat="1" ht="11.25">
      <c r="A20" s="188" t="s">
        <v>144</v>
      </c>
      <c r="B20" s="193">
        <v>0</v>
      </c>
      <c r="C20" s="194">
        <v>0</v>
      </c>
      <c r="D20" s="193">
        <v>0</v>
      </c>
      <c r="E20" s="194">
        <v>0</v>
      </c>
      <c r="F20" s="193">
        <v>0</v>
      </c>
      <c r="G20" s="194">
        <v>0</v>
      </c>
      <c r="H20" s="193">
        <v>0</v>
      </c>
      <c r="I20" s="194">
        <v>0</v>
      </c>
      <c r="J20" s="193">
        <v>0</v>
      </c>
      <c r="K20" s="194">
        <v>0</v>
      </c>
      <c r="L20" s="193">
        <v>1</v>
      </c>
      <c r="M20" s="194">
        <v>0</v>
      </c>
      <c r="N20" s="150">
        <f>SUM(L20,J20,H20,F20,D20,B20)</f>
        <v>1</v>
      </c>
      <c r="O20" s="153">
        <f>SUM(M20,K20,I20,G20,E20,C20)</f>
        <v>0</v>
      </c>
      <c r="P20" s="153">
        <f>SUM(N20:O20)</f>
        <v>1</v>
      </c>
    </row>
    <row r="21" spans="1:16" s="188" customFormat="1" ht="11.25">
      <c r="A21" s="188" t="s">
        <v>135</v>
      </c>
      <c r="B21" s="193">
        <v>0</v>
      </c>
      <c r="C21" s="194">
        <v>0</v>
      </c>
      <c r="D21" s="193">
        <v>0</v>
      </c>
      <c r="E21" s="194">
        <v>0</v>
      </c>
      <c r="F21" s="193">
        <v>0</v>
      </c>
      <c r="G21" s="194">
        <v>0</v>
      </c>
      <c r="H21" s="193">
        <v>0</v>
      </c>
      <c r="I21" s="194">
        <v>0</v>
      </c>
      <c r="J21" s="193">
        <v>0</v>
      </c>
      <c r="K21" s="194">
        <v>1</v>
      </c>
      <c r="L21" s="193">
        <v>6</v>
      </c>
      <c r="M21" s="194">
        <v>1</v>
      </c>
      <c r="N21" s="150">
        <f aca="true" t="shared" si="3" ref="N21:N29">SUM(L21,J21,H21,F21,D21,B21)</f>
        <v>6</v>
      </c>
      <c r="O21" s="153">
        <f aca="true" t="shared" si="4" ref="O21:O29">SUM(M21,K21,I21,G21,E21,C21)</f>
        <v>2</v>
      </c>
      <c r="P21" s="153">
        <f aca="true" t="shared" si="5" ref="P21:P29">SUM(N21:O21)</f>
        <v>8</v>
      </c>
    </row>
    <row r="22" spans="1:16" s="188" customFormat="1" ht="11.25">
      <c r="A22" s="188" t="s">
        <v>105</v>
      </c>
      <c r="B22" s="193">
        <v>0</v>
      </c>
      <c r="C22" s="194">
        <v>0</v>
      </c>
      <c r="D22" s="193">
        <v>0</v>
      </c>
      <c r="E22" s="194">
        <v>0</v>
      </c>
      <c r="F22" s="193">
        <v>0</v>
      </c>
      <c r="G22" s="194">
        <v>0</v>
      </c>
      <c r="H22" s="193">
        <v>0</v>
      </c>
      <c r="I22" s="194">
        <v>0</v>
      </c>
      <c r="J22" s="193">
        <v>0</v>
      </c>
      <c r="K22" s="194">
        <v>0</v>
      </c>
      <c r="L22" s="193">
        <v>1</v>
      </c>
      <c r="M22" s="194">
        <v>0</v>
      </c>
      <c r="N22" s="150">
        <f t="shared" si="3"/>
        <v>1</v>
      </c>
      <c r="O22" s="153">
        <f t="shared" si="4"/>
        <v>0</v>
      </c>
      <c r="P22" s="153">
        <f t="shared" si="5"/>
        <v>1</v>
      </c>
    </row>
    <row r="23" spans="1:16" s="188" customFormat="1" ht="11.25">
      <c r="A23" s="188" t="s">
        <v>106</v>
      </c>
      <c r="B23" s="193">
        <v>0</v>
      </c>
      <c r="C23" s="194">
        <v>0</v>
      </c>
      <c r="D23" s="193">
        <v>0</v>
      </c>
      <c r="E23" s="194">
        <v>0</v>
      </c>
      <c r="F23" s="193">
        <v>0</v>
      </c>
      <c r="G23" s="194">
        <v>0</v>
      </c>
      <c r="H23" s="193">
        <v>0</v>
      </c>
      <c r="I23" s="194">
        <v>0</v>
      </c>
      <c r="J23" s="193">
        <v>0</v>
      </c>
      <c r="K23" s="194">
        <v>0</v>
      </c>
      <c r="L23" s="193">
        <v>15</v>
      </c>
      <c r="M23" s="194">
        <v>0</v>
      </c>
      <c r="N23" s="150">
        <f t="shared" si="3"/>
        <v>15</v>
      </c>
      <c r="O23" s="153">
        <f t="shared" si="4"/>
        <v>0</v>
      </c>
      <c r="P23" s="153">
        <f t="shared" si="5"/>
        <v>15</v>
      </c>
    </row>
    <row r="24" spans="1:16" s="188" customFormat="1" ht="11.25">
      <c r="A24" s="188" t="s">
        <v>146</v>
      </c>
      <c r="B24" s="193">
        <v>0</v>
      </c>
      <c r="C24" s="194">
        <v>0</v>
      </c>
      <c r="D24" s="193">
        <v>0</v>
      </c>
      <c r="E24" s="194">
        <v>0</v>
      </c>
      <c r="F24" s="193">
        <v>0</v>
      </c>
      <c r="G24" s="194">
        <v>0</v>
      </c>
      <c r="H24" s="193">
        <v>0</v>
      </c>
      <c r="I24" s="194">
        <v>0</v>
      </c>
      <c r="J24" s="193">
        <v>0</v>
      </c>
      <c r="K24" s="194">
        <v>0</v>
      </c>
      <c r="L24" s="193">
        <v>3</v>
      </c>
      <c r="M24" s="194">
        <v>2</v>
      </c>
      <c r="N24" s="150">
        <f t="shared" si="3"/>
        <v>3</v>
      </c>
      <c r="O24" s="153">
        <f t="shared" si="4"/>
        <v>2</v>
      </c>
      <c r="P24" s="153">
        <f t="shared" si="5"/>
        <v>5</v>
      </c>
    </row>
    <row r="25" spans="1:16" s="188" customFormat="1" ht="11.25">
      <c r="A25" s="188" t="s">
        <v>136</v>
      </c>
      <c r="B25" s="193">
        <v>0</v>
      </c>
      <c r="C25" s="194">
        <v>0</v>
      </c>
      <c r="D25" s="193">
        <v>0</v>
      </c>
      <c r="E25" s="194">
        <v>0</v>
      </c>
      <c r="F25" s="193">
        <v>0</v>
      </c>
      <c r="G25" s="194">
        <v>0</v>
      </c>
      <c r="H25" s="193">
        <v>0</v>
      </c>
      <c r="I25" s="194">
        <v>0</v>
      </c>
      <c r="J25" s="193">
        <v>0</v>
      </c>
      <c r="K25" s="194">
        <v>0</v>
      </c>
      <c r="L25" s="193">
        <v>4</v>
      </c>
      <c r="M25" s="194">
        <v>4</v>
      </c>
      <c r="N25" s="150">
        <f t="shared" si="3"/>
        <v>4</v>
      </c>
      <c r="O25" s="153">
        <f t="shared" si="4"/>
        <v>4</v>
      </c>
      <c r="P25" s="153">
        <f t="shared" si="5"/>
        <v>8</v>
      </c>
    </row>
    <row r="26" spans="1:16" s="188" customFormat="1" ht="11.25">
      <c r="A26" s="188" t="s">
        <v>147</v>
      </c>
      <c r="B26" s="193">
        <v>0</v>
      </c>
      <c r="C26" s="194">
        <v>0</v>
      </c>
      <c r="D26" s="193">
        <v>0</v>
      </c>
      <c r="E26" s="194">
        <v>0</v>
      </c>
      <c r="F26" s="193">
        <v>0</v>
      </c>
      <c r="G26" s="194">
        <v>0</v>
      </c>
      <c r="H26" s="193">
        <v>0</v>
      </c>
      <c r="I26" s="194">
        <v>0</v>
      </c>
      <c r="J26" s="193">
        <v>0</v>
      </c>
      <c r="K26" s="194">
        <v>0</v>
      </c>
      <c r="L26" s="193">
        <v>2</v>
      </c>
      <c r="M26" s="194">
        <v>4</v>
      </c>
      <c r="N26" s="150">
        <f t="shared" si="3"/>
        <v>2</v>
      </c>
      <c r="O26" s="153">
        <f t="shared" si="4"/>
        <v>4</v>
      </c>
      <c r="P26" s="153">
        <f t="shared" si="5"/>
        <v>6</v>
      </c>
    </row>
    <row r="27" spans="1:16" s="188" customFormat="1" ht="11.25">
      <c r="A27" s="188" t="s">
        <v>117</v>
      </c>
      <c r="B27" s="193">
        <v>0</v>
      </c>
      <c r="C27" s="194">
        <v>0</v>
      </c>
      <c r="D27" s="193">
        <v>0</v>
      </c>
      <c r="E27" s="194">
        <v>0</v>
      </c>
      <c r="F27" s="193">
        <v>0</v>
      </c>
      <c r="G27" s="194">
        <v>0</v>
      </c>
      <c r="H27" s="193">
        <v>0</v>
      </c>
      <c r="I27" s="194">
        <v>0</v>
      </c>
      <c r="J27" s="193">
        <v>2</v>
      </c>
      <c r="K27" s="194">
        <v>0</v>
      </c>
      <c r="L27" s="193">
        <v>1</v>
      </c>
      <c r="M27" s="194">
        <v>2</v>
      </c>
      <c r="N27" s="150">
        <f t="shared" si="3"/>
        <v>3</v>
      </c>
      <c r="O27" s="153">
        <f t="shared" si="4"/>
        <v>2</v>
      </c>
      <c r="P27" s="153">
        <f t="shared" si="5"/>
        <v>5</v>
      </c>
    </row>
    <row r="28" spans="1:16" s="188" customFormat="1" ht="11.25">
      <c r="A28" s="188" t="s">
        <v>142</v>
      </c>
      <c r="B28" s="193">
        <v>0</v>
      </c>
      <c r="C28" s="194">
        <v>0</v>
      </c>
      <c r="D28" s="193">
        <v>0</v>
      </c>
      <c r="E28" s="194">
        <v>0</v>
      </c>
      <c r="F28" s="193">
        <v>0</v>
      </c>
      <c r="G28" s="194">
        <v>0</v>
      </c>
      <c r="H28" s="193">
        <v>0</v>
      </c>
      <c r="I28" s="194">
        <v>0</v>
      </c>
      <c r="J28" s="193">
        <v>0</v>
      </c>
      <c r="K28" s="194">
        <v>0</v>
      </c>
      <c r="L28" s="193">
        <v>19</v>
      </c>
      <c r="M28" s="194">
        <v>2</v>
      </c>
      <c r="N28" s="150">
        <f t="shared" si="3"/>
        <v>19</v>
      </c>
      <c r="O28" s="153">
        <f t="shared" si="4"/>
        <v>2</v>
      </c>
      <c r="P28" s="153">
        <f t="shared" si="5"/>
        <v>21</v>
      </c>
    </row>
    <row r="29" spans="1:16" s="188" customFormat="1" ht="11.25">
      <c r="A29" s="188" t="s">
        <v>148</v>
      </c>
      <c r="B29" s="193">
        <v>0</v>
      </c>
      <c r="C29" s="194">
        <v>0</v>
      </c>
      <c r="D29" s="193">
        <v>0</v>
      </c>
      <c r="E29" s="194">
        <v>0</v>
      </c>
      <c r="F29" s="193">
        <v>0</v>
      </c>
      <c r="G29" s="194">
        <v>0</v>
      </c>
      <c r="H29" s="193">
        <v>0</v>
      </c>
      <c r="I29" s="194">
        <v>0</v>
      </c>
      <c r="J29" s="193">
        <v>0</v>
      </c>
      <c r="K29" s="194">
        <v>0</v>
      </c>
      <c r="L29" s="193">
        <v>4</v>
      </c>
      <c r="M29" s="194">
        <v>0</v>
      </c>
      <c r="N29" s="150">
        <f t="shared" si="3"/>
        <v>4</v>
      </c>
      <c r="O29" s="153">
        <f t="shared" si="4"/>
        <v>0</v>
      </c>
      <c r="P29" s="153">
        <f t="shared" si="5"/>
        <v>4</v>
      </c>
    </row>
    <row r="30" spans="1:16" s="188" customFormat="1" ht="12">
      <c r="A30" s="207" t="s">
        <v>12</v>
      </c>
      <c r="B30" s="213">
        <f aca="true" t="shared" si="6" ref="B30:P30">SUM(B20:B29)</f>
        <v>0</v>
      </c>
      <c r="C30" s="214">
        <f t="shared" si="6"/>
        <v>0</v>
      </c>
      <c r="D30" s="213">
        <f t="shared" si="6"/>
        <v>0</v>
      </c>
      <c r="E30" s="214">
        <f t="shared" si="6"/>
        <v>0</v>
      </c>
      <c r="F30" s="213">
        <f t="shared" si="6"/>
        <v>0</v>
      </c>
      <c r="G30" s="214">
        <f t="shared" si="6"/>
        <v>0</v>
      </c>
      <c r="H30" s="213">
        <f t="shared" si="6"/>
        <v>0</v>
      </c>
      <c r="I30" s="214">
        <f t="shared" si="6"/>
        <v>0</v>
      </c>
      <c r="J30" s="213">
        <f t="shared" si="6"/>
        <v>2</v>
      </c>
      <c r="K30" s="214">
        <f t="shared" si="6"/>
        <v>1</v>
      </c>
      <c r="L30" s="213">
        <f t="shared" si="6"/>
        <v>56</v>
      </c>
      <c r="M30" s="214">
        <f t="shared" si="6"/>
        <v>15</v>
      </c>
      <c r="N30" s="213">
        <f t="shared" si="6"/>
        <v>58</v>
      </c>
      <c r="O30" s="214">
        <f t="shared" si="6"/>
        <v>16</v>
      </c>
      <c r="P30" s="214">
        <f t="shared" si="6"/>
        <v>74</v>
      </c>
    </row>
    <row r="31" spans="2:16" s="188" customFormat="1" ht="8.25" customHeight="1"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5"/>
      <c r="O31" s="196"/>
      <c r="P31" s="196"/>
    </row>
    <row r="32" spans="1:16" s="31" customFormat="1" ht="12">
      <c r="A32" s="171" t="s">
        <v>14</v>
      </c>
      <c r="B32" s="147">
        <f aca="true" t="shared" si="7" ref="B32:P32">SUM(B30,B17)</f>
        <v>38</v>
      </c>
      <c r="C32" s="148">
        <f t="shared" si="7"/>
        <v>19</v>
      </c>
      <c r="D32" s="147">
        <f t="shared" si="7"/>
        <v>0</v>
      </c>
      <c r="E32" s="148">
        <f t="shared" si="7"/>
        <v>0</v>
      </c>
      <c r="F32" s="147">
        <f t="shared" si="7"/>
        <v>17</v>
      </c>
      <c r="G32" s="148">
        <f t="shared" si="7"/>
        <v>2</v>
      </c>
      <c r="H32" s="147">
        <f t="shared" si="7"/>
        <v>0</v>
      </c>
      <c r="I32" s="148">
        <f t="shared" si="7"/>
        <v>0</v>
      </c>
      <c r="J32" s="147">
        <f t="shared" si="7"/>
        <v>2</v>
      </c>
      <c r="K32" s="148">
        <f t="shared" si="7"/>
        <v>1</v>
      </c>
      <c r="L32" s="147">
        <f t="shared" si="7"/>
        <v>64</v>
      </c>
      <c r="M32" s="148">
        <f t="shared" si="7"/>
        <v>17</v>
      </c>
      <c r="N32" s="147">
        <f t="shared" si="7"/>
        <v>121</v>
      </c>
      <c r="O32" s="148">
        <f t="shared" si="7"/>
        <v>39</v>
      </c>
      <c r="P32" s="148">
        <f t="shared" si="7"/>
        <v>160</v>
      </c>
    </row>
  </sheetData>
  <sheetProtection/>
  <mergeCells count="5">
    <mergeCell ref="A2:P2"/>
    <mergeCell ref="A3:P3"/>
    <mergeCell ref="A4:P4"/>
    <mergeCell ref="F8:G8"/>
    <mergeCell ref="F9:G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40.8515625" style="30" customWidth="1"/>
    <col min="2" max="2" width="8.28125" style="32" bestFit="1" customWidth="1"/>
    <col min="3" max="3" width="6.8515625" style="32" customWidth="1"/>
    <col min="4" max="4" width="6.8515625" style="30" customWidth="1"/>
    <col min="5" max="6" width="6.8515625" style="32" customWidth="1"/>
    <col min="7" max="7" width="6.8515625" style="30" customWidth="1"/>
    <col min="8" max="9" width="6.8515625" style="32" customWidth="1"/>
    <col min="10" max="10" width="6.8515625" style="30" customWidth="1"/>
    <col min="11" max="12" width="6.8515625" style="32" customWidth="1"/>
    <col min="13" max="13" width="6.8515625" style="30" customWidth="1"/>
    <col min="14" max="15" width="6.8515625" style="32" customWidth="1"/>
    <col min="16" max="16" width="6.8515625" style="30" customWidth="1"/>
    <col min="17" max="18" width="6.8515625" style="32" customWidth="1"/>
    <col min="19" max="19" width="6.8515625" style="30" customWidth="1"/>
    <col min="20" max="21" width="6.8515625" style="32" customWidth="1"/>
    <col min="22" max="22" width="6.8515625" style="30" customWidth="1"/>
    <col min="23" max="23" width="0.13671875" style="32" hidden="1" customWidth="1"/>
    <col min="24" max="25" width="13.421875" style="32" customWidth="1"/>
    <col min="26" max="26" width="10.57421875" style="32" customWidth="1"/>
    <col min="27" max="28" width="5.00390625" style="32" customWidth="1"/>
    <col min="29" max="29" width="10.57421875" style="32" customWidth="1"/>
    <col min="30" max="31" width="4.7109375" style="32" customWidth="1"/>
    <col min="32" max="32" width="10.28125" style="32" customWidth="1"/>
    <col min="33" max="33" width="19.00390625" style="32" customWidth="1"/>
    <col min="34" max="35" width="12.00390625" style="32" customWidth="1"/>
    <col min="36" max="36" width="10.57421875" style="32" customWidth="1"/>
    <col min="37" max="38" width="5.00390625" style="32" customWidth="1"/>
    <col min="39" max="39" width="10.57421875" style="32" customWidth="1"/>
    <col min="40" max="41" width="4.7109375" style="32" customWidth="1"/>
    <col min="42" max="42" width="10.28125" style="32" customWidth="1"/>
    <col min="43" max="43" width="17.57421875" style="32" customWidth="1"/>
    <col min="44" max="44" width="43.421875" style="32" customWidth="1"/>
    <col min="45" max="46" width="7.00390625" style="32" customWidth="1"/>
    <col min="47" max="47" width="9.28125" style="32" customWidth="1"/>
    <col min="48" max="16384" width="8.8515625" style="32" customWidth="1"/>
  </cols>
  <sheetData>
    <row r="1" ht="15" customHeight="1">
      <c r="A1" s="29" t="s">
        <v>103</v>
      </c>
    </row>
    <row r="2" spans="1:23" ht="12">
      <c r="A2" s="306" t="s">
        <v>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2">
      <c r="A3" s="306" t="s">
        <v>188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ht="12" thickBot="1"/>
    <row r="5" spans="1:22" ht="11.25">
      <c r="A5" s="51"/>
      <c r="B5" s="304" t="s">
        <v>11</v>
      </c>
      <c r="C5" s="307"/>
      <c r="D5" s="305"/>
      <c r="E5" s="304" t="s">
        <v>3</v>
      </c>
      <c r="F5" s="307"/>
      <c r="G5" s="305"/>
      <c r="H5" s="304" t="s">
        <v>4</v>
      </c>
      <c r="I5" s="307"/>
      <c r="J5" s="305"/>
      <c r="K5" s="304" t="s">
        <v>5</v>
      </c>
      <c r="L5" s="307"/>
      <c r="M5" s="305"/>
      <c r="N5" s="304" t="s">
        <v>68</v>
      </c>
      <c r="O5" s="307"/>
      <c r="P5" s="305"/>
      <c r="Q5" s="304" t="s">
        <v>29</v>
      </c>
      <c r="R5" s="307"/>
      <c r="S5" s="305"/>
      <c r="T5" s="304" t="s">
        <v>12</v>
      </c>
      <c r="U5" s="307"/>
      <c r="V5" s="307"/>
    </row>
    <row r="6" spans="1:22" ht="11.25">
      <c r="A6" s="129"/>
      <c r="B6" s="37" t="s">
        <v>0</v>
      </c>
      <c r="C6" s="41" t="s">
        <v>1</v>
      </c>
      <c r="D6" s="268" t="s">
        <v>13</v>
      </c>
      <c r="E6" s="37" t="s">
        <v>0</v>
      </c>
      <c r="F6" s="41" t="s">
        <v>1</v>
      </c>
      <c r="G6" s="268" t="s">
        <v>13</v>
      </c>
      <c r="H6" s="37" t="s">
        <v>0</v>
      </c>
      <c r="I6" s="41" t="s">
        <v>1</v>
      </c>
      <c r="J6" s="268" t="s">
        <v>13</v>
      </c>
      <c r="K6" s="37" t="s">
        <v>0</v>
      </c>
      <c r="L6" s="41" t="s">
        <v>1</v>
      </c>
      <c r="M6" s="268" t="s">
        <v>13</v>
      </c>
      <c r="N6" s="37" t="s">
        <v>0</v>
      </c>
      <c r="O6" s="41" t="s">
        <v>1</v>
      </c>
      <c r="P6" s="268" t="s">
        <v>13</v>
      </c>
      <c r="Q6" s="37" t="s">
        <v>0</v>
      </c>
      <c r="R6" s="41" t="s">
        <v>1</v>
      </c>
      <c r="S6" s="268" t="s">
        <v>13</v>
      </c>
      <c r="T6" s="37" t="s">
        <v>0</v>
      </c>
      <c r="U6" s="41" t="s">
        <v>1</v>
      </c>
      <c r="V6" s="41" t="s">
        <v>13</v>
      </c>
    </row>
    <row r="7" spans="2:22" ht="11.25">
      <c r="B7" s="150"/>
      <c r="C7" s="174"/>
      <c r="D7" s="153"/>
      <c r="E7" s="150"/>
      <c r="F7" s="174"/>
      <c r="G7" s="153"/>
      <c r="H7" s="150"/>
      <c r="I7" s="174"/>
      <c r="J7" s="153"/>
      <c r="K7" s="150"/>
      <c r="L7" s="174"/>
      <c r="M7" s="153"/>
      <c r="N7" s="150"/>
      <c r="O7" s="174"/>
      <c r="P7" s="153"/>
      <c r="Q7" s="150"/>
      <c r="R7" s="174"/>
      <c r="S7" s="269"/>
      <c r="T7" s="40"/>
      <c r="U7" s="35"/>
      <c r="V7" s="40"/>
    </row>
    <row r="8" spans="1:24" ht="12">
      <c r="A8" s="29" t="s">
        <v>168</v>
      </c>
      <c r="B8" s="137">
        <v>323</v>
      </c>
      <c r="C8" s="140">
        <v>196</v>
      </c>
      <c r="D8" s="270">
        <v>519</v>
      </c>
      <c r="E8" s="137">
        <v>743</v>
      </c>
      <c r="F8" s="140">
        <v>422</v>
      </c>
      <c r="G8" s="270">
        <v>1165</v>
      </c>
      <c r="H8" s="139">
        <v>22</v>
      </c>
      <c r="I8" s="140">
        <v>8</v>
      </c>
      <c r="J8" s="270">
        <v>30</v>
      </c>
      <c r="K8" s="139">
        <v>166</v>
      </c>
      <c r="L8" s="140">
        <v>76</v>
      </c>
      <c r="M8" s="270">
        <v>242</v>
      </c>
      <c r="N8" s="139">
        <v>12</v>
      </c>
      <c r="O8" s="140">
        <v>2</v>
      </c>
      <c r="P8" s="270">
        <v>14</v>
      </c>
      <c r="Q8" s="139">
        <v>12</v>
      </c>
      <c r="R8" s="140">
        <v>2</v>
      </c>
      <c r="S8" s="270">
        <v>14</v>
      </c>
      <c r="T8" s="150">
        <f aca="true" t="shared" si="0" ref="T8:T107">SUM(Q8,N8,K8,H8,E8,B8)</f>
        <v>1278</v>
      </c>
      <c r="U8" s="153">
        <f aca="true" t="shared" si="1" ref="U8:U107">SUM(R8,O8,L8,I8,F8,C8)</f>
        <v>706</v>
      </c>
      <c r="V8" s="153">
        <f aca="true" t="shared" si="2" ref="V8:V107">SUM(S8,P8,M8,J8,G8,D8)</f>
        <v>1984</v>
      </c>
      <c r="W8" s="30"/>
      <c r="X8" s="30"/>
    </row>
    <row r="9" spans="1:24" ht="5.25" customHeight="1">
      <c r="A9" s="29"/>
      <c r="B9" s="137"/>
      <c r="C9" s="140"/>
      <c r="D9" s="270"/>
      <c r="E9" s="137"/>
      <c r="F9" s="140"/>
      <c r="G9" s="270"/>
      <c r="H9" s="139"/>
      <c r="I9" s="140"/>
      <c r="J9" s="270"/>
      <c r="K9" s="139"/>
      <c r="L9" s="140"/>
      <c r="M9" s="270"/>
      <c r="N9" s="139"/>
      <c r="O9" s="140"/>
      <c r="P9" s="270"/>
      <c r="Q9" s="139"/>
      <c r="R9" s="140"/>
      <c r="S9" s="270"/>
      <c r="T9" s="150"/>
      <c r="U9" s="153"/>
      <c r="V9" s="153"/>
      <c r="W9" s="30"/>
      <c r="X9" s="30"/>
    </row>
    <row r="10" spans="1:24" ht="12">
      <c r="A10" s="29" t="s">
        <v>169</v>
      </c>
      <c r="B10" s="137"/>
      <c r="C10" s="140"/>
      <c r="D10" s="270"/>
      <c r="E10" s="137"/>
      <c r="F10" s="140"/>
      <c r="G10" s="270"/>
      <c r="H10" s="139"/>
      <c r="I10" s="140"/>
      <c r="J10" s="270"/>
      <c r="K10" s="139"/>
      <c r="L10" s="140"/>
      <c r="M10" s="270"/>
      <c r="N10" s="139"/>
      <c r="O10" s="140"/>
      <c r="P10" s="270"/>
      <c r="Q10" s="139"/>
      <c r="R10" s="140"/>
      <c r="S10" s="270"/>
      <c r="T10" s="150"/>
      <c r="U10" s="153"/>
      <c r="V10" s="153"/>
      <c r="W10" s="30"/>
      <c r="X10" s="30"/>
    </row>
    <row r="11" spans="1:24" ht="12">
      <c r="A11" s="29" t="s">
        <v>166</v>
      </c>
      <c r="B11" s="137"/>
      <c r="C11" s="140"/>
      <c r="D11" s="270"/>
      <c r="E11" s="137"/>
      <c r="F11" s="140"/>
      <c r="G11" s="270"/>
      <c r="H11" s="139"/>
      <c r="I11" s="140"/>
      <c r="J11" s="270"/>
      <c r="K11" s="139"/>
      <c r="L11" s="140"/>
      <c r="M11" s="270"/>
      <c r="N11" s="139"/>
      <c r="O11" s="140"/>
      <c r="P11" s="270"/>
      <c r="Q11" s="139"/>
      <c r="R11" s="140"/>
      <c r="S11" s="270"/>
      <c r="T11" s="150"/>
      <c r="U11" s="153"/>
      <c r="V11" s="153"/>
      <c r="W11" s="30"/>
      <c r="X11" s="30"/>
    </row>
    <row r="12" spans="1:24" ht="11.25">
      <c r="A12" s="271" t="s">
        <v>127</v>
      </c>
      <c r="B12" s="137">
        <v>33</v>
      </c>
      <c r="C12" s="140">
        <v>0</v>
      </c>
      <c r="D12" s="270">
        <v>33</v>
      </c>
      <c r="E12" s="137">
        <v>33</v>
      </c>
      <c r="F12" s="140">
        <v>1</v>
      </c>
      <c r="G12" s="270">
        <v>34</v>
      </c>
      <c r="H12" s="139">
        <v>0</v>
      </c>
      <c r="I12" s="140">
        <v>0</v>
      </c>
      <c r="J12" s="270">
        <v>0</v>
      </c>
      <c r="K12" s="139">
        <v>0</v>
      </c>
      <c r="L12" s="140">
        <v>0</v>
      </c>
      <c r="M12" s="270">
        <v>0</v>
      </c>
      <c r="N12" s="139">
        <v>0</v>
      </c>
      <c r="O12" s="140">
        <v>0</v>
      </c>
      <c r="P12" s="270">
        <v>0</v>
      </c>
      <c r="Q12" s="139">
        <v>0</v>
      </c>
      <c r="R12" s="140">
        <v>0</v>
      </c>
      <c r="S12" s="270">
        <v>0</v>
      </c>
      <c r="T12" s="150">
        <f t="shared" si="0"/>
        <v>66</v>
      </c>
      <c r="U12" s="153">
        <f t="shared" si="1"/>
        <v>1</v>
      </c>
      <c r="V12" s="153">
        <f t="shared" si="2"/>
        <v>67</v>
      </c>
      <c r="W12" s="30"/>
      <c r="X12" s="30"/>
    </row>
    <row r="13" spans="1:24" ht="11.25">
      <c r="A13" s="271" t="s">
        <v>104</v>
      </c>
      <c r="B13" s="137">
        <v>38</v>
      </c>
      <c r="C13" s="140">
        <v>18</v>
      </c>
      <c r="D13" s="270">
        <v>56</v>
      </c>
      <c r="E13" s="137">
        <v>48</v>
      </c>
      <c r="F13" s="140">
        <v>28</v>
      </c>
      <c r="G13" s="270">
        <v>76</v>
      </c>
      <c r="H13" s="139">
        <v>0</v>
      </c>
      <c r="I13" s="140">
        <v>0</v>
      </c>
      <c r="J13" s="270">
        <v>0</v>
      </c>
      <c r="K13" s="139">
        <v>0</v>
      </c>
      <c r="L13" s="140">
        <v>0</v>
      </c>
      <c r="M13" s="270">
        <v>0</v>
      </c>
      <c r="N13" s="139">
        <v>0</v>
      </c>
      <c r="O13" s="140">
        <v>0</v>
      </c>
      <c r="P13" s="270">
        <v>0</v>
      </c>
      <c r="Q13" s="139">
        <v>0</v>
      </c>
      <c r="R13" s="140">
        <v>0</v>
      </c>
      <c r="S13" s="270">
        <v>0</v>
      </c>
      <c r="T13" s="150">
        <f t="shared" si="0"/>
        <v>86</v>
      </c>
      <c r="U13" s="153">
        <f t="shared" si="1"/>
        <v>46</v>
      </c>
      <c r="V13" s="153">
        <f t="shared" si="2"/>
        <v>132</v>
      </c>
      <c r="W13" s="30"/>
      <c r="X13" s="30"/>
    </row>
    <row r="14" spans="1:24" ht="11.25">
      <c r="A14" s="271" t="s">
        <v>128</v>
      </c>
      <c r="B14" s="137">
        <v>0</v>
      </c>
      <c r="C14" s="140">
        <v>0</v>
      </c>
      <c r="D14" s="270">
        <v>0</v>
      </c>
      <c r="E14" s="137">
        <v>0</v>
      </c>
      <c r="F14" s="140">
        <v>0</v>
      </c>
      <c r="G14" s="270">
        <v>0</v>
      </c>
      <c r="H14" s="139">
        <v>0</v>
      </c>
      <c r="I14" s="140">
        <v>0</v>
      </c>
      <c r="J14" s="270">
        <v>0</v>
      </c>
      <c r="K14" s="139">
        <v>0</v>
      </c>
      <c r="L14" s="140">
        <v>0</v>
      </c>
      <c r="M14" s="270">
        <v>0</v>
      </c>
      <c r="N14" s="139">
        <v>0</v>
      </c>
      <c r="O14" s="140">
        <v>0</v>
      </c>
      <c r="P14" s="270">
        <v>0</v>
      </c>
      <c r="Q14" s="139">
        <v>6</v>
      </c>
      <c r="R14" s="140">
        <v>1</v>
      </c>
      <c r="S14" s="270">
        <v>7</v>
      </c>
      <c r="T14" s="150">
        <f t="shared" si="0"/>
        <v>6</v>
      </c>
      <c r="U14" s="153">
        <f t="shared" si="1"/>
        <v>1</v>
      </c>
      <c r="V14" s="153">
        <f t="shared" si="2"/>
        <v>7</v>
      </c>
      <c r="W14" s="30"/>
      <c r="X14" s="30"/>
    </row>
    <row r="15" spans="1:24" ht="11.25">
      <c r="A15" s="271" t="s">
        <v>105</v>
      </c>
      <c r="B15" s="137">
        <v>100</v>
      </c>
      <c r="C15" s="140">
        <v>93</v>
      </c>
      <c r="D15" s="270">
        <v>193</v>
      </c>
      <c r="E15" s="137">
        <v>173</v>
      </c>
      <c r="F15" s="140">
        <v>150</v>
      </c>
      <c r="G15" s="270">
        <v>323</v>
      </c>
      <c r="H15" s="139">
        <v>12</v>
      </c>
      <c r="I15" s="140">
        <v>11</v>
      </c>
      <c r="J15" s="270">
        <v>23</v>
      </c>
      <c r="K15" s="139">
        <v>41</v>
      </c>
      <c r="L15" s="140">
        <v>39</v>
      </c>
      <c r="M15" s="270">
        <v>80</v>
      </c>
      <c r="N15" s="139">
        <v>12</v>
      </c>
      <c r="O15" s="140">
        <v>6</v>
      </c>
      <c r="P15" s="270">
        <v>18</v>
      </c>
      <c r="Q15" s="139">
        <v>0</v>
      </c>
      <c r="R15" s="140">
        <v>0</v>
      </c>
      <c r="S15" s="270">
        <v>0</v>
      </c>
      <c r="T15" s="150">
        <f t="shared" si="0"/>
        <v>338</v>
      </c>
      <c r="U15" s="153">
        <f t="shared" si="1"/>
        <v>299</v>
      </c>
      <c r="V15" s="153">
        <f t="shared" si="2"/>
        <v>637</v>
      </c>
      <c r="W15" s="30"/>
      <c r="X15" s="30"/>
    </row>
    <row r="16" spans="1:24" ht="11.25">
      <c r="A16" s="271" t="s">
        <v>106</v>
      </c>
      <c r="B16" s="137">
        <v>66</v>
      </c>
      <c r="C16" s="140">
        <v>0</v>
      </c>
      <c r="D16" s="270">
        <v>66</v>
      </c>
      <c r="E16" s="137">
        <v>245</v>
      </c>
      <c r="F16" s="140">
        <v>4</v>
      </c>
      <c r="G16" s="270">
        <v>249</v>
      </c>
      <c r="H16" s="139">
        <v>12</v>
      </c>
      <c r="I16" s="140">
        <v>0</v>
      </c>
      <c r="J16" s="270">
        <v>12</v>
      </c>
      <c r="K16" s="139">
        <v>55</v>
      </c>
      <c r="L16" s="140">
        <v>0</v>
      </c>
      <c r="M16" s="270">
        <v>55</v>
      </c>
      <c r="N16" s="139">
        <v>6</v>
      </c>
      <c r="O16" s="140">
        <v>0</v>
      </c>
      <c r="P16" s="270">
        <v>6</v>
      </c>
      <c r="Q16" s="139">
        <v>0</v>
      </c>
      <c r="R16" s="140">
        <v>0</v>
      </c>
      <c r="S16" s="270">
        <v>0</v>
      </c>
      <c r="T16" s="150">
        <f t="shared" si="0"/>
        <v>384</v>
      </c>
      <c r="U16" s="153">
        <f t="shared" si="1"/>
        <v>4</v>
      </c>
      <c r="V16" s="153">
        <f t="shared" si="2"/>
        <v>388</v>
      </c>
      <c r="W16" s="30"/>
      <c r="X16" s="30"/>
    </row>
    <row r="17" spans="1:24" ht="11.25">
      <c r="A17" s="271" t="s">
        <v>107</v>
      </c>
      <c r="B17" s="137">
        <v>81</v>
      </c>
      <c r="C17" s="140">
        <v>1</v>
      </c>
      <c r="D17" s="270">
        <v>82</v>
      </c>
      <c r="E17" s="137">
        <v>117</v>
      </c>
      <c r="F17" s="140">
        <v>2</v>
      </c>
      <c r="G17" s="270">
        <v>119</v>
      </c>
      <c r="H17" s="139">
        <v>0</v>
      </c>
      <c r="I17" s="140">
        <v>0</v>
      </c>
      <c r="J17" s="270">
        <v>0</v>
      </c>
      <c r="K17" s="139">
        <v>0</v>
      </c>
      <c r="L17" s="140">
        <v>0</v>
      </c>
      <c r="M17" s="270">
        <v>0</v>
      </c>
      <c r="N17" s="139">
        <v>0</v>
      </c>
      <c r="O17" s="140">
        <v>0</v>
      </c>
      <c r="P17" s="270">
        <v>0</v>
      </c>
      <c r="Q17" s="139">
        <v>0</v>
      </c>
      <c r="R17" s="140">
        <v>0</v>
      </c>
      <c r="S17" s="270">
        <v>0</v>
      </c>
      <c r="T17" s="150">
        <f t="shared" si="0"/>
        <v>198</v>
      </c>
      <c r="U17" s="153">
        <f t="shared" si="1"/>
        <v>3</v>
      </c>
      <c r="V17" s="153">
        <f t="shared" si="2"/>
        <v>201</v>
      </c>
      <c r="W17" s="30"/>
      <c r="X17" s="30"/>
    </row>
    <row r="18" spans="1:24" ht="11.25">
      <c r="A18" s="271" t="s">
        <v>125</v>
      </c>
      <c r="B18" s="137">
        <v>10</v>
      </c>
      <c r="C18" s="140">
        <v>72</v>
      </c>
      <c r="D18" s="270">
        <v>82</v>
      </c>
      <c r="E18" s="137">
        <v>9</v>
      </c>
      <c r="F18" s="140">
        <v>175</v>
      </c>
      <c r="G18" s="270">
        <v>184</v>
      </c>
      <c r="H18" s="139">
        <v>0</v>
      </c>
      <c r="I18" s="140">
        <v>0</v>
      </c>
      <c r="J18" s="270">
        <v>0</v>
      </c>
      <c r="K18" s="139">
        <v>10</v>
      </c>
      <c r="L18" s="140">
        <v>27</v>
      </c>
      <c r="M18" s="270">
        <v>37</v>
      </c>
      <c r="N18" s="139">
        <v>0</v>
      </c>
      <c r="O18" s="140">
        <v>0</v>
      </c>
      <c r="P18" s="270">
        <v>0</v>
      </c>
      <c r="Q18" s="139">
        <v>0</v>
      </c>
      <c r="R18" s="140">
        <v>0</v>
      </c>
      <c r="S18" s="270">
        <v>0</v>
      </c>
      <c r="T18" s="150">
        <f t="shared" si="0"/>
        <v>29</v>
      </c>
      <c r="U18" s="153">
        <f t="shared" si="1"/>
        <v>274</v>
      </c>
      <c r="V18" s="153">
        <f t="shared" si="2"/>
        <v>303</v>
      </c>
      <c r="W18" s="30"/>
      <c r="X18" s="30"/>
    </row>
    <row r="19" spans="1:24" ht="11.25">
      <c r="A19" s="271" t="s">
        <v>108</v>
      </c>
      <c r="B19" s="137">
        <v>18</v>
      </c>
      <c r="C19" s="140">
        <v>158</v>
      </c>
      <c r="D19" s="270">
        <v>176</v>
      </c>
      <c r="E19" s="137">
        <v>47</v>
      </c>
      <c r="F19" s="140">
        <v>378</v>
      </c>
      <c r="G19" s="270">
        <v>425</v>
      </c>
      <c r="H19" s="139">
        <v>1</v>
      </c>
      <c r="I19" s="140">
        <v>15</v>
      </c>
      <c r="J19" s="270">
        <v>16</v>
      </c>
      <c r="K19" s="139">
        <v>7</v>
      </c>
      <c r="L19" s="140">
        <v>115</v>
      </c>
      <c r="M19" s="270">
        <v>122</v>
      </c>
      <c r="N19" s="139">
        <v>0</v>
      </c>
      <c r="O19" s="140">
        <v>0</v>
      </c>
      <c r="P19" s="270">
        <v>0</v>
      </c>
      <c r="Q19" s="139">
        <v>0</v>
      </c>
      <c r="R19" s="140">
        <v>0</v>
      </c>
      <c r="S19" s="270">
        <v>0</v>
      </c>
      <c r="T19" s="150">
        <f t="shared" si="0"/>
        <v>73</v>
      </c>
      <c r="U19" s="153">
        <f t="shared" si="1"/>
        <v>666</v>
      </c>
      <c r="V19" s="153">
        <f t="shared" si="2"/>
        <v>739</v>
      </c>
      <c r="W19" s="30"/>
      <c r="X19" s="30"/>
    </row>
    <row r="20" spans="1:24" ht="11.25">
      <c r="A20" s="271" t="s">
        <v>109</v>
      </c>
      <c r="B20" s="137">
        <v>11</v>
      </c>
      <c r="C20" s="140">
        <v>0</v>
      </c>
      <c r="D20" s="270">
        <v>11</v>
      </c>
      <c r="E20" s="137">
        <v>34</v>
      </c>
      <c r="F20" s="140">
        <v>0</v>
      </c>
      <c r="G20" s="270">
        <v>34</v>
      </c>
      <c r="H20" s="139">
        <v>0</v>
      </c>
      <c r="I20" s="140">
        <v>0</v>
      </c>
      <c r="J20" s="270">
        <v>0</v>
      </c>
      <c r="K20" s="139">
        <v>11</v>
      </c>
      <c r="L20" s="140">
        <v>0</v>
      </c>
      <c r="M20" s="270">
        <v>11</v>
      </c>
      <c r="N20" s="139">
        <v>0</v>
      </c>
      <c r="O20" s="140">
        <v>0</v>
      </c>
      <c r="P20" s="270">
        <v>0</v>
      </c>
      <c r="Q20" s="139">
        <v>0</v>
      </c>
      <c r="R20" s="140">
        <v>0</v>
      </c>
      <c r="S20" s="270">
        <v>0</v>
      </c>
      <c r="T20" s="150">
        <f t="shared" si="0"/>
        <v>56</v>
      </c>
      <c r="U20" s="153">
        <f t="shared" si="1"/>
        <v>0</v>
      </c>
      <c r="V20" s="153">
        <f t="shared" si="2"/>
        <v>56</v>
      </c>
      <c r="W20" s="30"/>
      <c r="X20" s="30"/>
    </row>
    <row r="21" spans="1:24" ht="11.25">
      <c r="A21" s="271" t="s">
        <v>110</v>
      </c>
      <c r="B21" s="137">
        <v>0</v>
      </c>
      <c r="C21" s="140">
        <v>0</v>
      </c>
      <c r="D21" s="270">
        <v>0</v>
      </c>
      <c r="E21" s="137">
        <v>77</v>
      </c>
      <c r="F21" s="140">
        <v>28</v>
      </c>
      <c r="G21" s="270">
        <v>105</v>
      </c>
      <c r="H21" s="139">
        <v>0</v>
      </c>
      <c r="I21" s="140">
        <v>0</v>
      </c>
      <c r="J21" s="270">
        <v>0</v>
      </c>
      <c r="K21" s="139">
        <v>0</v>
      </c>
      <c r="L21" s="140">
        <v>0</v>
      </c>
      <c r="M21" s="270">
        <v>0</v>
      </c>
      <c r="N21" s="139">
        <v>0</v>
      </c>
      <c r="O21" s="140">
        <v>0</v>
      </c>
      <c r="P21" s="270">
        <v>0</v>
      </c>
      <c r="Q21" s="139">
        <v>0</v>
      </c>
      <c r="R21" s="140">
        <v>0</v>
      </c>
      <c r="S21" s="270">
        <v>0</v>
      </c>
      <c r="T21" s="150">
        <f t="shared" si="0"/>
        <v>77</v>
      </c>
      <c r="U21" s="153">
        <f t="shared" si="1"/>
        <v>28</v>
      </c>
      <c r="V21" s="153">
        <f t="shared" si="2"/>
        <v>105</v>
      </c>
      <c r="W21" s="30"/>
      <c r="X21" s="30"/>
    </row>
    <row r="22" spans="1:24" ht="11.25">
      <c r="A22" s="271" t="s">
        <v>111</v>
      </c>
      <c r="B22" s="137">
        <v>113</v>
      </c>
      <c r="C22" s="140">
        <v>0</v>
      </c>
      <c r="D22" s="270">
        <v>113</v>
      </c>
      <c r="E22" s="137">
        <v>227</v>
      </c>
      <c r="F22" s="140">
        <v>4</v>
      </c>
      <c r="G22" s="270">
        <v>231</v>
      </c>
      <c r="H22" s="139">
        <v>10</v>
      </c>
      <c r="I22" s="140">
        <v>0</v>
      </c>
      <c r="J22" s="270">
        <v>10</v>
      </c>
      <c r="K22" s="139">
        <v>63</v>
      </c>
      <c r="L22" s="140">
        <v>0</v>
      </c>
      <c r="M22" s="270">
        <v>63</v>
      </c>
      <c r="N22" s="139">
        <v>0</v>
      </c>
      <c r="O22" s="140">
        <v>0</v>
      </c>
      <c r="P22" s="270">
        <v>0</v>
      </c>
      <c r="Q22" s="139">
        <v>14</v>
      </c>
      <c r="R22" s="140">
        <v>0</v>
      </c>
      <c r="S22" s="270">
        <v>14</v>
      </c>
      <c r="T22" s="150">
        <f t="shared" si="0"/>
        <v>427</v>
      </c>
      <c r="U22" s="153">
        <f t="shared" si="1"/>
        <v>4</v>
      </c>
      <c r="V22" s="153">
        <f t="shared" si="2"/>
        <v>431</v>
      </c>
      <c r="W22" s="30"/>
      <c r="X22" s="30"/>
    </row>
    <row r="23" spans="1:24" ht="11.25">
      <c r="A23" s="271" t="s">
        <v>112</v>
      </c>
      <c r="B23" s="137">
        <v>0</v>
      </c>
      <c r="C23" s="140">
        <v>0</v>
      </c>
      <c r="D23" s="270">
        <v>0</v>
      </c>
      <c r="E23" s="137">
        <v>7</v>
      </c>
      <c r="F23" s="140">
        <v>3</v>
      </c>
      <c r="G23" s="270">
        <v>10</v>
      </c>
      <c r="H23" s="139">
        <v>0</v>
      </c>
      <c r="I23" s="140">
        <v>0</v>
      </c>
      <c r="J23" s="270">
        <v>0</v>
      </c>
      <c r="K23" s="139">
        <v>0</v>
      </c>
      <c r="L23" s="140">
        <v>0</v>
      </c>
      <c r="M23" s="270">
        <v>0</v>
      </c>
      <c r="N23" s="139">
        <v>0</v>
      </c>
      <c r="O23" s="140">
        <v>0</v>
      </c>
      <c r="P23" s="270">
        <v>0</v>
      </c>
      <c r="Q23" s="139">
        <v>0</v>
      </c>
      <c r="R23" s="140">
        <v>0</v>
      </c>
      <c r="S23" s="270">
        <v>0</v>
      </c>
      <c r="T23" s="150">
        <f t="shared" si="0"/>
        <v>7</v>
      </c>
      <c r="U23" s="153">
        <f t="shared" si="1"/>
        <v>3</v>
      </c>
      <c r="V23" s="153">
        <f t="shared" si="2"/>
        <v>10</v>
      </c>
      <c r="W23" s="30"/>
      <c r="X23" s="30"/>
    </row>
    <row r="24" spans="1:24" ht="11.25">
      <c r="A24" s="271" t="s">
        <v>113</v>
      </c>
      <c r="B24" s="137">
        <v>10</v>
      </c>
      <c r="C24" s="140">
        <v>0</v>
      </c>
      <c r="D24" s="270">
        <v>10</v>
      </c>
      <c r="E24" s="137">
        <v>94</v>
      </c>
      <c r="F24" s="140">
        <v>2</v>
      </c>
      <c r="G24" s="270">
        <v>96</v>
      </c>
      <c r="H24" s="139">
        <v>0</v>
      </c>
      <c r="I24" s="140">
        <v>0</v>
      </c>
      <c r="J24" s="270">
        <v>0</v>
      </c>
      <c r="K24" s="139">
        <v>0</v>
      </c>
      <c r="L24" s="140">
        <v>0</v>
      </c>
      <c r="M24" s="270">
        <v>0</v>
      </c>
      <c r="N24" s="139">
        <v>10</v>
      </c>
      <c r="O24" s="140">
        <v>0</v>
      </c>
      <c r="P24" s="270">
        <v>10</v>
      </c>
      <c r="Q24" s="139">
        <v>0</v>
      </c>
      <c r="R24" s="140">
        <v>0</v>
      </c>
      <c r="S24" s="270">
        <v>0</v>
      </c>
      <c r="T24" s="150">
        <f t="shared" si="0"/>
        <v>114</v>
      </c>
      <c r="U24" s="153">
        <f t="shared" si="1"/>
        <v>2</v>
      </c>
      <c r="V24" s="153">
        <f t="shared" si="2"/>
        <v>116</v>
      </c>
      <c r="W24" s="30"/>
      <c r="X24" s="30"/>
    </row>
    <row r="25" spans="1:24" ht="11.25">
      <c r="A25" s="271" t="s">
        <v>114</v>
      </c>
      <c r="B25" s="137">
        <v>0</v>
      </c>
      <c r="C25" s="140">
        <v>4</v>
      </c>
      <c r="D25" s="270">
        <v>4</v>
      </c>
      <c r="E25" s="137">
        <v>14</v>
      </c>
      <c r="F25" s="140">
        <v>75</v>
      </c>
      <c r="G25" s="270">
        <v>89</v>
      </c>
      <c r="H25" s="139">
        <v>0</v>
      </c>
      <c r="I25" s="140">
        <v>0</v>
      </c>
      <c r="J25" s="270">
        <v>0</v>
      </c>
      <c r="K25" s="139">
        <v>5</v>
      </c>
      <c r="L25" s="140">
        <v>2</v>
      </c>
      <c r="M25" s="270">
        <v>7</v>
      </c>
      <c r="N25" s="139">
        <v>1</v>
      </c>
      <c r="O25" s="140">
        <v>8</v>
      </c>
      <c r="P25" s="270">
        <v>9</v>
      </c>
      <c r="Q25" s="139">
        <v>1</v>
      </c>
      <c r="R25" s="140">
        <v>8</v>
      </c>
      <c r="S25" s="270">
        <v>9</v>
      </c>
      <c r="T25" s="150">
        <f t="shared" si="0"/>
        <v>21</v>
      </c>
      <c r="U25" s="153">
        <f t="shared" si="1"/>
        <v>97</v>
      </c>
      <c r="V25" s="153">
        <f t="shared" si="2"/>
        <v>118</v>
      </c>
      <c r="W25" s="30"/>
      <c r="X25" s="30"/>
    </row>
    <row r="26" spans="1:24" ht="11.25">
      <c r="A26" s="271" t="s">
        <v>115</v>
      </c>
      <c r="B26" s="137">
        <v>0</v>
      </c>
      <c r="C26" s="140">
        <v>0</v>
      </c>
      <c r="D26" s="270">
        <v>0</v>
      </c>
      <c r="E26" s="137">
        <v>34</v>
      </c>
      <c r="F26" s="140">
        <v>0</v>
      </c>
      <c r="G26" s="270">
        <v>34</v>
      </c>
      <c r="H26" s="139">
        <v>0</v>
      </c>
      <c r="I26" s="140">
        <v>0</v>
      </c>
      <c r="J26" s="270">
        <v>0</v>
      </c>
      <c r="K26" s="139">
        <v>0</v>
      </c>
      <c r="L26" s="140">
        <v>0</v>
      </c>
      <c r="M26" s="270">
        <v>0</v>
      </c>
      <c r="N26" s="139">
        <v>0</v>
      </c>
      <c r="O26" s="140">
        <v>0</v>
      </c>
      <c r="P26" s="270">
        <v>0</v>
      </c>
      <c r="Q26" s="139">
        <v>0</v>
      </c>
      <c r="R26" s="140">
        <v>0</v>
      </c>
      <c r="S26" s="270">
        <v>0</v>
      </c>
      <c r="T26" s="150">
        <f t="shared" si="0"/>
        <v>34</v>
      </c>
      <c r="U26" s="153">
        <f t="shared" si="1"/>
        <v>0</v>
      </c>
      <c r="V26" s="153">
        <f t="shared" si="2"/>
        <v>34</v>
      </c>
      <c r="W26" s="30"/>
      <c r="X26" s="30"/>
    </row>
    <row r="27" spans="1:24" ht="11.25">
      <c r="A27" s="271" t="s">
        <v>116</v>
      </c>
      <c r="B27" s="137">
        <v>0</v>
      </c>
      <c r="C27" s="140">
        <v>0</v>
      </c>
      <c r="D27" s="270">
        <v>0</v>
      </c>
      <c r="E27" s="137">
        <v>31</v>
      </c>
      <c r="F27" s="140">
        <v>0</v>
      </c>
      <c r="G27" s="270">
        <v>31</v>
      </c>
      <c r="H27" s="139">
        <v>0</v>
      </c>
      <c r="I27" s="140">
        <v>0</v>
      </c>
      <c r="J27" s="270">
        <v>0</v>
      </c>
      <c r="K27" s="139">
        <v>24</v>
      </c>
      <c r="L27" s="140">
        <v>0</v>
      </c>
      <c r="M27" s="270">
        <v>24</v>
      </c>
      <c r="N27" s="139">
        <v>0</v>
      </c>
      <c r="O27" s="140">
        <v>0</v>
      </c>
      <c r="P27" s="270">
        <v>0</v>
      </c>
      <c r="Q27" s="139">
        <v>0</v>
      </c>
      <c r="R27" s="140">
        <v>0</v>
      </c>
      <c r="S27" s="270">
        <v>0</v>
      </c>
      <c r="T27" s="150">
        <f t="shared" si="0"/>
        <v>55</v>
      </c>
      <c r="U27" s="153">
        <f t="shared" si="1"/>
        <v>0</v>
      </c>
      <c r="V27" s="153">
        <f t="shared" si="2"/>
        <v>55</v>
      </c>
      <c r="W27" s="30"/>
      <c r="X27" s="30"/>
    </row>
    <row r="28" spans="1:24" ht="11.25">
      <c r="A28" s="271" t="s">
        <v>117</v>
      </c>
      <c r="B28" s="137">
        <v>0</v>
      </c>
      <c r="C28" s="140">
        <v>0</v>
      </c>
      <c r="D28" s="270">
        <v>0</v>
      </c>
      <c r="E28" s="137">
        <v>11</v>
      </c>
      <c r="F28" s="140">
        <v>8</v>
      </c>
      <c r="G28" s="270">
        <v>19</v>
      </c>
      <c r="H28" s="139">
        <v>0</v>
      </c>
      <c r="I28" s="140">
        <v>0</v>
      </c>
      <c r="J28" s="270">
        <v>0</v>
      </c>
      <c r="K28" s="139">
        <v>0</v>
      </c>
      <c r="L28" s="140">
        <v>0</v>
      </c>
      <c r="M28" s="270">
        <v>0</v>
      </c>
      <c r="N28" s="139">
        <v>0</v>
      </c>
      <c r="O28" s="140">
        <v>0</v>
      </c>
      <c r="P28" s="270">
        <v>0</v>
      </c>
      <c r="Q28" s="139">
        <v>0</v>
      </c>
      <c r="R28" s="140">
        <v>0</v>
      </c>
      <c r="S28" s="270">
        <v>0</v>
      </c>
      <c r="T28" s="150">
        <f t="shared" si="0"/>
        <v>11</v>
      </c>
      <c r="U28" s="153">
        <f t="shared" si="1"/>
        <v>8</v>
      </c>
      <c r="V28" s="153">
        <f t="shared" si="2"/>
        <v>19</v>
      </c>
      <c r="W28" s="30"/>
      <c r="X28" s="30"/>
    </row>
    <row r="29" spans="1:24" ht="11.25">
      <c r="A29" s="271" t="s">
        <v>118</v>
      </c>
      <c r="B29" s="137">
        <v>91</v>
      </c>
      <c r="C29" s="140">
        <v>30</v>
      </c>
      <c r="D29" s="270">
        <v>121</v>
      </c>
      <c r="E29" s="137">
        <v>104</v>
      </c>
      <c r="F29" s="140">
        <v>27</v>
      </c>
      <c r="G29" s="270">
        <v>131</v>
      </c>
      <c r="H29" s="139">
        <v>0</v>
      </c>
      <c r="I29" s="140">
        <v>0</v>
      </c>
      <c r="J29" s="270">
        <v>0</v>
      </c>
      <c r="K29" s="139">
        <v>60</v>
      </c>
      <c r="L29" s="140">
        <v>8</v>
      </c>
      <c r="M29" s="270">
        <v>68</v>
      </c>
      <c r="N29" s="139">
        <v>0</v>
      </c>
      <c r="O29" s="140">
        <v>0</v>
      </c>
      <c r="P29" s="270">
        <v>0</v>
      </c>
      <c r="Q29" s="139">
        <v>0</v>
      </c>
      <c r="R29" s="140">
        <v>0</v>
      </c>
      <c r="S29" s="270">
        <v>0</v>
      </c>
      <c r="T29" s="150">
        <f t="shared" si="0"/>
        <v>255</v>
      </c>
      <c r="U29" s="153">
        <f t="shared" si="1"/>
        <v>65</v>
      </c>
      <c r="V29" s="153">
        <f t="shared" si="2"/>
        <v>320</v>
      </c>
      <c r="W29" s="30"/>
      <c r="X29" s="30"/>
    </row>
    <row r="30" spans="1:24" ht="11.25">
      <c r="A30" s="271" t="s">
        <v>119</v>
      </c>
      <c r="B30" s="137">
        <v>0</v>
      </c>
      <c r="C30" s="140">
        <v>0</v>
      </c>
      <c r="D30" s="270">
        <v>0</v>
      </c>
      <c r="E30" s="137">
        <v>11</v>
      </c>
      <c r="F30" s="140">
        <v>0</v>
      </c>
      <c r="G30" s="270">
        <v>11</v>
      </c>
      <c r="H30" s="139">
        <v>0</v>
      </c>
      <c r="I30" s="140">
        <v>0</v>
      </c>
      <c r="J30" s="270">
        <v>0</v>
      </c>
      <c r="K30" s="139">
        <v>0</v>
      </c>
      <c r="L30" s="140">
        <v>0</v>
      </c>
      <c r="M30" s="270">
        <v>0</v>
      </c>
      <c r="N30" s="139">
        <v>0</v>
      </c>
      <c r="O30" s="140">
        <v>0</v>
      </c>
      <c r="P30" s="270">
        <v>0</v>
      </c>
      <c r="Q30" s="139">
        <v>0</v>
      </c>
      <c r="R30" s="140">
        <v>0</v>
      </c>
      <c r="S30" s="270">
        <v>0</v>
      </c>
      <c r="T30" s="150">
        <f t="shared" si="0"/>
        <v>11</v>
      </c>
      <c r="U30" s="153">
        <f t="shared" si="1"/>
        <v>0</v>
      </c>
      <c r="V30" s="153">
        <f t="shared" si="2"/>
        <v>11</v>
      </c>
      <c r="W30" s="30"/>
      <c r="X30" s="30"/>
    </row>
    <row r="31" spans="1:24" ht="11.25">
      <c r="A31" s="271" t="s">
        <v>120</v>
      </c>
      <c r="B31" s="137">
        <v>89</v>
      </c>
      <c r="C31" s="140">
        <v>16</v>
      </c>
      <c r="D31" s="270">
        <v>105</v>
      </c>
      <c r="E31" s="137">
        <v>224</v>
      </c>
      <c r="F31" s="140">
        <v>30</v>
      </c>
      <c r="G31" s="270">
        <v>254</v>
      </c>
      <c r="H31" s="139">
        <v>0</v>
      </c>
      <c r="I31" s="140">
        <v>0</v>
      </c>
      <c r="J31" s="270">
        <v>0</v>
      </c>
      <c r="K31" s="139">
        <v>43</v>
      </c>
      <c r="L31" s="140">
        <v>1</v>
      </c>
      <c r="M31" s="270">
        <v>44</v>
      </c>
      <c r="N31" s="139">
        <v>6</v>
      </c>
      <c r="O31" s="140">
        <v>0</v>
      </c>
      <c r="P31" s="270">
        <v>6</v>
      </c>
      <c r="Q31" s="139">
        <v>0</v>
      </c>
      <c r="R31" s="140">
        <v>0</v>
      </c>
      <c r="S31" s="270">
        <v>0</v>
      </c>
      <c r="T31" s="150">
        <f t="shared" si="0"/>
        <v>362</v>
      </c>
      <c r="U31" s="153">
        <f t="shared" si="1"/>
        <v>47</v>
      </c>
      <c r="V31" s="153">
        <f t="shared" si="2"/>
        <v>409</v>
      </c>
      <c r="W31" s="30"/>
      <c r="X31" s="30"/>
    </row>
    <row r="32" spans="1:24" ht="11.25">
      <c r="A32" s="271" t="s">
        <v>129</v>
      </c>
      <c r="B32" s="137">
        <v>0</v>
      </c>
      <c r="C32" s="140">
        <v>0</v>
      </c>
      <c r="D32" s="270">
        <v>0</v>
      </c>
      <c r="E32" s="137">
        <v>0</v>
      </c>
      <c r="F32" s="140">
        <v>0</v>
      </c>
      <c r="G32" s="270">
        <v>0</v>
      </c>
      <c r="H32" s="139">
        <v>0</v>
      </c>
      <c r="I32" s="140">
        <v>0</v>
      </c>
      <c r="J32" s="270">
        <v>0</v>
      </c>
      <c r="K32" s="139">
        <v>1</v>
      </c>
      <c r="L32" s="140">
        <v>9</v>
      </c>
      <c r="M32" s="270">
        <v>10</v>
      </c>
      <c r="N32" s="139">
        <v>0</v>
      </c>
      <c r="O32" s="140">
        <v>0</v>
      </c>
      <c r="P32" s="270">
        <v>0</v>
      </c>
      <c r="Q32" s="139">
        <v>0</v>
      </c>
      <c r="R32" s="140">
        <v>0</v>
      </c>
      <c r="S32" s="270">
        <v>0</v>
      </c>
      <c r="T32" s="150">
        <f t="shared" si="0"/>
        <v>1</v>
      </c>
      <c r="U32" s="153">
        <f t="shared" si="1"/>
        <v>9</v>
      </c>
      <c r="V32" s="153">
        <f t="shared" si="2"/>
        <v>10</v>
      </c>
      <c r="W32" s="30"/>
      <c r="X32" s="30"/>
    </row>
    <row r="33" spans="1:24" ht="11.25">
      <c r="A33" s="271" t="s">
        <v>121</v>
      </c>
      <c r="B33" s="137">
        <v>50</v>
      </c>
      <c r="C33" s="140">
        <v>0</v>
      </c>
      <c r="D33" s="270">
        <v>50</v>
      </c>
      <c r="E33" s="137">
        <v>246</v>
      </c>
      <c r="F33" s="140">
        <v>5</v>
      </c>
      <c r="G33" s="270">
        <v>251</v>
      </c>
      <c r="H33" s="139">
        <v>28</v>
      </c>
      <c r="I33" s="140">
        <v>0</v>
      </c>
      <c r="J33" s="270">
        <v>28</v>
      </c>
      <c r="K33" s="139">
        <v>39</v>
      </c>
      <c r="L33" s="140">
        <v>3</v>
      </c>
      <c r="M33" s="270">
        <v>42</v>
      </c>
      <c r="N33" s="139">
        <v>0</v>
      </c>
      <c r="O33" s="140">
        <v>0</v>
      </c>
      <c r="P33" s="270">
        <v>0</v>
      </c>
      <c r="Q33" s="139">
        <v>0</v>
      </c>
      <c r="R33" s="140">
        <v>0</v>
      </c>
      <c r="S33" s="270">
        <v>0</v>
      </c>
      <c r="T33" s="150">
        <f t="shared" si="0"/>
        <v>363</v>
      </c>
      <c r="U33" s="153">
        <f t="shared" si="1"/>
        <v>8</v>
      </c>
      <c r="V33" s="153">
        <f t="shared" si="2"/>
        <v>371</v>
      </c>
      <c r="W33" s="30"/>
      <c r="X33" s="30"/>
    </row>
    <row r="34" spans="1:24" ht="11.25">
      <c r="A34" s="271" t="s">
        <v>122</v>
      </c>
      <c r="B34" s="137">
        <v>16</v>
      </c>
      <c r="C34" s="140">
        <v>15</v>
      </c>
      <c r="D34" s="270">
        <v>31</v>
      </c>
      <c r="E34" s="137">
        <v>49</v>
      </c>
      <c r="F34" s="140">
        <v>115</v>
      </c>
      <c r="G34" s="270">
        <v>164</v>
      </c>
      <c r="H34" s="139">
        <v>0</v>
      </c>
      <c r="I34" s="140">
        <v>0</v>
      </c>
      <c r="J34" s="270">
        <v>0</v>
      </c>
      <c r="K34" s="139">
        <v>8</v>
      </c>
      <c r="L34" s="140">
        <v>6</v>
      </c>
      <c r="M34" s="270">
        <v>14</v>
      </c>
      <c r="N34" s="139">
        <v>0</v>
      </c>
      <c r="O34" s="140">
        <v>0</v>
      </c>
      <c r="P34" s="270">
        <v>0</v>
      </c>
      <c r="Q34" s="139">
        <v>0</v>
      </c>
      <c r="R34" s="140">
        <v>0</v>
      </c>
      <c r="S34" s="270">
        <v>0</v>
      </c>
      <c r="T34" s="150">
        <f t="shared" si="0"/>
        <v>73</v>
      </c>
      <c r="U34" s="153">
        <f t="shared" si="1"/>
        <v>136</v>
      </c>
      <c r="V34" s="153">
        <f t="shared" si="2"/>
        <v>209</v>
      </c>
      <c r="W34" s="30"/>
      <c r="X34" s="30"/>
    </row>
    <row r="35" spans="1:24" ht="11.25">
      <c r="A35" s="271" t="s">
        <v>126</v>
      </c>
      <c r="B35" s="137">
        <v>0</v>
      </c>
      <c r="C35" s="140">
        <v>0</v>
      </c>
      <c r="D35" s="270">
        <v>0</v>
      </c>
      <c r="E35" s="137">
        <v>8</v>
      </c>
      <c r="F35" s="140">
        <v>7</v>
      </c>
      <c r="G35" s="270">
        <v>15</v>
      </c>
      <c r="H35" s="139">
        <v>0</v>
      </c>
      <c r="I35" s="140">
        <v>0</v>
      </c>
      <c r="J35" s="270">
        <v>0</v>
      </c>
      <c r="K35" s="139">
        <v>0</v>
      </c>
      <c r="L35" s="140">
        <v>0</v>
      </c>
      <c r="M35" s="270">
        <v>0</v>
      </c>
      <c r="N35" s="139">
        <v>0</v>
      </c>
      <c r="O35" s="140">
        <v>0</v>
      </c>
      <c r="P35" s="270">
        <v>0</v>
      </c>
      <c r="Q35" s="139">
        <v>0</v>
      </c>
      <c r="R35" s="140">
        <v>0</v>
      </c>
      <c r="S35" s="270">
        <v>0</v>
      </c>
      <c r="T35" s="150">
        <f t="shared" si="0"/>
        <v>8</v>
      </c>
      <c r="U35" s="153">
        <f t="shared" si="1"/>
        <v>7</v>
      </c>
      <c r="V35" s="153">
        <f t="shared" si="2"/>
        <v>15</v>
      </c>
      <c r="W35" s="30"/>
      <c r="X35" s="30"/>
    </row>
    <row r="36" spans="1:22" s="273" customFormat="1" ht="12">
      <c r="A36" s="272" t="s">
        <v>167</v>
      </c>
      <c r="B36" s="239"/>
      <c r="C36" s="194"/>
      <c r="D36" s="270"/>
      <c r="E36" s="239"/>
      <c r="F36" s="194"/>
      <c r="G36" s="270"/>
      <c r="H36" s="239"/>
      <c r="I36" s="194"/>
      <c r="J36" s="270"/>
      <c r="K36" s="239"/>
      <c r="L36" s="194"/>
      <c r="M36" s="270"/>
      <c r="N36" s="239"/>
      <c r="O36" s="194"/>
      <c r="P36" s="270"/>
      <c r="Q36" s="239"/>
      <c r="R36" s="194"/>
      <c r="S36" s="270"/>
      <c r="T36" s="239"/>
      <c r="U36" s="194"/>
      <c r="V36" s="194"/>
    </row>
    <row r="37" spans="1:22" s="273" customFormat="1" ht="11.25">
      <c r="A37" s="274" t="s">
        <v>134</v>
      </c>
      <c r="B37" s="239">
        <v>0</v>
      </c>
      <c r="C37" s="194">
        <v>0</v>
      </c>
      <c r="D37" s="270">
        <v>0</v>
      </c>
      <c r="E37" s="239">
        <v>5</v>
      </c>
      <c r="F37" s="194">
        <v>8</v>
      </c>
      <c r="G37" s="270">
        <v>13</v>
      </c>
      <c r="H37" s="239">
        <v>0</v>
      </c>
      <c r="I37" s="194">
        <v>0</v>
      </c>
      <c r="J37" s="270">
        <v>0</v>
      </c>
      <c r="K37" s="239">
        <v>0</v>
      </c>
      <c r="L37" s="194">
        <v>0</v>
      </c>
      <c r="M37" s="270">
        <v>0</v>
      </c>
      <c r="N37" s="239">
        <v>0</v>
      </c>
      <c r="O37" s="194">
        <v>0</v>
      </c>
      <c r="P37" s="270">
        <v>0</v>
      </c>
      <c r="Q37" s="239">
        <v>0</v>
      </c>
      <c r="R37" s="194">
        <v>0</v>
      </c>
      <c r="S37" s="270">
        <v>0</v>
      </c>
      <c r="T37" s="150">
        <f aca="true" t="shared" si="3" ref="T37:T48">SUM(Q37,N37,K37,H37,E37,B37)</f>
        <v>5</v>
      </c>
      <c r="U37" s="153">
        <f aca="true" t="shared" si="4" ref="U37:U48">SUM(R37,O37,L37,I37,F37,C37)</f>
        <v>8</v>
      </c>
      <c r="V37" s="153">
        <f aca="true" t="shared" si="5" ref="V37:V48">SUM(S37,P37,M37,J37,G37,D37)</f>
        <v>13</v>
      </c>
    </row>
    <row r="38" spans="1:22" s="273" customFormat="1" ht="11.25">
      <c r="A38" s="274" t="s">
        <v>135</v>
      </c>
      <c r="B38" s="239">
        <v>0</v>
      </c>
      <c r="C38" s="194">
        <v>0</v>
      </c>
      <c r="D38" s="270">
        <v>0</v>
      </c>
      <c r="E38" s="239">
        <v>0</v>
      </c>
      <c r="F38" s="194">
        <v>0</v>
      </c>
      <c r="G38" s="270">
        <v>0</v>
      </c>
      <c r="H38" s="239">
        <v>0</v>
      </c>
      <c r="I38" s="194">
        <v>0</v>
      </c>
      <c r="J38" s="270">
        <v>0</v>
      </c>
      <c r="K38" s="239">
        <v>0</v>
      </c>
      <c r="L38" s="194">
        <v>0</v>
      </c>
      <c r="M38" s="270">
        <v>0</v>
      </c>
      <c r="N38" s="239">
        <v>0</v>
      </c>
      <c r="O38" s="194">
        <v>0</v>
      </c>
      <c r="P38" s="270">
        <v>0</v>
      </c>
      <c r="Q38" s="239">
        <v>5</v>
      </c>
      <c r="R38" s="194">
        <v>2</v>
      </c>
      <c r="S38" s="270">
        <v>7</v>
      </c>
      <c r="T38" s="150">
        <f t="shared" si="3"/>
        <v>5</v>
      </c>
      <c r="U38" s="153">
        <f t="shared" si="4"/>
        <v>2</v>
      </c>
      <c r="V38" s="153">
        <f t="shared" si="5"/>
        <v>7</v>
      </c>
    </row>
    <row r="39" spans="1:22" s="273" customFormat="1" ht="11.25">
      <c r="A39" s="274" t="s">
        <v>106</v>
      </c>
      <c r="B39" s="239">
        <v>0</v>
      </c>
      <c r="C39" s="194">
        <v>0</v>
      </c>
      <c r="D39" s="270">
        <v>0</v>
      </c>
      <c r="E39" s="239">
        <v>0</v>
      </c>
      <c r="F39" s="194">
        <v>0</v>
      </c>
      <c r="G39" s="270">
        <v>0</v>
      </c>
      <c r="H39" s="239">
        <v>0</v>
      </c>
      <c r="I39" s="194">
        <v>0</v>
      </c>
      <c r="J39" s="270">
        <v>0</v>
      </c>
      <c r="K39" s="239">
        <v>1</v>
      </c>
      <c r="L39" s="194">
        <v>0</v>
      </c>
      <c r="M39" s="270">
        <v>1</v>
      </c>
      <c r="N39" s="239">
        <v>0</v>
      </c>
      <c r="O39" s="194">
        <v>0</v>
      </c>
      <c r="P39" s="270">
        <v>0</v>
      </c>
      <c r="Q39" s="239">
        <v>9</v>
      </c>
      <c r="R39" s="194">
        <v>0</v>
      </c>
      <c r="S39" s="270">
        <v>9</v>
      </c>
      <c r="T39" s="150">
        <f t="shared" si="3"/>
        <v>10</v>
      </c>
      <c r="U39" s="153">
        <f t="shared" si="4"/>
        <v>0</v>
      </c>
      <c r="V39" s="153">
        <f t="shared" si="5"/>
        <v>10</v>
      </c>
    </row>
    <row r="40" spans="1:22" s="273" customFormat="1" ht="11.25">
      <c r="A40" s="274" t="s">
        <v>136</v>
      </c>
      <c r="B40" s="239">
        <v>0</v>
      </c>
      <c r="C40" s="194">
        <v>0</v>
      </c>
      <c r="D40" s="270">
        <v>0</v>
      </c>
      <c r="E40" s="239">
        <v>11</v>
      </c>
      <c r="F40" s="194">
        <v>6</v>
      </c>
      <c r="G40" s="270">
        <v>17</v>
      </c>
      <c r="H40" s="239">
        <v>0</v>
      </c>
      <c r="I40" s="194">
        <v>0</v>
      </c>
      <c r="J40" s="270">
        <v>0</v>
      </c>
      <c r="K40" s="239">
        <v>6</v>
      </c>
      <c r="L40" s="194">
        <v>5</v>
      </c>
      <c r="M40" s="270">
        <v>11</v>
      </c>
      <c r="N40" s="239">
        <v>0</v>
      </c>
      <c r="O40" s="194">
        <v>0</v>
      </c>
      <c r="P40" s="270">
        <v>0</v>
      </c>
      <c r="Q40" s="239">
        <v>4</v>
      </c>
      <c r="R40" s="194">
        <v>3</v>
      </c>
      <c r="S40" s="270">
        <v>7</v>
      </c>
      <c r="T40" s="150">
        <f t="shared" si="3"/>
        <v>21</v>
      </c>
      <c r="U40" s="153">
        <f t="shared" si="4"/>
        <v>14</v>
      </c>
      <c r="V40" s="153">
        <f t="shared" si="5"/>
        <v>35</v>
      </c>
    </row>
    <row r="41" spans="1:22" s="273" customFormat="1" ht="11.25">
      <c r="A41" s="274" t="s">
        <v>137</v>
      </c>
      <c r="B41" s="239">
        <v>0</v>
      </c>
      <c r="C41" s="194">
        <v>0</v>
      </c>
      <c r="D41" s="270">
        <v>0</v>
      </c>
      <c r="E41" s="239">
        <v>10</v>
      </c>
      <c r="F41" s="194">
        <v>2</v>
      </c>
      <c r="G41" s="270">
        <v>12</v>
      </c>
      <c r="H41" s="239">
        <v>0</v>
      </c>
      <c r="I41" s="194">
        <v>0</v>
      </c>
      <c r="J41" s="270">
        <v>0</v>
      </c>
      <c r="K41" s="239">
        <v>0</v>
      </c>
      <c r="L41" s="194">
        <v>0</v>
      </c>
      <c r="M41" s="270">
        <v>0</v>
      </c>
      <c r="N41" s="239">
        <v>0</v>
      </c>
      <c r="O41" s="194">
        <v>0</v>
      </c>
      <c r="P41" s="270">
        <v>0</v>
      </c>
      <c r="Q41" s="239">
        <v>0</v>
      </c>
      <c r="R41" s="194">
        <v>0</v>
      </c>
      <c r="S41" s="270">
        <v>0</v>
      </c>
      <c r="T41" s="150">
        <f t="shared" si="3"/>
        <v>10</v>
      </c>
      <c r="U41" s="153">
        <f t="shared" si="4"/>
        <v>2</v>
      </c>
      <c r="V41" s="153">
        <f t="shared" si="5"/>
        <v>12</v>
      </c>
    </row>
    <row r="42" spans="1:22" s="273" customFormat="1" ht="11.25">
      <c r="A42" s="274" t="s">
        <v>138</v>
      </c>
      <c r="B42" s="239">
        <v>0</v>
      </c>
      <c r="C42" s="194">
        <v>0</v>
      </c>
      <c r="D42" s="270">
        <v>0</v>
      </c>
      <c r="E42" s="239">
        <v>19</v>
      </c>
      <c r="F42" s="194">
        <v>1</v>
      </c>
      <c r="G42" s="270">
        <v>20</v>
      </c>
      <c r="H42" s="239">
        <v>0</v>
      </c>
      <c r="I42" s="194">
        <v>0</v>
      </c>
      <c r="J42" s="270">
        <v>0</v>
      </c>
      <c r="K42" s="239">
        <v>0</v>
      </c>
      <c r="L42" s="194">
        <v>0</v>
      </c>
      <c r="M42" s="270">
        <v>0</v>
      </c>
      <c r="N42" s="239">
        <v>0</v>
      </c>
      <c r="O42" s="194">
        <v>0</v>
      </c>
      <c r="P42" s="270">
        <v>0</v>
      </c>
      <c r="Q42" s="239">
        <v>0</v>
      </c>
      <c r="R42" s="194">
        <v>0</v>
      </c>
      <c r="S42" s="270">
        <v>0</v>
      </c>
      <c r="T42" s="150">
        <f t="shared" si="3"/>
        <v>19</v>
      </c>
      <c r="U42" s="153">
        <f t="shared" si="4"/>
        <v>1</v>
      </c>
      <c r="V42" s="153">
        <f t="shared" si="5"/>
        <v>20</v>
      </c>
    </row>
    <row r="43" spans="1:22" s="273" customFormat="1" ht="11.25">
      <c r="A43" s="274" t="s">
        <v>139</v>
      </c>
      <c r="B43" s="239">
        <v>0</v>
      </c>
      <c r="C43" s="194">
        <v>0</v>
      </c>
      <c r="D43" s="270">
        <v>0</v>
      </c>
      <c r="E43" s="239">
        <v>0</v>
      </c>
      <c r="F43" s="194">
        <v>0</v>
      </c>
      <c r="G43" s="270">
        <v>0</v>
      </c>
      <c r="H43" s="239">
        <v>0</v>
      </c>
      <c r="I43" s="194">
        <v>0</v>
      </c>
      <c r="J43" s="270">
        <v>0</v>
      </c>
      <c r="K43" s="239">
        <v>4</v>
      </c>
      <c r="L43" s="194">
        <v>5</v>
      </c>
      <c r="M43" s="270">
        <v>9</v>
      </c>
      <c r="N43" s="239">
        <v>0</v>
      </c>
      <c r="O43" s="194">
        <v>0</v>
      </c>
      <c r="P43" s="270">
        <v>0</v>
      </c>
      <c r="Q43" s="239">
        <v>0</v>
      </c>
      <c r="R43" s="194">
        <v>0</v>
      </c>
      <c r="S43" s="270">
        <v>0</v>
      </c>
      <c r="T43" s="150">
        <f t="shared" si="3"/>
        <v>4</v>
      </c>
      <c r="U43" s="153">
        <f t="shared" si="4"/>
        <v>5</v>
      </c>
      <c r="V43" s="153">
        <f t="shared" si="5"/>
        <v>9</v>
      </c>
    </row>
    <row r="44" spans="1:22" s="273" customFormat="1" ht="11.25">
      <c r="A44" s="274" t="s">
        <v>140</v>
      </c>
      <c r="B44" s="239">
        <v>0</v>
      </c>
      <c r="C44" s="194">
        <v>0</v>
      </c>
      <c r="D44" s="270">
        <v>0</v>
      </c>
      <c r="E44" s="239">
        <v>0</v>
      </c>
      <c r="F44" s="194">
        <v>0</v>
      </c>
      <c r="G44" s="270">
        <v>0</v>
      </c>
      <c r="H44" s="239">
        <v>0</v>
      </c>
      <c r="I44" s="194">
        <v>0</v>
      </c>
      <c r="J44" s="270">
        <v>0</v>
      </c>
      <c r="K44" s="239">
        <v>4</v>
      </c>
      <c r="L44" s="194">
        <v>0</v>
      </c>
      <c r="M44" s="270">
        <v>4</v>
      </c>
      <c r="N44" s="239">
        <v>0</v>
      </c>
      <c r="O44" s="194">
        <v>0</v>
      </c>
      <c r="P44" s="270">
        <v>0</v>
      </c>
      <c r="Q44" s="239">
        <v>0</v>
      </c>
      <c r="R44" s="194">
        <v>0</v>
      </c>
      <c r="S44" s="270">
        <v>0</v>
      </c>
      <c r="T44" s="150">
        <f t="shared" si="3"/>
        <v>4</v>
      </c>
      <c r="U44" s="153">
        <f t="shared" si="4"/>
        <v>0</v>
      </c>
      <c r="V44" s="153">
        <f t="shared" si="5"/>
        <v>4</v>
      </c>
    </row>
    <row r="45" spans="1:22" s="273" customFormat="1" ht="11.25">
      <c r="A45" s="274" t="s">
        <v>117</v>
      </c>
      <c r="B45" s="239">
        <v>0</v>
      </c>
      <c r="C45" s="194">
        <v>0</v>
      </c>
      <c r="D45" s="270">
        <v>0</v>
      </c>
      <c r="E45" s="239">
        <v>0</v>
      </c>
      <c r="F45" s="194">
        <v>0</v>
      </c>
      <c r="G45" s="270">
        <v>0</v>
      </c>
      <c r="H45" s="239">
        <v>0</v>
      </c>
      <c r="I45" s="194">
        <v>0</v>
      </c>
      <c r="J45" s="270">
        <v>0</v>
      </c>
      <c r="K45" s="239">
        <v>0</v>
      </c>
      <c r="L45" s="194">
        <v>0</v>
      </c>
      <c r="M45" s="270">
        <v>0</v>
      </c>
      <c r="N45" s="239">
        <v>0</v>
      </c>
      <c r="O45" s="194">
        <v>0</v>
      </c>
      <c r="P45" s="270">
        <v>0</v>
      </c>
      <c r="Q45" s="239">
        <v>0</v>
      </c>
      <c r="R45" s="194">
        <v>1</v>
      </c>
      <c r="S45" s="270">
        <v>1</v>
      </c>
      <c r="T45" s="150">
        <f t="shared" si="3"/>
        <v>0</v>
      </c>
      <c r="U45" s="153">
        <f t="shared" si="4"/>
        <v>1</v>
      </c>
      <c r="V45" s="153">
        <f t="shared" si="5"/>
        <v>1</v>
      </c>
    </row>
    <row r="46" spans="1:22" s="273" customFormat="1" ht="11.25">
      <c r="A46" s="274" t="s">
        <v>141</v>
      </c>
      <c r="B46" s="239">
        <v>0</v>
      </c>
      <c r="C46" s="194">
        <v>0</v>
      </c>
      <c r="D46" s="270">
        <v>0</v>
      </c>
      <c r="E46" s="239">
        <v>1</v>
      </c>
      <c r="F46" s="194">
        <v>18</v>
      </c>
      <c r="G46" s="270">
        <v>19</v>
      </c>
      <c r="H46" s="239">
        <v>0</v>
      </c>
      <c r="I46" s="194">
        <v>0</v>
      </c>
      <c r="J46" s="270">
        <v>0</v>
      </c>
      <c r="K46" s="239">
        <v>0</v>
      </c>
      <c r="L46" s="194">
        <v>0</v>
      </c>
      <c r="M46" s="270">
        <v>0</v>
      </c>
      <c r="N46" s="239">
        <v>0</v>
      </c>
      <c r="O46" s="194">
        <v>0</v>
      </c>
      <c r="P46" s="270">
        <v>0</v>
      </c>
      <c r="Q46" s="239">
        <v>0</v>
      </c>
      <c r="R46" s="194">
        <v>0</v>
      </c>
      <c r="S46" s="270">
        <v>0</v>
      </c>
      <c r="T46" s="150">
        <f t="shared" si="3"/>
        <v>1</v>
      </c>
      <c r="U46" s="153">
        <f t="shared" si="4"/>
        <v>18</v>
      </c>
      <c r="V46" s="153">
        <f t="shared" si="5"/>
        <v>19</v>
      </c>
    </row>
    <row r="47" spans="1:22" s="273" customFormat="1" ht="11.25">
      <c r="A47" s="274" t="s">
        <v>142</v>
      </c>
      <c r="B47" s="239">
        <v>0</v>
      </c>
      <c r="C47" s="194">
        <v>0</v>
      </c>
      <c r="D47" s="270">
        <v>0</v>
      </c>
      <c r="E47" s="239">
        <v>0</v>
      </c>
      <c r="F47" s="194">
        <v>0</v>
      </c>
      <c r="G47" s="270">
        <v>0</v>
      </c>
      <c r="H47" s="239">
        <v>0</v>
      </c>
      <c r="I47" s="194">
        <v>0</v>
      </c>
      <c r="J47" s="270">
        <v>0</v>
      </c>
      <c r="K47" s="239">
        <v>0</v>
      </c>
      <c r="L47" s="194">
        <v>0</v>
      </c>
      <c r="M47" s="270">
        <v>0</v>
      </c>
      <c r="N47" s="239">
        <v>0</v>
      </c>
      <c r="O47" s="194">
        <v>0</v>
      </c>
      <c r="P47" s="270">
        <v>0</v>
      </c>
      <c r="Q47" s="239">
        <v>4</v>
      </c>
      <c r="R47" s="194">
        <v>1</v>
      </c>
      <c r="S47" s="270">
        <v>5</v>
      </c>
      <c r="T47" s="150">
        <f t="shared" si="3"/>
        <v>4</v>
      </c>
      <c r="U47" s="153">
        <f t="shared" si="4"/>
        <v>1</v>
      </c>
      <c r="V47" s="153">
        <f t="shared" si="5"/>
        <v>5</v>
      </c>
    </row>
    <row r="48" spans="1:22" s="273" customFormat="1" ht="11.25">
      <c r="A48" s="274" t="s">
        <v>143</v>
      </c>
      <c r="B48" s="239">
        <v>0</v>
      </c>
      <c r="C48" s="194">
        <v>0</v>
      </c>
      <c r="D48" s="270">
        <v>0</v>
      </c>
      <c r="E48" s="239">
        <v>13</v>
      </c>
      <c r="F48" s="194">
        <v>0</v>
      </c>
      <c r="G48" s="270">
        <v>13</v>
      </c>
      <c r="H48" s="239">
        <v>0</v>
      </c>
      <c r="I48" s="194">
        <v>0</v>
      </c>
      <c r="J48" s="270">
        <v>0</v>
      </c>
      <c r="K48" s="239">
        <v>9</v>
      </c>
      <c r="L48" s="194">
        <v>0</v>
      </c>
      <c r="M48" s="270">
        <v>9</v>
      </c>
      <c r="N48" s="239">
        <v>0</v>
      </c>
      <c r="O48" s="194">
        <v>0</v>
      </c>
      <c r="P48" s="270">
        <v>0</v>
      </c>
      <c r="Q48" s="239">
        <v>0</v>
      </c>
      <c r="R48" s="194">
        <v>0</v>
      </c>
      <c r="S48" s="270">
        <v>0</v>
      </c>
      <c r="T48" s="150">
        <f t="shared" si="3"/>
        <v>22</v>
      </c>
      <c r="U48" s="153">
        <f t="shared" si="4"/>
        <v>0</v>
      </c>
      <c r="V48" s="153">
        <f t="shared" si="5"/>
        <v>22</v>
      </c>
    </row>
    <row r="49" spans="1:22" s="207" customFormat="1" ht="12">
      <c r="A49" s="207" t="s">
        <v>12</v>
      </c>
      <c r="B49" s="208">
        <f>SUM(B12:B48)</f>
        <v>726</v>
      </c>
      <c r="C49" s="209">
        <f aca="true" t="shared" si="6" ref="C49:V49">SUM(C12:C48)</f>
        <v>407</v>
      </c>
      <c r="D49" s="275">
        <f t="shared" si="6"/>
        <v>1133</v>
      </c>
      <c r="E49" s="209">
        <f t="shared" si="6"/>
        <v>1902</v>
      </c>
      <c r="F49" s="209">
        <f t="shared" si="6"/>
        <v>1077</v>
      </c>
      <c r="G49" s="275">
        <f t="shared" si="6"/>
        <v>2979</v>
      </c>
      <c r="H49" s="209">
        <f t="shared" si="6"/>
        <v>63</v>
      </c>
      <c r="I49" s="209">
        <f t="shared" si="6"/>
        <v>26</v>
      </c>
      <c r="J49" s="275">
        <f t="shared" si="6"/>
        <v>89</v>
      </c>
      <c r="K49" s="209">
        <f t="shared" si="6"/>
        <v>391</v>
      </c>
      <c r="L49" s="209">
        <f t="shared" si="6"/>
        <v>220</v>
      </c>
      <c r="M49" s="275">
        <f t="shared" si="6"/>
        <v>611</v>
      </c>
      <c r="N49" s="209">
        <f t="shared" si="6"/>
        <v>35</v>
      </c>
      <c r="O49" s="209">
        <f t="shared" si="6"/>
        <v>14</v>
      </c>
      <c r="P49" s="275">
        <f t="shared" si="6"/>
        <v>49</v>
      </c>
      <c r="Q49" s="209">
        <f t="shared" si="6"/>
        <v>43</v>
      </c>
      <c r="R49" s="209">
        <f t="shared" si="6"/>
        <v>16</v>
      </c>
      <c r="S49" s="275">
        <f t="shared" si="6"/>
        <v>59</v>
      </c>
      <c r="T49" s="209">
        <f t="shared" si="6"/>
        <v>3160</v>
      </c>
      <c r="U49" s="209">
        <f t="shared" si="6"/>
        <v>1760</v>
      </c>
      <c r="V49" s="209">
        <f t="shared" si="6"/>
        <v>4920</v>
      </c>
    </row>
    <row r="50" spans="1:24" ht="11.25">
      <c r="A50" s="271"/>
      <c r="B50" s="137"/>
      <c r="C50" s="140"/>
      <c r="D50" s="270"/>
      <c r="E50" s="137"/>
      <c r="F50" s="140"/>
      <c r="G50" s="270"/>
      <c r="H50" s="139"/>
      <c r="I50" s="140"/>
      <c r="J50" s="270"/>
      <c r="K50" s="139"/>
      <c r="L50" s="140"/>
      <c r="M50" s="270"/>
      <c r="N50" s="139"/>
      <c r="O50" s="140"/>
      <c r="P50" s="270"/>
      <c r="Q50" s="139"/>
      <c r="R50" s="140"/>
      <c r="S50" s="270"/>
      <c r="T50" s="150"/>
      <c r="U50" s="153"/>
      <c r="V50" s="153"/>
      <c r="W50" s="30"/>
      <c r="X50" s="30"/>
    </row>
    <row r="51" spans="1:24" s="179" customFormat="1" ht="12">
      <c r="A51" s="29" t="s">
        <v>170</v>
      </c>
      <c r="B51" s="145"/>
      <c r="C51" s="148"/>
      <c r="D51" s="276"/>
      <c r="E51" s="145"/>
      <c r="F51" s="148"/>
      <c r="G51" s="276"/>
      <c r="H51" s="147"/>
      <c r="I51" s="148"/>
      <c r="J51" s="276"/>
      <c r="K51" s="147"/>
      <c r="L51" s="148"/>
      <c r="M51" s="276"/>
      <c r="N51" s="147"/>
      <c r="O51" s="148"/>
      <c r="P51" s="276"/>
      <c r="Q51" s="147"/>
      <c r="R51" s="148"/>
      <c r="S51" s="276"/>
      <c r="T51" s="154"/>
      <c r="U51" s="181"/>
      <c r="V51" s="181"/>
      <c r="W51" s="29"/>
      <c r="X51" s="29"/>
    </row>
    <row r="52" spans="1:24" s="179" customFormat="1" ht="12">
      <c r="A52" s="29" t="s">
        <v>166</v>
      </c>
      <c r="B52" s="145"/>
      <c r="C52" s="148"/>
      <c r="D52" s="276"/>
      <c r="E52" s="145"/>
      <c r="F52" s="148"/>
      <c r="G52" s="276"/>
      <c r="H52" s="147"/>
      <c r="I52" s="148"/>
      <c r="J52" s="276"/>
      <c r="K52" s="147"/>
      <c r="L52" s="148"/>
      <c r="M52" s="276"/>
      <c r="N52" s="147"/>
      <c r="O52" s="148"/>
      <c r="P52" s="276"/>
      <c r="Q52" s="147"/>
      <c r="R52" s="148"/>
      <c r="S52" s="276"/>
      <c r="T52" s="154"/>
      <c r="U52" s="181"/>
      <c r="V52" s="181"/>
      <c r="W52" s="29"/>
      <c r="X52" s="29"/>
    </row>
    <row r="53" spans="1:24" ht="11.25">
      <c r="A53" s="271" t="s">
        <v>127</v>
      </c>
      <c r="B53" s="137">
        <v>24</v>
      </c>
      <c r="C53" s="140">
        <v>0</v>
      </c>
      <c r="D53" s="270">
        <v>24</v>
      </c>
      <c r="E53" s="137">
        <v>21</v>
      </c>
      <c r="F53" s="140">
        <v>1</v>
      </c>
      <c r="G53" s="270">
        <v>22</v>
      </c>
      <c r="H53" s="139">
        <v>0</v>
      </c>
      <c r="I53" s="140">
        <v>0</v>
      </c>
      <c r="J53" s="270">
        <v>0</v>
      </c>
      <c r="K53" s="139">
        <v>0</v>
      </c>
      <c r="L53" s="140">
        <v>0</v>
      </c>
      <c r="M53" s="270">
        <v>0</v>
      </c>
      <c r="N53" s="139">
        <v>0</v>
      </c>
      <c r="O53" s="140">
        <v>0</v>
      </c>
      <c r="P53" s="270">
        <v>0</v>
      </c>
      <c r="Q53" s="139">
        <v>0</v>
      </c>
      <c r="R53" s="140">
        <v>0</v>
      </c>
      <c r="S53" s="270">
        <v>0</v>
      </c>
      <c r="T53" s="150">
        <f t="shared" si="0"/>
        <v>45</v>
      </c>
      <c r="U53" s="153">
        <f t="shared" si="1"/>
        <v>1</v>
      </c>
      <c r="V53" s="153">
        <f t="shared" si="2"/>
        <v>46</v>
      </c>
      <c r="W53" s="30"/>
      <c r="X53" s="30"/>
    </row>
    <row r="54" spans="1:24" ht="11.25">
      <c r="A54" s="271" t="s">
        <v>104</v>
      </c>
      <c r="B54" s="137">
        <v>18</v>
      </c>
      <c r="C54" s="140">
        <v>3</v>
      </c>
      <c r="D54" s="270">
        <v>21</v>
      </c>
      <c r="E54" s="137">
        <v>39</v>
      </c>
      <c r="F54" s="140">
        <v>17</v>
      </c>
      <c r="G54" s="270">
        <v>56</v>
      </c>
      <c r="H54" s="139">
        <v>0</v>
      </c>
      <c r="I54" s="140">
        <v>0</v>
      </c>
      <c r="J54" s="270">
        <v>0</v>
      </c>
      <c r="K54" s="139">
        <v>0</v>
      </c>
      <c r="L54" s="140">
        <v>0</v>
      </c>
      <c r="M54" s="270">
        <v>0</v>
      </c>
      <c r="N54" s="139">
        <v>0</v>
      </c>
      <c r="O54" s="140">
        <v>0</v>
      </c>
      <c r="P54" s="270">
        <v>0</v>
      </c>
      <c r="Q54" s="139">
        <v>0</v>
      </c>
      <c r="R54" s="140">
        <v>0</v>
      </c>
      <c r="S54" s="270">
        <v>0</v>
      </c>
      <c r="T54" s="150">
        <f t="shared" si="0"/>
        <v>57</v>
      </c>
      <c r="U54" s="153">
        <f t="shared" si="1"/>
        <v>20</v>
      </c>
      <c r="V54" s="153">
        <f t="shared" si="2"/>
        <v>77</v>
      </c>
      <c r="W54" s="30"/>
      <c r="X54" s="30"/>
    </row>
    <row r="55" spans="1:24" ht="11.25">
      <c r="A55" s="271" t="s">
        <v>128</v>
      </c>
      <c r="B55" s="137">
        <v>0</v>
      </c>
      <c r="C55" s="140">
        <v>0</v>
      </c>
      <c r="D55" s="270">
        <v>0</v>
      </c>
      <c r="E55" s="137">
        <v>0</v>
      </c>
      <c r="F55" s="140">
        <v>0</v>
      </c>
      <c r="G55" s="270">
        <v>0</v>
      </c>
      <c r="H55" s="139">
        <v>0</v>
      </c>
      <c r="I55" s="140">
        <v>0</v>
      </c>
      <c r="J55" s="270">
        <v>0</v>
      </c>
      <c r="K55" s="139">
        <v>0</v>
      </c>
      <c r="L55" s="140">
        <v>0</v>
      </c>
      <c r="M55" s="270">
        <v>0</v>
      </c>
      <c r="N55" s="139">
        <v>0</v>
      </c>
      <c r="O55" s="140">
        <v>0</v>
      </c>
      <c r="P55" s="270">
        <v>0</v>
      </c>
      <c r="Q55" s="139">
        <v>8</v>
      </c>
      <c r="R55" s="140">
        <v>1</v>
      </c>
      <c r="S55" s="270">
        <v>9</v>
      </c>
      <c r="T55" s="150">
        <f t="shared" si="0"/>
        <v>8</v>
      </c>
      <c r="U55" s="153">
        <f t="shared" si="1"/>
        <v>1</v>
      </c>
      <c r="V55" s="153">
        <f t="shared" si="2"/>
        <v>9</v>
      </c>
      <c r="W55" s="30"/>
      <c r="X55" s="30"/>
    </row>
    <row r="56" spans="1:24" ht="11.25">
      <c r="A56" s="271" t="s">
        <v>105</v>
      </c>
      <c r="B56" s="137">
        <v>68</v>
      </c>
      <c r="C56" s="140">
        <v>69</v>
      </c>
      <c r="D56" s="270">
        <v>137</v>
      </c>
      <c r="E56" s="137">
        <v>122</v>
      </c>
      <c r="F56" s="140">
        <v>125</v>
      </c>
      <c r="G56" s="270">
        <v>247</v>
      </c>
      <c r="H56" s="139">
        <v>7</v>
      </c>
      <c r="I56" s="140">
        <v>5</v>
      </c>
      <c r="J56" s="270">
        <v>12</v>
      </c>
      <c r="K56" s="139">
        <v>26</v>
      </c>
      <c r="L56" s="140">
        <v>36</v>
      </c>
      <c r="M56" s="270">
        <v>62</v>
      </c>
      <c r="N56" s="139">
        <v>6</v>
      </c>
      <c r="O56" s="140">
        <v>7</v>
      </c>
      <c r="P56" s="270">
        <v>13</v>
      </c>
      <c r="Q56" s="139">
        <v>0</v>
      </c>
      <c r="R56" s="140">
        <v>0</v>
      </c>
      <c r="S56" s="270">
        <v>0</v>
      </c>
      <c r="T56" s="150">
        <f t="shared" si="0"/>
        <v>229</v>
      </c>
      <c r="U56" s="153">
        <f t="shared" si="1"/>
        <v>242</v>
      </c>
      <c r="V56" s="153">
        <f t="shared" si="2"/>
        <v>471</v>
      </c>
      <c r="W56" s="30"/>
      <c r="X56" s="30"/>
    </row>
    <row r="57" spans="1:24" ht="11.25">
      <c r="A57" s="271" t="s">
        <v>106</v>
      </c>
      <c r="B57" s="137">
        <v>39</v>
      </c>
      <c r="C57" s="140">
        <v>3</v>
      </c>
      <c r="D57" s="270">
        <v>42</v>
      </c>
      <c r="E57" s="137">
        <v>190</v>
      </c>
      <c r="F57" s="140">
        <v>1</v>
      </c>
      <c r="G57" s="270">
        <v>191</v>
      </c>
      <c r="H57" s="139">
        <v>2</v>
      </c>
      <c r="I57" s="140">
        <v>0</v>
      </c>
      <c r="J57" s="270">
        <v>2</v>
      </c>
      <c r="K57" s="139">
        <v>63</v>
      </c>
      <c r="L57" s="140">
        <v>0</v>
      </c>
      <c r="M57" s="270">
        <v>63</v>
      </c>
      <c r="N57" s="139">
        <v>7</v>
      </c>
      <c r="O57" s="140">
        <v>0</v>
      </c>
      <c r="P57" s="270">
        <v>7</v>
      </c>
      <c r="Q57" s="139">
        <v>0</v>
      </c>
      <c r="R57" s="140">
        <v>0</v>
      </c>
      <c r="S57" s="270">
        <v>0</v>
      </c>
      <c r="T57" s="150">
        <f t="shared" si="0"/>
        <v>301</v>
      </c>
      <c r="U57" s="153">
        <f t="shared" si="1"/>
        <v>4</v>
      </c>
      <c r="V57" s="153">
        <f t="shared" si="2"/>
        <v>305</v>
      </c>
      <c r="W57" s="30"/>
      <c r="X57" s="30"/>
    </row>
    <row r="58" spans="1:24" ht="11.25">
      <c r="A58" s="271" t="s">
        <v>123</v>
      </c>
      <c r="B58" s="137">
        <v>0</v>
      </c>
      <c r="C58" s="140">
        <v>0</v>
      </c>
      <c r="D58" s="270">
        <v>0</v>
      </c>
      <c r="E58" s="137">
        <v>0</v>
      </c>
      <c r="F58" s="140">
        <v>2</v>
      </c>
      <c r="G58" s="270">
        <v>2</v>
      </c>
      <c r="H58" s="139">
        <v>0</v>
      </c>
      <c r="I58" s="140">
        <v>0</v>
      </c>
      <c r="J58" s="270">
        <v>0</v>
      </c>
      <c r="K58" s="139">
        <v>0</v>
      </c>
      <c r="L58" s="140">
        <v>0</v>
      </c>
      <c r="M58" s="270">
        <v>0</v>
      </c>
      <c r="N58" s="139">
        <v>0</v>
      </c>
      <c r="O58" s="140">
        <v>0</v>
      </c>
      <c r="P58" s="270">
        <v>0</v>
      </c>
      <c r="Q58" s="139">
        <v>0</v>
      </c>
      <c r="R58" s="140">
        <v>0</v>
      </c>
      <c r="S58" s="270">
        <v>0</v>
      </c>
      <c r="T58" s="150">
        <f t="shared" si="0"/>
        <v>0</v>
      </c>
      <c r="U58" s="153">
        <f t="shared" si="1"/>
        <v>2</v>
      </c>
      <c r="V58" s="153">
        <f t="shared" si="2"/>
        <v>2</v>
      </c>
      <c r="W58" s="30"/>
      <c r="X58" s="30"/>
    </row>
    <row r="59" spans="1:24" ht="11.25">
      <c r="A59" s="271" t="s">
        <v>107</v>
      </c>
      <c r="B59" s="137">
        <v>45</v>
      </c>
      <c r="C59" s="140">
        <v>1</v>
      </c>
      <c r="D59" s="270">
        <v>46</v>
      </c>
      <c r="E59" s="137">
        <v>106</v>
      </c>
      <c r="F59" s="140">
        <v>1</v>
      </c>
      <c r="G59" s="270">
        <v>107</v>
      </c>
      <c r="H59" s="139">
        <v>0</v>
      </c>
      <c r="I59" s="140">
        <v>0</v>
      </c>
      <c r="J59" s="270">
        <v>0</v>
      </c>
      <c r="K59" s="139">
        <v>0</v>
      </c>
      <c r="L59" s="140">
        <v>0</v>
      </c>
      <c r="M59" s="270">
        <v>0</v>
      </c>
      <c r="N59" s="139">
        <v>0</v>
      </c>
      <c r="O59" s="140">
        <v>0</v>
      </c>
      <c r="P59" s="270">
        <v>0</v>
      </c>
      <c r="Q59" s="139">
        <v>0</v>
      </c>
      <c r="R59" s="140">
        <v>0</v>
      </c>
      <c r="S59" s="270">
        <v>0</v>
      </c>
      <c r="T59" s="150">
        <f t="shared" si="0"/>
        <v>151</v>
      </c>
      <c r="U59" s="153">
        <f t="shared" si="1"/>
        <v>2</v>
      </c>
      <c r="V59" s="153">
        <f t="shared" si="2"/>
        <v>153</v>
      </c>
      <c r="W59" s="30"/>
      <c r="X59" s="30"/>
    </row>
    <row r="60" spans="1:24" ht="11.25">
      <c r="A60" s="271" t="s">
        <v>125</v>
      </c>
      <c r="B60" s="137">
        <v>1</v>
      </c>
      <c r="C60" s="140">
        <v>45</v>
      </c>
      <c r="D60" s="270">
        <v>46</v>
      </c>
      <c r="E60" s="137">
        <v>3</v>
      </c>
      <c r="F60" s="140">
        <v>134</v>
      </c>
      <c r="G60" s="270">
        <v>137</v>
      </c>
      <c r="H60" s="139">
        <v>0</v>
      </c>
      <c r="I60" s="140">
        <v>0</v>
      </c>
      <c r="J60" s="270">
        <v>0</v>
      </c>
      <c r="K60" s="139">
        <v>2</v>
      </c>
      <c r="L60" s="140">
        <v>23</v>
      </c>
      <c r="M60" s="270">
        <v>25</v>
      </c>
      <c r="N60" s="139">
        <v>0</v>
      </c>
      <c r="O60" s="140">
        <v>0</v>
      </c>
      <c r="P60" s="270">
        <v>0</v>
      </c>
      <c r="Q60" s="139">
        <v>0</v>
      </c>
      <c r="R60" s="140">
        <v>0</v>
      </c>
      <c r="S60" s="270">
        <v>0</v>
      </c>
      <c r="T60" s="150">
        <f t="shared" si="0"/>
        <v>6</v>
      </c>
      <c r="U60" s="153">
        <f t="shared" si="1"/>
        <v>202</v>
      </c>
      <c r="V60" s="153">
        <f t="shared" si="2"/>
        <v>208</v>
      </c>
      <c r="W60" s="30"/>
      <c r="X60" s="30"/>
    </row>
    <row r="61" spans="1:24" ht="11.25">
      <c r="A61" s="271" t="s">
        <v>108</v>
      </c>
      <c r="B61" s="137">
        <v>12</v>
      </c>
      <c r="C61" s="140">
        <v>152</v>
      </c>
      <c r="D61" s="270">
        <v>164</v>
      </c>
      <c r="E61" s="137">
        <v>20</v>
      </c>
      <c r="F61" s="140">
        <v>341</v>
      </c>
      <c r="G61" s="270">
        <v>361</v>
      </c>
      <c r="H61" s="139">
        <v>0</v>
      </c>
      <c r="I61" s="140">
        <v>12</v>
      </c>
      <c r="J61" s="270">
        <v>12</v>
      </c>
      <c r="K61" s="139">
        <v>4</v>
      </c>
      <c r="L61" s="140">
        <v>73</v>
      </c>
      <c r="M61" s="270">
        <v>77</v>
      </c>
      <c r="N61" s="139">
        <v>0</v>
      </c>
      <c r="O61" s="140">
        <v>0</v>
      </c>
      <c r="P61" s="270">
        <v>0</v>
      </c>
      <c r="Q61" s="139">
        <v>0</v>
      </c>
      <c r="R61" s="140">
        <v>0</v>
      </c>
      <c r="S61" s="270">
        <v>0</v>
      </c>
      <c r="T61" s="150">
        <f t="shared" si="0"/>
        <v>36</v>
      </c>
      <c r="U61" s="153">
        <f t="shared" si="1"/>
        <v>578</v>
      </c>
      <c r="V61" s="153">
        <f t="shared" si="2"/>
        <v>614</v>
      </c>
      <c r="W61" s="30"/>
      <c r="X61" s="30"/>
    </row>
    <row r="62" spans="1:24" ht="11.25">
      <c r="A62" s="271" t="s">
        <v>109</v>
      </c>
      <c r="B62" s="137">
        <v>8</v>
      </c>
      <c r="C62" s="140">
        <v>0</v>
      </c>
      <c r="D62" s="270">
        <v>8</v>
      </c>
      <c r="E62" s="137">
        <v>27</v>
      </c>
      <c r="F62" s="140">
        <v>0</v>
      </c>
      <c r="G62" s="270">
        <v>27</v>
      </c>
      <c r="H62" s="139">
        <v>0</v>
      </c>
      <c r="I62" s="140">
        <v>0</v>
      </c>
      <c r="J62" s="270">
        <v>0</v>
      </c>
      <c r="K62" s="139">
        <v>7</v>
      </c>
      <c r="L62" s="140">
        <v>0</v>
      </c>
      <c r="M62" s="270">
        <v>7</v>
      </c>
      <c r="N62" s="139">
        <v>0</v>
      </c>
      <c r="O62" s="140">
        <v>0</v>
      </c>
      <c r="P62" s="270">
        <v>0</v>
      </c>
      <c r="Q62" s="139">
        <v>13</v>
      </c>
      <c r="R62" s="140">
        <v>0</v>
      </c>
      <c r="S62" s="270">
        <v>13</v>
      </c>
      <c r="T62" s="150">
        <f t="shared" si="0"/>
        <v>55</v>
      </c>
      <c r="U62" s="153">
        <f t="shared" si="1"/>
        <v>0</v>
      </c>
      <c r="V62" s="153">
        <f t="shared" si="2"/>
        <v>55</v>
      </c>
      <c r="W62" s="30"/>
      <c r="X62" s="30"/>
    </row>
    <row r="63" spans="1:24" ht="11.25">
      <c r="A63" s="271" t="s">
        <v>110</v>
      </c>
      <c r="B63" s="137">
        <v>0</v>
      </c>
      <c r="C63" s="140">
        <v>0</v>
      </c>
      <c r="D63" s="270">
        <v>0</v>
      </c>
      <c r="E63" s="137">
        <v>96</v>
      </c>
      <c r="F63" s="140">
        <v>19</v>
      </c>
      <c r="G63" s="270">
        <v>115</v>
      </c>
      <c r="H63" s="139">
        <v>0</v>
      </c>
      <c r="I63" s="140">
        <v>0</v>
      </c>
      <c r="J63" s="270">
        <v>0</v>
      </c>
      <c r="K63" s="139">
        <v>0</v>
      </c>
      <c r="L63" s="140">
        <v>0</v>
      </c>
      <c r="M63" s="270">
        <v>0</v>
      </c>
      <c r="N63" s="139">
        <v>0</v>
      </c>
      <c r="O63" s="140">
        <v>0</v>
      </c>
      <c r="P63" s="270">
        <v>0</v>
      </c>
      <c r="Q63" s="139">
        <v>0</v>
      </c>
      <c r="R63" s="140">
        <v>0</v>
      </c>
      <c r="S63" s="270">
        <v>0</v>
      </c>
      <c r="T63" s="150">
        <f t="shared" si="0"/>
        <v>96</v>
      </c>
      <c r="U63" s="153">
        <f t="shared" si="1"/>
        <v>19</v>
      </c>
      <c r="V63" s="153">
        <f t="shared" si="2"/>
        <v>115</v>
      </c>
      <c r="W63" s="30"/>
      <c r="X63" s="30"/>
    </row>
    <row r="64" spans="1:24" ht="11.25">
      <c r="A64" s="271" t="s">
        <v>111</v>
      </c>
      <c r="B64" s="137">
        <v>71</v>
      </c>
      <c r="C64" s="140">
        <v>0</v>
      </c>
      <c r="D64" s="270">
        <v>71</v>
      </c>
      <c r="E64" s="137">
        <v>174</v>
      </c>
      <c r="F64" s="140">
        <v>0</v>
      </c>
      <c r="G64" s="270">
        <v>174</v>
      </c>
      <c r="H64" s="139">
        <v>5</v>
      </c>
      <c r="I64" s="140">
        <v>0</v>
      </c>
      <c r="J64" s="270">
        <v>5</v>
      </c>
      <c r="K64" s="139">
        <v>43</v>
      </c>
      <c r="L64" s="140">
        <v>0</v>
      </c>
      <c r="M64" s="270">
        <v>43</v>
      </c>
      <c r="N64" s="139">
        <v>0</v>
      </c>
      <c r="O64" s="140">
        <v>0</v>
      </c>
      <c r="P64" s="270">
        <v>0</v>
      </c>
      <c r="Q64" s="139">
        <v>0</v>
      </c>
      <c r="R64" s="140">
        <v>0</v>
      </c>
      <c r="S64" s="270">
        <v>0</v>
      </c>
      <c r="T64" s="150">
        <f t="shared" si="0"/>
        <v>293</v>
      </c>
      <c r="U64" s="153">
        <f t="shared" si="1"/>
        <v>0</v>
      </c>
      <c r="V64" s="153">
        <f t="shared" si="2"/>
        <v>293</v>
      </c>
      <c r="W64" s="30"/>
      <c r="X64" s="30"/>
    </row>
    <row r="65" spans="1:24" ht="11.25">
      <c r="A65" s="271" t="s">
        <v>112</v>
      </c>
      <c r="B65" s="137">
        <v>0</v>
      </c>
      <c r="C65" s="140">
        <v>0</v>
      </c>
      <c r="D65" s="270">
        <v>0</v>
      </c>
      <c r="E65" s="137">
        <v>3</v>
      </c>
      <c r="F65" s="140">
        <v>8</v>
      </c>
      <c r="G65" s="270">
        <v>11</v>
      </c>
      <c r="H65" s="139">
        <v>0</v>
      </c>
      <c r="I65" s="140">
        <v>0</v>
      </c>
      <c r="J65" s="270">
        <v>0</v>
      </c>
      <c r="K65" s="139">
        <v>0</v>
      </c>
      <c r="L65" s="140">
        <v>0</v>
      </c>
      <c r="M65" s="270">
        <v>0</v>
      </c>
      <c r="N65" s="139">
        <v>0</v>
      </c>
      <c r="O65" s="140">
        <v>0</v>
      </c>
      <c r="P65" s="270">
        <v>0</v>
      </c>
      <c r="Q65" s="139">
        <v>0</v>
      </c>
      <c r="R65" s="140">
        <v>0</v>
      </c>
      <c r="S65" s="270">
        <v>0</v>
      </c>
      <c r="T65" s="150">
        <f t="shared" si="0"/>
        <v>3</v>
      </c>
      <c r="U65" s="153">
        <f t="shared" si="1"/>
        <v>8</v>
      </c>
      <c r="V65" s="153">
        <f t="shared" si="2"/>
        <v>11</v>
      </c>
      <c r="W65" s="30"/>
      <c r="X65" s="30"/>
    </row>
    <row r="66" spans="1:24" ht="11.25">
      <c r="A66" s="271" t="s">
        <v>113</v>
      </c>
      <c r="B66" s="137">
        <v>7</v>
      </c>
      <c r="C66" s="140">
        <v>0</v>
      </c>
      <c r="D66" s="270">
        <v>7</v>
      </c>
      <c r="E66" s="137">
        <v>55</v>
      </c>
      <c r="F66" s="140">
        <v>4</v>
      </c>
      <c r="G66" s="270">
        <v>59</v>
      </c>
      <c r="H66" s="139">
        <v>0</v>
      </c>
      <c r="I66" s="140">
        <v>0</v>
      </c>
      <c r="J66" s="270">
        <v>0</v>
      </c>
      <c r="K66" s="139">
        <v>0</v>
      </c>
      <c r="L66" s="140">
        <v>0</v>
      </c>
      <c r="M66" s="270">
        <v>0</v>
      </c>
      <c r="N66" s="139">
        <v>6</v>
      </c>
      <c r="O66" s="140">
        <v>0</v>
      </c>
      <c r="P66" s="270">
        <v>6</v>
      </c>
      <c r="Q66" s="139">
        <v>0</v>
      </c>
      <c r="R66" s="140">
        <v>0</v>
      </c>
      <c r="S66" s="270">
        <v>0</v>
      </c>
      <c r="T66" s="150">
        <f t="shared" si="0"/>
        <v>68</v>
      </c>
      <c r="U66" s="153">
        <f t="shared" si="1"/>
        <v>4</v>
      </c>
      <c r="V66" s="153">
        <f t="shared" si="2"/>
        <v>72</v>
      </c>
      <c r="W66" s="30"/>
      <c r="X66" s="30"/>
    </row>
    <row r="67" spans="1:24" ht="11.25">
      <c r="A67" s="271" t="s">
        <v>114</v>
      </c>
      <c r="B67" s="137">
        <v>0</v>
      </c>
      <c r="C67" s="140">
        <v>4</v>
      </c>
      <c r="D67" s="270">
        <v>4</v>
      </c>
      <c r="E67" s="137">
        <v>12</v>
      </c>
      <c r="F67" s="140">
        <v>40</v>
      </c>
      <c r="G67" s="270">
        <v>52</v>
      </c>
      <c r="H67" s="139">
        <v>0</v>
      </c>
      <c r="I67" s="140">
        <v>0</v>
      </c>
      <c r="J67" s="270">
        <v>0</v>
      </c>
      <c r="K67" s="139">
        <v>3</v>
      </c>
      <c r="L67" s="140">
        <v>5</v>
      </c>
      <c r="M67" s="270">
        <v>8</v>
      </c>
      <c r="N67" s="139">
        <v>1</v>
      </c>
      <c r="O67" s="140">
        <v>4</v>
      </c>
      <c r="P67" s="270">
        <v>5</v>
      </c>
      <c r="Q67" s="139">
        <v>5</v>
      </c>
      <c r="R67" s="140">
        <v>9</v>
      </c>
      <c r="S67" s="270">
        <v>14</v>
      </c>
      <c r="T67" s="150">
        <f t="shared" si="0"/>
        <v>21</v>
      </c>
      <c r="U67" s="153">
        <f t="shared" si="1"/>
        <v>62</v>
      </c>
      <c r="V67" s="153">
        <f t="shared" si="2"/>
        <v>83</v>
      </c>
      <c r="W67" s="30"/>
      <c r="X67" s="30"/>
    </row>
    <row r="68" spans="1:24" ht="11.25">
      <c r="A68" s="271" t="s">
        <v>115</v>
      </c>
      <c r="B68" s="137">
        <v>0</v>
      </c>
      <c r="C68" s="140">
        <v>0</v>
      </c>
      <c r="D68" s="270">
        <v>0</v>
      </c>
      <c r="E68" s="137">
        <v>23</v>
      </c>
      <c r="F68" s="140">
        <v>0</v>
      </c>
      <c r="G68" s="270">
        <v>23</v>
      </c>
      <c r="H68" s="139">
        <v>0</v>
      </c>
      <c r="I68" s="140">
        <v>0</v>
      </c>
      <c r="J68" s="270">
        <v>0</v>
      </c>
      <c r="K68" s="139">
        <v>0</v>
      </c>
      <c r="L68" s="140">
        <v>0</v>
      </c>
      <c r="M68" s="270">
        <v>0</v>
      </c>
      <c r="N68" s="139">
        <v>0</v>
      </c>
      <c r="O68" s="140">
        <v>0</v>
      </c>
      <c r="P68" s="270">
        <v>0</v>
      </c>
      <c r="Q68" s="139">
        <v>0</v>
      </c>
      <c r="R68" s="140">
        <v>0</v>
      </c>
      <c r="S68" s="270">
        <v>0</v>
      </c>
      <c r="T68" s="150">
        <f t="shared" si="0"/>
        <v>23</v>
      </c>
      <c r="U68" s="153">
        <f t="shared" si="1"/>
        <v>0</v>
      </c>
      <c r="V68" s="153">
        <f t="shared" si="2"/>
        <v>23</v>
      </c>
      <c r="W68" s="30"/>
      <c r="X68" s="30"/>
    </row>
    <row r="69" spans="1:24" ht="11.25">
      <c r="A69" s="271" t="s">
        <v>116</v>
      </c>
      <c r="B69" s="137">
        <v>0</v>
      </c>
      <c r="C69" s="140">
        <v>0</v>
      </c>
      <c r="D69" s="270">
        <v>0</v>
      </c>
      <c r="E69" s="137">
        <v>33</v>
      </c>
      <c r="F69" s="140">
        <v>1</v>
      </c>
      <c r="G69" s="270">
        <v>34</v>
      </c>
      <c r="H69" s="139">
        <v>0</v>
      </c>
      <c r="I69" s="140">
        <v>0</v>
      </c>
      <c r="J69" s="270">
        <v>0</v>
      </c>
      <c r="K69" s="139">
        <v>33</v>
      </c>
      <c r="L69" s="140">
        <v>1</v>
      </c>
      <c r="M69" s="270">
        <v>34</v>
      </c>
      <c r="N69" s="139">
        <v>0</v>
      </c>
      <c r="O69" s="140">
        <v>0</v>
      </c>
      <c r="P69" s="270">
        <v>0</v>
      </c>
      <c r="Q69" s="139">
        <v>0</v>
      </c>
      <c r="R69" s="140">
        <v>0</v>
      </c>
      <c r="S69" s="270">
        <v>0</v>
      </c>
      <c r="T69" s="150">
        <f t="shared" si="0"/>
        <v>66</v>
      </c>
      <c r="U69" s="153">
        <f t="shared" si="1"/>
        <v>2</v>
      </c>
      <c r="V69" s="153">
        <f t="shared" si="2"/>
        <v>68</v>
      </c>
      <c r="W69" s="30"/>
      <c r="X69" s="30"/>
    </row>
    <row r="70" spans="1:24" ht="11.25">
      <c r="A70" s="271" t="s">
        <v>117</v>
      </c>
      <c r="B70" s="137">
        <v>0</v>
      </c>
      <c r="C70" s="140">
        <v>0</v>
      </c>
      <c r="D70" s="270">
        <v>0</v>
      </c>
      <c r="E70" s="137">
        <v>20</v>
      </c>
      <c r="F70" s="140">
        <v>9</v>
      </c>
      <c r="G70" s="270">
        <v>29</v>
      </c>
      <c r="H70" s="139">
        <v>0</v>
      </c>
      <c r="I70" s="140">
        <v>0</v>
      </c>
      <c r="J70" s="270">
        <v>0</v>
      </c>
      <c r="K70" s="139">
        <v>0</v>
      </c>
      <c r="L70" s="140">
        <v>0</v>
      </c>
      <c r="M70" s="270">
        <v>0</v>
      </c>
      <c r="N70" s="139">
        <v>0</v>
      </c>
      <c r="O70" s="140">
        <v>0</v>
      </c>
      <c r="P70" s="270">
        <v>0</v>
      </c>
      <c r="Q70" s="139">
        <v>0</v>
      </c>
      <c r="R70" s="140">
        <v>0</v>
      </c>
      <c r="S70" s="270">
        <v>0</v>
      </c>
      <c r="T70" s="150">
        <f t="shared" si="0"/>
        <v>20</v>
      </c>
      <c r="U70" s="153">
        <f t="shared" si="1"/>
        <v>9</v>
      </c>
      <c r="V70" s="153">
        <f t="shared" si="2"/>
        <v>29</v>
      </c>
      <c r="W70" s="30"/>
      <c r="X70" s="30"/>
    </row>
    <row r="71" spans="1:24" ht="11.25">
      <c r="A71" s="271" t="s">
        <v>118</v>
      </c>
      <c r="B71" s="137">
        <v>50</v>
      </c>
      <c r="C71" s="140">
        <v>24</v>
      </c>
      <c r="D71" s="270">
        <v>74</v>
      </c>
      <c r="E71" s="137">
        <v>94</v>
      </c>
      <c r="F71" s="140">
        <v>21</v>
      </c>
      <c r="G71" s="270">
        <v>115</v>
      </c>
      <c r="H71" s="139">
        <v>0</v>
      </c>
      <c r="I71" s="140">
        <v>0</v>
      </c>
      <c r="J71" s="270">
        <v>0</v>
      </c>
      <c r="K71" s="139">
        <v>43</v>
      </c>
      <c r="L71" s="140">
        <v>11</v>
      </c>
      <c r="M71" s="270">
        <v>54</v>
      </c>
      <c r="N71" s="139">
        <v>0</v>
      </c>
      <c r="O71" s="140">
        <v>0</v>
      </c>
      <c r="P71" s="270">
        <v>0</v>
      </c>
      <c r="Q71" s="139">
        <v>0</v>
      </c>
      <c r="R71" s="140">
        <v>0</v>
      </c>
      <c r="S71" s="270">
        <v>0</v>
      </c>
      <c r="T71" s="150">
        <f t="shared" si="0"/>
        <v>187</v>
      </c>
      <c r="U71" s="153">
        <f t="shared" si="1"/>
        <v>56</v>
      </c>
      <c r="V71" s="153">
        <f t="shared" si="2"/>
        <v>243</v>
      </c>
      <c r="W71" s="30"/>
      <c r="X71" s="30"/>
    </row>
    <row r="72" spans="1:24" ht="11.25">
      <c r="A72" s="271" t="s">
        <v>119</v>
      </c>
      <c r="B72" s="137">
        <v>0</v>
      </c>
      <c r="C72" s="140">
        <v>0</v>
      </c>
      <c r="D72" s="270">
        <v>0</v>
      </c>
      <c r="E72" s="137">
        <v>4</v>
      </c>
      <c r="F72" s="140">
        <v>1</v>
      </c>
      <c r="G72" s="270">
        <v>5</v>
      </c>
      <c r="H72" s="139">
        <v>0</v>
      </c>
      <c r="I72" s="140">
        <v>0</v>
      </c>
      <c r="J72" s="270">
        <v>0</v>
      </c>
      <c r="K72" s="139">
        <v>0</v>
      </c>
      <c r="L72" s="140">
        <v>0</v>
      </c>
      <c r="M72" s="270">
        <v>0</v>
      </c>
      <c r="N72" s="139">
        <v>0</v>
      </c>
      <c r="O72" s="140">
        <v>0</v>
      </c>
      <c r="P72" s="270">
        <v>0</v>
      </c>
      <c r="Q72" s="139">
        <v>0</v>
      </c>
      <c r="R72" s="140">
        <v>0</v>
      </c>
      <c r="S72" s="270">
        <v>0</v>
      </c>
      <c r="T72" s="150">
        <f t="shared" si="0"/>
        <v>4</v>
      </c>
      <c r="U72" s="153">
        <f t="shared" si="1"/>
        <v>1</v>
      </c>
      <c r="V72" s="153">
        <f t="shared" si="2"/>
        <v>5</v>
      </c>
      <c r="W72" s="30"/>
      <c r="X72" s="30"/>
    </row>
    <row r="73" spans="1:24" ht="11.25">
      <c r="A73" s="271" t="s">
        <v>120</v>
      </c>
      <c r="B73" s="137">
        <v>67</v>
      </c>
      <c r="C73" s="140">
        <v>9</v>
      </c>
      <c r="D73" s="270">
        <v>76</v>
      </c>
      <c r="E73" s="137">
        <v>181</v>
      </c>
      <c r="F73" s="140">
        <v>21</v>
      </c>
      <c r="G73" s="270">
        <v>202</v>
      </c>
      <c r="H73" s="139">
        <v>0</v>
      </c>
      <c r="I73" s="140">
        <v>0</v>
      </c>
      <c r="J73" s="270">
        <v>0</v>
      </c>
      <c r="K73" s="139">
        <v>43</v>
      </c>
      <c r="L73" s="140">
        <v>2</v>
      </c>
      <c r="M73" s="270">
        <v>45</v>
      </c>
      <c r="N73" s="139">
        <v>5</v>
      </c>
      <c r="O73" s="140">
        <v>5</v>
      </c>
      <c r="P73" s="270">
        <v>10</v>
      </c>
      <c r="Q73" s="139">
        <v>0</v>
      </c>
      <c r="R73" s="140">
        <v>0</v>
      </c>
      <c r="S73" s="270">
        <v>0</v>
      </c>
      <c r="T73" s="150">
        <f t="shared" si="0"/>
        <v>296</v>
      </c>
      <c r="U73" s="153">
        <f t="shared" si="1"/>
        <v>37</v>
      </c>
      <c r="V73" s="153">
        <f t="shared" si="2"/>
        <v>333</v>
      </c>
      <c r="W73" s="30"/>
      <c r="X73" s="30"/>
    </row>
    <row r="74" spans="1:24" ht="11.25">
      <c r="A74" s="271" t="s">
        <v>124</v>
      </c>
      <c r="B74" s="137">
        <v>0</v>
      </c>
      <c r="C74" s="140">
        <v>0</v>
      </c>
      <c r="D74" s="270">
        <v>0</v>
      </c>
      <c r="E74" s="137">
        <v>2</v>
      </c>
      <c r="F74" s="140">
        <v>0</v>
      </c>
      <c r="G74" s="270">
        <v>2</v>
      </c>
      <c r="H74" s="139">
        <v>0</v>
      </c>
      <c r="I74" s="140">
        <v>0</v>
      </c>
      <c r="J74" s="270">
        <v>0</v>
      </c>
      <c r="K74" s="139">
        <v>0</v>
      </c>
      <c r="L74" s="140">
        <v>0</v>
      </c>
      <c r="M74" s="270">
        <v>0</v>
      </c>
      <c r="N74" s="139">
        <v>0</v>
      </c>
      <c r="O74" s="140">
        <v>0</v>
      </c>
      <c r="P74" s="270">
        <v>0</v>
      </c>
      <c r="Q74" s="139">
        <v>0</v>
      </c>
      <c r="R74" s="140">
        <v>0</v>
      </c>
      <c r="S74" s="270">
        <v>0</v>
      </c>
      <c r="T74" s="150">
        <f t="shared" si="0"/>
        <v>2</v>
      </c>
      <c r="U74" s="153">
        <f t="shared" si="1"/>
        <v>0</v>
      </c>
      <c r="V74" s="153">
        <f t="shared" si="2"/>
        <v>2</v>
      </c>
      <c r="W74" s="30"/>
      <c r="X74" s="30"/>
    </row>
    <row r="75" spans="1:24" ht="11.25">
      <c r="A75" s="271" t="s">
        <v>129</v>
      </c>
      <c r="B75" s="137">
        <v>0</v>
      </c>
      <c r="C75" s="140">
        <v>0</v>
      </c>
      <c r="D75" s="270">
        <v>0</v>
      </c>
      <c r="E75" s="137">
        <v>0</v>
      </c>
      <c r="F75" s="140">
        <v>0</v>
      </c>
      <c r="G75" s="270">
        <v>0</v>
      </c>
      <c r="H75" s="139">
        <v>0</v>
      </c>
      <c r="I75" s="140">
        <v>0</v>
      </c>
      <c r="J75" s="270">
        <v>0</v>
      </c>
      <c r="K75" s="139">
        <v>1</v>
      </c>
      <c r="L75" s="140">
        <v>7</v>
      </c>
      <c r="M75" s="270">
        <v>8</v>
      </c>
      <c r="N75" s="139">
        <v>0</v>
      </c>
      <c r="O75" s="140">
        <v>0</v>
      </c>
      <c r="P75" s="270">
        <v>0</v>
      </c>
      <c r="Q75" s="139">
        <v>0</v>
      </c>
      <c r="R75" s="140">
        <v>0</v>
      </c>
      <c r="S75" s="270">
        <v>0</v>
      </c>
      <c r="T75" s="150">
        <f t="shared" si="0"/>
        <v>1</v>
      </c>
      <c r="U75" s="153">
        <f t="shared" si="1"/>
        <v>7</v>
      </c>
      <c r="V75" s="153">
        <f t="shared" si="2"/>
        <v>8</v>
      </c>
      <c r="W75" s="30"/>
      <c r="X75" s="30"/>
    </row>
    <row r="76" spans="1:24" ht="11.25">
      <c r="A76" s="271" t="s">
        <v>121</v>
      </c>
      <c r="B76" s="137">
        <v>32</v>
      </c>
      <c r="C76" s="140">
        <v>2</v>
      </c>
      <c r="D76" s="270">
        <v>34</v>
      </c>
      <c r="E76" s="137">
        <v>197</v>
      </c>
      <c r="F76" s="140">
        <v>9</v>
      </c>
      <c r="G76" s="270">
        <v>206</v>
      </c>
      <c r="H76" s="139">
        <v>16</v>
      </c>
      <c r="I76" s="140">
        <v>1</v>
      </c>
      <c r="J76" s="270">
        <v>17</v>
      </c>
      <c r="K76" s="139">
        <v>23</v>
      </c>
      <c r="L76" s="140">
        <v>0</v>
      </c>
      <c r="M76" s="270">
        <v>23</v>
      </c>
      <c r="N76" s="139">
        <v>0</v>
      </c>
      <c r="O76" s="140">
        <v>0</v>
      </c>
      <c r="P76" s="270">
        <v>0</v>
      </c>
      <c r="Q76" s="139">
        <v>0</v>
      </c>
      <c r="R76" s="140">
        <v>0</v>
      </c>
      <c r="S76" s="270">
        <v>0</v>
      </c>
      <c r="T76" s="150">
        <f t="shared" si="0"/>
        <v>268</v>
      </c>
      <c r="U76" s="153">
        <f t="shared" si="1"/>
        <v>12</v>
      </c>
      <c r="V76" s="153">
        <f t="shared" si="2"/>
        <v>280</v>
      </c>
      <c r="W76" s="30"/>
      <c r="X76" s="30"/>
    </row>
    <row r="77" spans="1:24" ht="11.25">
      <c r="A77" s="271" t="s">
        <v>122</v>
      </c>
      <c r="B77" s="137">
        <v>10</v>
      </c>
      <c r="C77" s="140">
        <v>13</v>
      </c>
      <c r="D77" s="270">
        <v>23</v>
      </c>
      <c r="E77" s="137">
        <v>57</v>
      </c>
      <c r="F77" s="140">
        <v>102</v>
      </c>
      <c r="G77" s="270">
        <v>159</v>
      </c>
      <c r="H77" s="139">
        <v>0</v>
      </c>
      <c r="I77" s="140">
        <v>0</v>
      </c>
      <c r="J77" s="270">
        <v>0</v>
      </c>
      <c r="K77" s="139">
        <v>11</v>
      </c>
      <c r="L77" s="140">
        <v>7</v>
      </c>
      <c r="M77" s="270">
        <v>18</v>
      </c>
      <c r="N77" s="139">
        <v>0</v>
      </c>
      <c r="O77" s="140">
        <v>0</v>
      </c>
      <c r="P77" s="270">
        <v>0</v>
      </c>
      <c r="Q77" s="139">
        <v>0</v>
      </c>
      <c r="R77" s="140">
        <v>0</v>
      </c>
      <c r="S77" s="270">
        <v>0</v>
      </c>
      <c r="T77" s="150">
        <f t="shared" si="0"/>
        <v>78</v>
      </c>
      <c r="U77" s="153">
        <f t="shared" si="1"/>
        <v>122</v>
      </c>
      <c r="V77" s="153">
        <f t="shared" si="2"/>
        <v>200</v>
      </c>
      <c r="W77" s="30"/>
      <c r="X77" s="30"/>
    </row>
    <row r="78" spans="1:24" ht="11.25">
      <c r="A78" s="271" t="s">
        <v>126</v>
      </c>
      <c r="B78" s="137">
        <v>0</v>
      </c>
      <c r="C78" s="140">
        <v>0</v>
      </c>
      <c r="D78" s="270">
        <v>0</v>
      </c>
      <c r="E78" s="137">
        <v>6</v>
      </c>
      <c r="F78" s="140">
        <v>6</v>
      </c>
      <c r="G78" s="270">
        <v>12</v>
      </c>
      <c r="H78" s="139">
        <v>0</v>
      </c>
      <c r="I78" s="140">
        <v>0</v>
      </c>
      <c r="J78" s="270">
        <v>0</v>
      </c>
      <c r="K78" s="139">
        <v>0</v>
      </c>
      <c r="L78" s="140">
        <v>0</v>
      </c>
      <c r="M78" s="270">
        <v>0</v>
      </c>
      <c r="N78" s="139">
        <v>0</v>
      </c>
      <c r="O78" s="140">
        <v>0</v>
      </c>
      <c r="P78" s="270">
        <v>0</v>
      </c>
      <c r="Q78" s="139">
        <v>0</v>
      </c>
      <c r="R78" s="140">
        <v>0</v>
      </c>
      <c r="S78" s="270">
        <v>0</v>
      </c>
      <c r="T78" s="150">
        <f t="shared" si="0"/>
        <v>6</v>
      </c>
      <c r="U78" s="153">
        <f t="shared" si="1"/>
        <v>6</v>
      </c>
      <c r="V78" s="153">
        <f t="shared" si="2"/>
        <v>12</v>
      </c>
      <c r="W78" s="30"/>
      <c r="X78" s="30"/>
    </row>
    <row r="79" spans="1:22" s="273" customFormat="1" ht="12">
      <c r="A79" s="272" t="s">
        <v>167</v>
      </c>
      <c r="B79" s="239"/>
      <c r="C79" s="194"/>
      <c r="D79" s="270"/>
      <c r="E79" s="239"/>
      <c r="F79" s="194"/>
      <c r="G79" s="270"/>
      <c r="H79" s="239"/>
      <c r="I79" s="194"/>
      <c r="J79" s="270"/>
      <c r="K79" s="239"/>
      <c r="L79" s="194"/>
      <c r="M79" s="270"/>
      <c r="N79" s="239"/>
      <c r="O79" s="194"/>
      <c r="P79" s="270"/>
      <c r="Q79" s="239"/>
      <c r="R79" s="194"/>
      <c r="S79" s="270"/>
      <c r="T79" s="150"/>
      <c r="U79" s="153"/>
      <c r="V79" s="153"/>
    </row>
    <row r="80" spans="1:22" s="273" customFormat="1" ht="11.25">
      <c r="A80" s="274" t="s">
        <v>134</v>
      </c>
      <c r="B80" s="239">
        <v>0</v>
      </c>
      <c r="C80" s="194">
        <v>0</v>
      </c>
      <c r="D80" s="270">
        <v>0</v>
      </c>
      <c r="E80" s="239">
        <v>3</v>
      </c>
      <c r="F80" s="194">
        <v>10</v>
      </c>
      <c r="G80" s="270">
        <v>13</v>
      </c>
      <c r="H80" s="239">
        <v>0</v>
      </c>
      <c r="I80" s="194">
        <v>0</v>
      </c>
      <c r="J80" s="270">
        <v>0</v>
      </c>
      <c r="K80" s="239">
        <v>0</v>
      </c>
      <c r="L80" s="194">
        <v>0</v>
      </c>
      <c r="M80" s="270">
        <v>0</v>
      </c>
      <c r="N80" s="239">
        <v>0</v>
      </c>
      <c r="O80" s="194">
        <v>0</v>
      </c>
      <c r="P80" s="270">
        <v>0</v>
      </c>
      <c r="Q80" s="239">
        <v>0</v>
      </c>
      <c r="R80" s="194">
        <v>0</v>
      </c>
      <c r="S80" s="270">
        <v>0</v>
      </c>
      <c r="T80" s="150">
        <f aca="true" t="shared" si="7" ref="T80:T100">SUM(Q80,N80,K80,H80,E80,B80)</f>
        <v>3</v>
      </c>
      <c r="U80" s="153">
        <f aca="true" t="shared" si="8" ref="U80:U100">SUM(R80,O80,L80,I80,F80,C80)</f>
        <v>10</v>
      </c>
      <c r="V80" s="153">
        <f aca="true" t="shared" si="9" ref="V80:V100">SUM(S80,P80,M80,J80,G80,D80)</f>
        <v>13</v>
      </c>
    </row>
    <row r="81" spans="1:22" s="273" customFormat="1" ht="11.25">
      <c r="A81" s="274" t="s">
        <v>144</v>
      </c>
      <c r="B81" s="239">
        <v>0</v>
      </c>
      <c r="C81" s="194">
        <v>0</v>
      </c>
      <c r="D81" s="270">
        <v>0</v>
      </c>
      <c r="E81" s="239">
        <v>0</v>
      </c>
      <c r="F81" s="194">
        <v>0</v>
      </c>
      <c r="G81" s="270">
        <v>0</v>
      </c>
      <c r="H81" s="239">
        <v>0</v>
      </c>
      <c r="I81" s="194">
        <v>0</v>
      </c>
      <c r="J81" s="270">
        <v>0</v>
      </c>
      <c r="K81" s="239">
        <v>0</v>
      </c>
      <c r="L81" s="194">
        <v>0</v>
      </c>
      <c r="M81" s="270">
        <v>0</v>
      </c>
      <c r="N81" s="239">
        <v>0</v>
      </c>
      <c r="O81" s="194">
        <v>0</v>
      </c>
      <c r="P81" s="270">
        <v>0</v>
      </c>
      <c r="Q81" s="239">
        <v>1</v>
      </c>
      <c r="R81" s="194">
        <v>0</v>
      </c>
      <c r="S81" s="270">
        <v>1</v>
      </c>
      <c r="T81" s="150">
        <f t="shared" si="7"/>
        <v>1</v>
      </c>
      <c r="U81" s="153">
        <f t="shared" si="8"/>
        <v>0</v>
      </c>
      <c r="V81" s="153">
        <f t="shared" si="9"/>
        <v>1</v>
      </c>
    </row>
    <row r="82" spans="1:22" s="273" customFormat="1" ht="11.25">
      <c r="A82" s="274" t="s">
        <v>135</v>
      </c>
      <c r="B82" s="239">
        <v>0</v>
      </c>
      <c r="C82" s="194">
        <v>0</v>
      </c>
      <c r="D82" s="270">
        <v>0</v>
      </c>
      <c r="E82" s="239">
        <v>0</v>
      </c>
      <c r="F82" s="194">
        <v>0</v>
      </c>
      <c r="G82" s="270">
        <v>0</v>
      </c>
      <c r="H82" s="239">
        <v>0</v>
      </c>
      <c r="I82" s="194">
        <v>0</v>
      </c>
      <c r="J82" s="270">
        <v>0</v>
      </c>
      <c r="K82" s="239">
        <v>0</v>
      </c>
      <c r="L82" s="194">
        <v>0</v>
      </c>
      <c r="M82" s="270">
        <v>0</v>
      </c>
      <c r="N82" s="239">
        <v>0</v>
      </c>
      <c r="O82" s="194">
        <v>0</v>
      </c>
      <c r="P82" s="270">
        <v>0</v>
      </c>
      <c r="Q82" s="239">
        <v>1</v>
      </c>
      <c r="R82" s="194">
        <v>0</v>
      </c>
      <c r="S82" s="270">
        <v>1</v>
      </c>
      <c r="T82" s="150">
        <f t="shared" si="7"/>
        <v>1</v>
      </c>
      <c r="U82" s="153">
        <f t="shared" si="8"/>
        <v>0</v>
      </c>
      <c r="V82" s="153">
        <f t="shared" si="9"/>
        <v>1</v>
      </c>
    </row>
    <row r="83" spans="1:22" s="273" customFormat="1" ht="11.25">
      <c r="A83" s="274" t="s">
        <v>145</v>
      </c>
      <c r="B83" s="239">
        <v>0</v>
      </c>
      <c r="C83" s="194">
        <v>0</v>
      </c>
      <c r="D83" s="270">
        <v>0</v>
      </c>
      <c r="E83" s="239">
        <v>0</v>
      </c>
      <c r="F83" s="194">
        <v>1</v>
      </c>
      <c r="G83" s="270">
        <v>1</v>
      </c>
      <c r="H83" s="239">
        <v>0</v>
      </c>
      <c r="I83" s="194">
        <v>0</v>
      </c>
      <c r="J83" s="270">
        <v>0</v>
      </c>
      <c r="K83" s="239">
        <v>3</v>
      </c>
      <c r="L83" s="194">
        <v>6</v>
      </c>
      <c r="M83" s="270">
        <v>9</v>
      </c>
      <c r="N83" s="239">
        <v>0</v>
      </c>
      <c r="O83" s="194">
        <v>0</v>
      </c>
      <c r="P83" s="270">
        <v>0</v>
      </c>
      <c r="Q83" s="239">
        <v>0</v>
      </c>
      <c r="R83" s="194">
        <v>0</v>
      </c>
      <c r="S83" s="270">
        <v>0</v>
      </c>
      <c r="T83" s="150">
        <f t="shared" si="7"/>
        <v>3</v>
      </c>
      <c r="U83" s="153">
        <f t="shared" si="8"/>
        <v>7</v>
      </c>
      <c r="V83" s="153">
        <f t="shared" si="9"/>
        <v>10</v>
      </c>
    </row>
    <row r="84" spans="1:22" s="273" customFormat="1" ht="11.25">
      <c r="A84" s="274" t="s">
        <v>105</v>
      </c>
      <c r="B84" s="239">
        <v>0</v>
      </c>
      <c r="C84" s="194">
        <v>0</v>
      </c>
      <c r="D84" s="270">
        <v>0</v>
      </c>
      <c r="E84" s="239">
        <v>0</v>
      </c>
      <c r="F84" s="194">
        <v>0</v>
      </c>
      <c r="G84" s="270">
        <v>0</v>
      </c>
      <c r="H84" s="239">
        <v>0</v>
      </c>
      <c r="I84" s="194">
        <v>0</v>
      </c>
      <c r="J84" s="270">
        <v>0</v>
      </c>
      <c r="K84" s="239">
        <v>0</v>
      </c>
      <c r="L84" s="194">
        <v>0</v>
      </c>
      <c r="M84" s="270">
        <v>0</v>
      </c>
      <c r="N84" s="239">
        <v>0</v>
      </c>
      <c r="O84" s="194">
        <v>0</v>
      </c>
      <c r="P84" s="270">
        <v>0</v>
      </c>
      <c r="Q84" s="239">
        <v>1</v>
      </c>
      <c r="R84" s="194">
        <v>0</v>
      </c>
      <c r="S84" s="270">
        <v>1</v>
      </c>
      <c r="T84" s="150">
        <f t="shared" si="7"/>
        <v>1</v>
      </c>
      <c r="U84" s="153">
        <f t="shared" si="8"/>
        <v>0</v>
      </c>
      <c r="V84" s="153">
        <f t="shared" si="9"/>
        <v>1</v>
      </c>
    </row>
    <row r="85" spans="1:22" s="273" customFormat="1" ht="11.25">
      <c r="A85" s="274" t="s">
        <v>106</v>
      </c>
      <c r="B85" s="239">
        <v>0</v>
      </c>
      <c r="C85" s="194">
        <v>0</v>
      </c>
      <c r="D85" s="270">
        <v>0</v>
      </c>
      <c r="E85" s="239">
        <v>0</v>
      </c>
      <c r="F85" s="194">
        <v>0</v>
      </c>
      <c r="G85" s="270">
        <v>0</v>
      </c>
      <c r="H85" s="239">
        <v>0</v>
      </c>
      <c r="I85" s="194">
        <v>0</v>
      </c>
      <c r="J85" s="270">
        <v>0</v>
      </c>
      <c r="K85" s="239">
        <v>6</v>
      </c>
      <c r="L85" s="194">
        <v>0</v>
      </c>
      <c r="M85" s="270">
        <v>6</v>
      </c>
      <c r="N85" s="239">
        <v>0</v>
      </c>
      <c r="O85" s="194">
        <v>0</v>
      </c>
      <c r="P85" s="270">
        <v>0</v>
      </c>
      <c r="Q85" s="239">
        <v>6</v>
      </c>
      <c r="R85" s="194">
        <v>0</v>
      </c>
      <c r="S85" s="270">
        <v>6</v>
      </c>
      <c r="T85" s="150">
        <f t="shared" si="7"/>
        <v>12</v>
      </c>
      <c r="U85" s="153">
        <f t="shared" si="8"/>
        <v>0</v>
      </c>
      <c r="V85" s="153">
        <f t="shared" si="9"/>
        <v>12</v>
      </c>
    </row>
    <row r="86" spans="1:22" s="273" customFormat="1" ht="11.25">
      <c r="A86" s="274" t="s">
        <v>146</v>
      </c>
      <c r="B86" s="239">
        <v>0</v>
      </c>
      <c r="C86" s="194">
        <v>0</v>
      </c>
      <c r="D86" s="270">
        <v>0</v>
      </c>
      <c r="E86" s="239">
        <v>0</v>
      </c>
      <c r="F86" s="194">
        <v>0</v>
      </c>
      <c r="G86" s="270">
        <v>0</v>
      </c>
      <c r="H86" s="239">
        <v>0</v>
      </c>
      <c r="I86" s="194">
        <v>0</v>
      </c>
      <c r="J86" s="270">
        <v>0</v>
      </c>
      <c r="K86" s="239">
        <v>0</v>
      </c>
      <c r="L86" s="194">
        <v>0</v>
      </c>
      <c r="M86" s="270">
        <v>0</v>
      </c>
      <c r="N86" s="239">
        <v>0</v>
      </c>
      <c r="O86" s="194">
        <v>0</v>
      </c>
      <c r="P86" s="270">
        <v>0</v>
      </c>
      <c r="Q86" s="239">
        <v>3</v>
      </c>
      <c r="R86" s="194">
        <v>2</v>
      </c>
      <c r="S86" s="270">
        <v>5</v>
      </c>
      <c r="T86" s="150">
        <f t="shared" si="7"/>
        <v>3</v>
      </c>
      <c r="U86" s="153">
        <f t="shared" si="8"/>
        <v>2</v>
      </c>
      <c r="V86" s="153">
        <f t="shared" si="9"/>
        <v>5</v>
      </c>
    </row>
    <row r="87" spans="1:22" s="273" customFormat="1" ht="11.25">
      <c r="A87" s="274" t="s">
        <v>107</v>
      </c>
      <c r="B87" s="239">
        <v>0</v>
      </c>
      <c r="C87" s="194">
        <v>0</v>
      </c>
      <c r="D87" s="270">
        <v>0</v>
      </c>
      <c r="E87" s="239">
        <v>2</v>
      </c>
      <c r="F87" s="194">
        <v>0</v>
      </c>
      <c r="G87" s="270">
        <v>2</v>
      </c>
      <c r="H87" s="239">
        <v>0</v>
      </c>
      <c r="I87" s="194">
        <v>0</v>
      </c>
      <c r="J87" s="270">
        <v>0</v>
      </c>
      <c r="K87" s="239">
        <v>0</v>
      </c>
      <c r="L87" s="194">
        <v>0</v>
      </c>
      <c r="M87" s="270">
        <v>0</v>
      </c>
      <c r="N87" s="239">
        <v>0</v>
      </c>
      <c r="O87" s="194">
        <v>0</v>
      </c>
      <c r="P87" s="270">
        <v>0</v>
      </c>
      <c r="Q87" s="239">
        <v>0</v>
      </c>
      <c r="R87" s="194">
        <v>0</v>
      </c>
      <c r="S87" s="270">
        <v>0</v>
      </c>
      <c r="T87" s="150">
        <f t="shared" si="7"/>
        <v>2</v>
      </c>
      <c r="U87" s="153">
        <f t="shared" si="8"/>
        <v>0</v>
      </c>
      <c r="V87" s="153">
        <f t="shared" si="9"/>
        <v>2</v>
      </c>
    </row>
    <row r="88" spans="1:22" s="273" customFormat="1" ht="11.25">
      <c r="A88" s="274" t="s">
        <v>136</v>
      </c>
      <c r="B88" s="239">
        <v>0</v>
      </c>
      <c r="C88" s="194">
        <v>0</v>
      </c>
      <c r="D88" s="270">
        <v>0</v>
      </c>
      <c r="E88" s="239">
        <v>4</v>
      </c>
      <c r="F88" s="194">
        <v>3</v>
      </c>
      <c r="G88" s="270">
        <v>7</v>
      </c>
      <c r="H88" s="239">
        <v>0</v>
      </c>
      <c r="I88" s="194">
        <v>0</v>
      </c>
      <c r="J88" s="270">
        <v>0</v>
      </c>
      <c r="K88" s="239">
        <v>1</v>
      </c>
      <c r="L88" s="194">
        <v>0</v>
      </c>
      <c r="M88" s="270">
        <v>1</v>
      </c>
      <c r="N88" s="239">
        <v>0</v>
      </c>
      <c r="O88" s="194">
        <v>0</v>
      </c>
      <c r="P88" s="270">
        <v>0</v>
      </c>
      <c r="Q88" s="239">
        <v>0</v>
      </c>
      <c r="R88" s="194">
        <v>1</v>
      </c>
      <c r="S88" s="270">
        <v>1</v>
      </c>
      <c r="T88" s="150">
        <f t="shared" si="7"/>
        <v>5</v>
      </c>
      <c r="U88" s="153">
        <f t="shared" si="8"/>
        <v>4</v>
      </c>
      <c r="V88" s="153">
        <f t="shared" si="9"/>
        <v>9</v>
      </c>
    </row>
    <row r="89" spans="1:22" s="273" customFormat="1" ht="11.25">
      <c r="A89" s="274" t="s">
        <v>147</v>
      </c>
      <c r="B89" s="239">
        <v>0</v>
      </c>
      <c r="C89" s="194">
        <v>0</v>
      </c>
      <c r="D89" s="270">
        <v>0</v>
      </c>
      <c r="E89" s="239">
        <v>0</v>
      </c>
      <c r="F89" s="194">
        <v>1</v>
      </c>
      <c r="G89" s="270">
        <v>1</v>
      </c>
      <c r="H89" s="239">
        <v>0</v>
      </c>
      <c r="I89" s="194">
        <v>0</v>
      </c>
      <c r="J89" s="270">
        <v>0</v>
      </c>
      <c r="K89" s="239">
        <v>0</v>
      </c>
      <c r="L89" s="194">
        <v>1</v>
      </c>
      <c r="M89" s="270">
        <v>1</v>
      </c>
      <c r="N89" s="239">
        <v>0</v>
      </c>
      <c r="O89" s="194">
        <v>0</v>
      </c>
      <c r="P89" s="270">
        <v>0</v>
      </c>
      <c r="Q89" s="239">
        <v>2</v>
      </c>
      <c r="R89" s="194">
        <v>4</v>
      </c>
      <c r="S89" s="270">
        <v>6</v>
      </c>
      <c r="T89" s="150">
        <f t="shared" si="7"/>
        <v>2</v>
      </c>
      <c r="U89" s="153">
        <f t="shared" si="8"/>
        <v>6</v>
      </c>
      <c r="V89" s="153">
        <f t="shared" si="9"/>
        <v>8</v>
      </c>
    </row>
    <row r="90" spans="1:22" s="273" customFormat="1" ht="11.25">
      <c r="A90" s="274" t="s">
        <v>137</v>
      </c>
      <c r="B90" s="239">
        <v>0</v>
      </c>
      <c r="C90" s="194">
        <v>0</v>
      </c>
      <c r="D90" s="270">
        <v>0</v>
      </c>
      <c r="E90" s="239">
        <v>9</v>
      </c>
      <c r="F90" s="194">
        <v>0</v>
      </c>
      <c r="G90" s="270">
        <v>9</v>
      </c>
      <c r="H90" s="239">
        <v>0</v>
      </c>
      <c r="I90" s="194">
        <v>0</v>
      </c>
      <c r="J90" s="270">
        <v>0</v>
      </c>
      <c r="K90" s="239">
        <v>0</v>
      </c>
      <c r="L90" s="194">
        <v>0</v>
      </c>
      <c r="M90" s="270">
        <v>0</v>
      </c>
      <c r="N90" s="239">
        <v>0</v>
      </c>
      <c r="O90" s="194">
        <v>0</v>
      </c>
      <c r="P90" s="270">
        <v>0</v>
      </c>
      <c r="Q90" s="239">
        <v>0</v>
      </c>
      <c r="R90" s="194">
        <v>0</v>
      </c>
      <c r="S90" s="270">
        <v>0</v>
      </c>
      <c r="T90" s="150">
        <f t="shared" si="7"/>
        <v>9</v>
      </c>
      <c r="U90" s="153">
        <f t="shared" si="8"/>
        <v>0</v>
      </c>
      <c r="V90" s="153">
        <f t="shared" si="9"/>
        <v>9</v>
      </c>
    </row>
    <row r="91" spans="1:22" s="273" customFormat="1" ht="11.25">
      <c r="A91" s="274" t="s">
        <v>108</v>
      </c>
      <c r="B91" s="239">
        <v>0</v>
      </c>
      <c r="C91" s="194">
        <v>0</v>
      </c>
      <c r="D91" s="270">
        <v>0</v>
      </c>
      <c r="E91" s="239">
        <v>2</v>
      </c>
      <c r="F91" s="194">
        <v>12</v>
      </c>
      <c r="G91" s="270">
        <v>14</v>
      </c>
      <c r="H91" s="239">
        <v>0</v>
      </c>
      <c r="I91" s="194">
        <v>0</v>
      </c>
      <c r="J91" s="270">
        <v>0</v>
      </c>
      <c r="K91" s="239">
        <v>4</v>
      </c>
      <c r="L91" s="194">
        <v>11</v>
      </c>
      <c r="M91" s="270">
        <v>15</v>
      </c>
      <c r="N91" s="239">
        <v>0</v>
      </c>
      <c r="O91" s="194">
        <v>0</v>
      </c>
      <c r="P91" s="270">
        <v>0</v>
      </c>
      <c r="Q91" s="239">
        <v>0</v>
      </c>
      <c r="R91" s="194">
        <v>0</v>
      </c>
      <c r="S91" s="270">
        <v>0</v>
      </c>
      <c r="T91" s="150">
        <f t="shared" si="7"/>
        <v>6</v>
      </c>
      <c r="U91" s="153">
        <f t="shared" si="8"/>
        <v>23</v>
      </c>
      <c r="V91" s="153">
        <f t="shared" si="9"/>
        <v>29</v>
      </c>
    </row>
    <row r="92" spans="1:22" s="273" customFormat="1" ht="11.25">
      <c r="A92" s="274" t="s">
        <v>109</v>
      </c>
      <c r="B92" s="239">
        <v>0</v>
      </c>
      <c r="C92" s="194">
        <v>0</v>
      </c>
      <c r="D92" s="270">
        <v>0</v>
      </c>
      <c r="E92" s="239">
        <v>7</v>
      </c>
      <c r="F92" s="194">
        <v>0</v>
      </c>
      <c r="G92" s="270">
        <v>7</v>
      </c>
      <c r="H92" s="239">
        <v>0</v>
      </c>
      <c r="I92" s="194">
        <v>0</v>
      </c>
      <c r="J92" s="270">
        <v>0</v>
      </c>
      <c r="K92" s="239">
        <v>0</v>
      </c>
      <c r="L92" s="194">
        <v>0</v>
      </c>
      <c r="M92" s="270">
        <v>0</v>
      </c>
      <c r="N92" s="239">
        <v>0</v>
      </c>
      <c r="O92" s="194">
        <v>0</v>
      </c>
      <c r="P92" s="270">
        <v>0</v>
      </c>
      <c r="Q92" s="239">
        <v>0</v>
      </c>
      <c r="R92" s="194">
        <v>0</v>
      </c>
      <c r="S92" s="270">
        <v>0</v>
      </c>
      <c r="T92" s="150">
        <f t="shared" si="7"/>
        <v>7</v>
      </c>
      <c r="U92" s="153">
        <f t="shared" si="8"/>
        <v>0</v>
      </c>
      <c r="V92" s="153">
        <f t="shared" si="9"/>
        <v>7</v>
      </c>
    </row>
    <row r="93" spans="1:22" s="273" customFormat="1" ht="11.25">
      <c r="A93" s="274" t="s">
        <v>138</v>
      </c>
      <c r="B93" s="239">
        <v>0</v>
      </c>
      <c r="C93" s="194">
        <v>0</v>
      </c>
      <c r="D93" s="270">
        <v>0</v>
      </c>
      <c r="E93" s="239">
        <v>9</v>
      </c>
      <c r="F93" s="194">
        <v>0</v>
      </c>
      <c r="G93" s="270">
        <v>9</v>
      </c>
      <c r="H93" s="239">
        <v>0</v>
      </c>
      <c r="I93" s="194">
        <v>0</v>
      </c>
      <c r="J93" s="270">
        <v>0</v>
      </c>
      <c r="K93" s="239">
        <v>0</v>
      </c>
      <c r="L93" s="194">
        <v>0</v>
      </c>
      <c r="M93" s="270">
        <v>0</v>
      </c>
      <c r="N93" s="239">
        <v>0</v>
      </c>
      <c r="O93" s="194">
        <v>0</v>
      </c>
      <c r="P93" s="270">
        <v>0</v>
      </c>
      <c r="Q93" s="239">
        <v>0</v>
      </c>
      <c r="R93" s="194">
        <v>0</v>
      </c>
      <c r="S93" s="270">
        <v>0</v>
      </c>
      <c r="T93" s="150">
        <f t="shared" si="7"/>
        <v>9</v>
      </c>
      <c r="U93" s="153">
        <f t="shared" si="8"/>
        <v>0</v>
      </c>
      <c r="V93" s="153">
        <f t="shared" si="9"/>
        <v>9</v>
      </c>
    </row>
    <row r="94" spans="1:22" s="273" customFormat="1" ht="11.25">
      <c r="A94" s="274" t="s">
        <v>111</v>
      </c>
      <c r="B94" s="239">
        <v>0</v>
      </c>
      <c r="C94" s="194">
        <v>0</v>
      </c>
      <c r="D94" s="270">
        <v>0</v>
      </c>
      <c r="E94" s="239">
        <v>0</v>
      </c>
      <c r="F94" s="194">
        <v>0</v>
      </c>
      <c r="G94" s="270">
        <v>0</v>
      </c>
      <c r="H94" s="239">
        <v>0</v>
      </c>
      <c r="I94" s="194">
        <v>0</v>
      </c>
      <c r="J94" s="270">
        <v>0</v>
      </c>
      <c r="K94" s="239">
        <v>1</v>
      </c>
      <c r="L94" s="194">
        <v>0</v>
      </c>
      <c r="M94" s="270">
        <v>1</v>
      </c>
      <c r="N94" s="239">
        <v>0</v>
      </c>
      <c r="O94" s="194">
        <v>0</v>
      </c>
      <c r="P94" s="270">
        <v>0</v>
      </c>
      <c r="Q94" s="239">
        <v>0</v>
      </c>
      <c r="R94" s="194">
        <v>0</v>
      </c>
      <c r="S94" s="270">
        <v>0</v>
      </c>
      <c r="T94" s="150">
        <f t="shared" si="7"/>
        <v>1</v>
      </c>
      <c r="U94" s="153">
        <f t="shared" si="8"/>
        <v>0</v>
      </c>
      <c r="V94" s="153">
        <f t="shared" si="9"/>
        <v>1</v>
      </c>
    </row>
    <row r="95" spans="1:22" s="273" customFormat="1" ht="11.25">
      <c r="A95" s="274" t="s">
        <v>117</v>
      </c>
      <c r="B95" s="239">
        <v>0</v>
      </c>
      <c r="C95" s="194">
        <v>0</v>
      </c>
      <c r="D95" s="270">
        <v>0</v>
      </c>
      <c r="E95" s="239">
        <v>0</v>
      </c>
      <c r="F95" s="194">
        <v>0</v>
      </c>
      <c r="G95" s="270">
        <v>0</v>
      </c>
      <c r="H95" s="239">
        <v>0</v>
      </c>
      <c r="I95" s="194">
        <v>0</v>
      </c>
      <c r="J95" s="270">
        <v>0</v>
      </c>
      <c r="K95" s="239">
        <v>0</v>
      </c>
      <c r="L95" s="194">
        <v>0</v>
      </c>
      <c r="M95" s="270">
        <v>0</v>
      </c>
      <c r="N95" s="239">
        <v>0</v>
      </c>
      <c r="O95" s="194">
        <v>0</v>
      </c>
      <c r="P95" s="270">
        <v>0</v>
      </c>
      <c r="Q95" s="239">
        <v>3</v>
      </c>
      <c r="R95" s="194">
        <v>1</v>
      </c>
      <c r="S95" s="270">
        <v>4</v>
      </c>
      <c r="T95" s="150">
        <f t="shared" si="7"/>
        <v>3</v>
      </c>
      <c r="U95" s="153">
        <f t="shared" si="8"/>
        <v>1</v>
      </c>
      <c r="V95" s="153">
        <f t="shared" si="9"/>
        <v>4</v>
      </c>
    </row>
    <row r="96" spans="1:22" s="273" customFormat="1" ht="11.25">
      <c r="A96" s="274" t="s">
        <v>141</v>
      </c>
      <c r="B96" s="239">
        <v>0</v>
      </c>
      <c r="C96" s="194">
        <v>0</v>
      </c>
      <c r="D96" s="270">
        <v>0</v>
      </c>
      <c r="E96" s="239">
        <v>0</v>
      </c>
      <c r="F96" s="194">
        <v>4</v>
      </c>
      <c r="G96" s="270">
        <v>4</v>
      </c>
      <c r="H96" s="239">
        <v>0</v>
      </c>
      <c r="I96" s="194">
        <v>0</v>
      </c>
      <c r="J96" s="270">
        <v>0</v>
      </c>
      <c r="K96" s="239">
        <v>0</v>
      </c>
      <c r="L96" s="194">
        <v>5</v>
      </c>
      <c r="M96" s="270">
        <v>5</v>
      </c>
      <c r="N96" s="239">
        <v>0</v>
      </c>
      <c r="O96" s="194">
        <v>0</v>
      </c>
      <c r="P96" s="270">
        <v>0</v>
      </c>
      <c r="Q96" s="239">
        <v>0</v>
      </c>
      <c r="R96" s="194">
        <v>0</v>
      </c>
      <c r="S96" s="270">
        <v>0</v>
      </c>
      <c r="T96" s="150">
        <f t="shared" si="7"/>
        <v>0</v>
      </c>
      <c r="U96" s="153">
        <f t="shared" si="8"/>
        <v>9</v>
      </c>
      <c r="V96" s="153">
        <f t="shared" si="9"/>
        <v>9</v>
      </c>
    </row>
    <row r="97" spans="1:22" s="273" customFormat="1" ht="11.25">
      <c r="A97" s="274" t="s">
        <v>142</v>
      </c>
      <c r="B97" s="239">
        <v>0</v>
      </c>
      <c r="C97" s="194">
        <v>0</v>
      </c>
      <c r="D97" s="270">
        <v>0</v>
      </c>
      <c r="E97" s="239">
        <v>0</v>
      </c>
      <c r="F97" s="194">
        <v>0</v>
      </c>
      <c r="G97" s="270">
        <v>0</v>
      </c>
      <c r="H97" s="239">
        <v>0</v>
      </c>
      <c r="I97" s="194">
        <v>0</v>
      </c>
      <c r="J97" s="270">
        <v>0</v>
      </c>
      <c r="K97" s="239">
        <v>0</v>
      </c>
      <c r="L97" s="194">
        <v>0</v>
      </c>
      <c r="M97" s="270">
        <v>0</v>
      </c>
      <c r="N97" s="239">
        <v>0</v>
      </c>
      <c r="O97" s="194">
        <v>0</v>
      </c>
      <c r="P97" s="270">
        <v>0</v>
      </c>
      <c r="Q97" s="239">
        <v>14</v>
      </c>
      <c r="R97" s="194">
        <v>1</v>
      </c>
      <c r="S97" s="270">
        <v>15</v>
      </c>
      <c r="T97" s="150">
        <f t="shared" si="7"/>
        <v>14</v>
      </c>
      <c r="U97" s="153">
        <f t="shared" si="8"/>
        <v>1</v>
      </c>
      <c r="V97" s="153">
        <f t="shared" si="9"/>
        <v>15</v>
      </c>
    </row>
    <row r="98" spans="1:22" s="273" customFormat="1" ht="11.25">
      <c r="A98" s="274" t="s">
        <v>143</v>
      </c>
      <c r="B98" s="239">
        <v>0</v>
      </c>
      <c r="C98" s="194">
        <v>0</v>
      </c>
      <c r="D98" s="270">
        <v>0</v>
      </c>
      <c r="E98" s="239">
        <v>6</v>
      </c>
      <c r="F98" s="194">
        <v>0</v>
      </c>
      <c r="G98" s="270">
        <v>6</v>
      </c>
      <c r="H98" s="239">
        <v>0</v>
      </c>
      <c r="I98" s="194">
        <v>0</v>
      </c>
      <c r="J98" s="270">
        <v>0</v>
      </c>
      <c r="K98" s="239">
        <v>12</v>
      </c>
      <c r="L98" s="194">
        <v>0</v>
      </c>
      <c r="M98" s="270">
        <v>12</v>
      </c>
      <c r="N98" s="239">
        <v>0</v>
      </c>
      <c r="O98" s="194">
        <v>0</v>
      </c>
      <c r="P98" s="270">
        <v>0</v>
      </c>
      <c r="Q98" s="239">
        <v>0</v>
      </c>
      <c r="R98" s="194">
        <v>0</v>
      </c>
      <c r="S98" s="270">
        <v>0</v>
      </c>
      <c r="T98" s="150">
        <f t="shared" si="7"/>
        <v>18</v>
      </c>
      <c r="U98" s="153">
        <f t="shared" si="8"/>
        <v>0</v>
      </c>
      <c r="V98" s="153">
        <f t="shared" si="9"/>
        <v>18</v>
      </c>
    </row>
    <row r="99" spans="1:22" s="273" customFormat="1" ht="11.25">
      <c r="A99" s="274" t="s">
        <v>122</v>
      </c>
      <c r="B99" s="239">
        <v>0</v>
      </c>
      <c r="C99" s="194">
        <v>0</v>
      </c>
      <c r="D99" s="270">
        <v>0</v>
      </c>
      <c r="E99" s="239">
        <v>0</v>
      </c>
      <c r="F99" s="194">
        <v>3</v>
      </c>
      <c r="G99" s="270">
        <v>3</v>
      </c>
      <c r="H99" s="239">
        <v>0</v>
      </c>
      <c r="I99" s="194">
        <v>0</v>
      </c>
      <c r="J99" s="270">
        <v>0</v>
      </c>
      <c r="K99" s="239">
        <v>0</v>
      </c>
      <c r="L99" s="194">
        <v>0</v>
      </c>
      <c r="M99" s="270">
        <v>0</v>
      </c>
      <c r="N99" s="239">
        <v>0</v>
      </c>
      <c r="O99" s="194">
        <v>0</v>
      </c>
      <c r="P99" s="270">
        <v>0</v>
      </c>
      <c r="Q99" s="239">
        <v>0</v>
      </c>
      <c r="R99" s="194">
        <v>0</v>
      </c>
      <c r="S99" s="270">
        <v>0</v>
      </c>
      <c r="T99" s="150">
        <f t="shared" si="7"/>
        <v>0</v>
      </c>
      <c r="U99" s="153">
        <f t="shared" si="8"/>
        <v>3</v>
      </c>
      <c r="V99" s="153">
        <f t="shared" si="9"/>
        <v>3</v>
      </c>
    </row>
    <row r="100" spans="1:22" s="273" customFormat="1" ht="11.25">
      <c r="A100" s="274" t="s">
        <v>148</v>
      </c>
      <c r="B100" s="239">
        <v>0</v>
      </c>
      <c r="C100" s="194">
        <v>0</v>
      </c>
      <c r="D100" s="270">
        <v>0</v>
      </c>
      <c r="E100" s="239">
        <v>0</v>
      </c>
      <c r="F100" s="194">
        <v>0</v>
      </c>
      <c r="G100" s="270">
        <v>0</v>
      </c>
      <c r="H100" s="239">
        <v>0</v>
      </c>
      <c r="I100" s="194">
        <v>0</v>
      </c>
      <c r="J100" s="270">
        <v>0</v>
      </c>
      <c r="K100" s="239">
        <v>0</v>
      </c>
      <c r="L100" s="194">
        <v>0</v>
      </c>
      <c r="M100" s="270">
        <v>0</v>
      </c>
      <c r="N100" s="239">
        <v>0</v>
      </c>
      <c r="O100" s="194">
        <v>0</v>
      </c>
      <c r="P100" s="270">
        <v>0</v>
      </c>
      <c r="Q100" s="239">
        <v>4</v>
      </c>
      <c r="R100" s="194">
        <v>0</v>
      </c>
      <c r="S100" s="270">
        <v>4</v>
      </c>
      <c r="T100" s="150">
        <f t="shared" si="7"/>
        <v>4</v>
      </c>
      <c r="U100" s="153">
        <f t="shared" si="8"/>
        <v>0</v>
      </c>
      <c r="V100" s="153">
        <f t="shared" si="9"/>
        <v>4</v>
      </c>
    </row>
    <row r="101" spans="1:22" s="207" customFormat="1" ht="12">
      <c r="A101" s="207" t="s">
        <v>12</v>
      </c>
      <c r="B101" s="208">
        <f>SUM(B53:B100)</f>
        <v>452</v>
      </c>
      <c r="C101" s="209">
        <f aca="true" t="shared" si="10" ref="C101:V101">SUM(C53:C100)</f>
        <v>325</v>
      </c>
      <c r="D101" s="275">
        <f t="shared" si="10"/>
        <v>777</v>
      </c>
      <c r="E101" s="209">
        <f t="shared" si="10"/>
        <v>1527</v>
      </c>
      <c r="F101" s="209">
        <f t="shared" si="10"/>
        <v>897</v>
      </c>
      <c r="G101" s="275">
        <f t="shared" si="10"/>
        <v>2424</v>
      </c>
      <c r="H101" s="209">
        <f t="shared" si="10"/>
        <v>30</v>
      </c>
      <c r="I101" s="209">
        <f t="shared" si="10"/>
        <v>18</v>
      </c>
      <c r="J101" s="275">
        <f t="shared" si="10"/>
        <v>48</v>
      </c>
      <c r="K101" s="209">
        <f t="shared" si="10"/>
        <v>329</v>
      </c>
      <c r="L101" s="209">
        <f t="shared" si="10"/>
        <v>188</v>
      </c>
      <c r="M101" s="275">
        <f t="shared" si="10"/>
        <v>517</v>
      </c>
      <c r="N101" s="209">
        <f t="shared" si="10"/>
        <v>25</v>
      </c>
      <c r="O101" s="209">
        <f t="shared" si="10"/>
        <v>16</v>
      </c>
      <c r="P101" s="275">
        <f t="shared" si="10"/>
        <v>41</v>
      </c>
      <c r="Q101" s="209">
        <f t="shared" si="10"/>
        <v>61</v>
      </c>
      <c r="R101" s="209">
        <f t="shared" si="10"/>
        <v>19</v>
      </c>
      <c r="S101" s="275">
        <f t="shared" si="10"/>
        <v>80</v>
      </c>
      <c r="T101" s="209">
        <f t="shared" si="10"/>
        <v>2424</v>
      </c>
      <c r="U101" s="209">
        <f t="shared" si="10"/>
        <v>1463</v>
      </c>
      <c r="V101" s="209">
        <f t="shared" si="10"/>
        <v>3887</v>
      </c>
    </row>
    <row r="102" spans="1:24" ht="11.25">
      <c r="A102" s="271"/>
      <c r="B102" s="137"/>
      <c r="C102" s="140"/>
      <c r="D102" s="270"/>
      <c r="E102" s="137"/>
      <c r="F102" s="140"/>
      <c r="G102" s="270"/>
      <c r="H102" s="139"/>
      <c r="I102" s="140"/>
      <c r="J102" s="270"/>
      <c r="K102" s="139"/>
      <c r="L102" s="140"/>
      <c r="M102" s="270"/>
      <c r="N102" s="139"/>
      <c r="O102" s="140"/>
      <c r="P102" s="270"/>
      <c r="Q102" s="139"/>
      <c r="R102" s="140"/>
      <c r="S102" s="270"/>
      <c r="T102" s="150"/>
      <c r="U102" s="153"/>
      <c r="V102" s="153"/>
      <c r="W102" s="30"/>
      <c r="X102" s="30"/>
    </row>
    <row r="103" spans="1:24" s="43" customFormat="1" ht="12">
      <c r="A103" s="29" t="s">
        <v>171</v>
      </c>
      <c r="B103" s="145"/>
      <c r="C103" s="148"/>
      <c r="D103" s="276"/>
      <c r="E103" s="145"/>
      <c r="F103" s="148"/>
      <c r="G103" s="276"/>
      <c r="H103" s="147"/>
      <c r="I103" s="148"/>
      <c r="J103" s="276"/>
      <c r="K103" s="147"/>
      <c r="L103" s="148"/>
      <c r="M103" s="276"/>
      <c r="N103" s="147"/>
      <c r="O103" s="148"/>
      <c r="P103" s="276"/>
      <c r="Q103" s="147"/>
      <c r="R103" s="148"/>
      <c r="S103" s="276"/>
      <c r="T103" s="145"/>
      <c r="U103" s="148"/>
      <c r="V103" s="148"/>
      <c r="W103" s="31"/>
      <c r="X103" s="31"/>
    </row>
    <row r="104" spans="1:24" s="43" customFormat="1" ht="12">
      <c r="A104" s="29" t="s">
        <v>166</v>
      </c>
      <c r="B104" s="145"/>
      <c r="C104" s="148"/>
      <c r="D104" s="276"/>
      <c r="E104" s="145"/>
      <c r="F104" s="148"/>
      <c r="G104" s="276"/>
      <c r="H104" s="147"/>
      <c r="I104" s="148"/>
      <c r="J104" s="276"/>
      <c r="K104" s="147"/>
      <c r="L104" s="148"/>
      <c r="M104" s="276"/>
      <c r="N104" s="147"/>
      <c r="O104" s="148"/>
      <c r="P104" s="276"/>
      <c r="Q104" s="147"/>
      <c r="R104" s="148"/>
      <c r="S104" s="276"/>
      <c r="T104" s="145"/>
      <c r="U104" s="148"/>
      <c r="V104" s="148"/>
      <c r="W104" s="31"/>
      <c r="X104" s="31"/>
    </row>
    <row r="105" spans="1:24" ht="11.25">
      <c r="A105" s="271" t="s">
        <v>127</v>
      </c>
      <c r="B105" s="137">
        <v>4</v>
      </c>
      <c r="C105" s="140">
        <v>0</v>
      </c>
      <c r="D105" s="270">
        <v>4</v>
      </c>
      <c r="E105" s="137">
        <v>7</v>
      </c>
      <c r="F105" s="140">
        <v>0</v>
      </c>
      <c r="G105" s="270">
        <v>7</v>
      </c>
      <c r="H105" s="139">
        <v>0</v>
      </c>
      <c r="I105" s="140">
        <v>0</v>
      </c>
      <c r="J105" s="270">
        <v>0</v>
      </c>
      <c r="K105" s="139">
        <v>0</v>
      </c>
      <c r="L105" s="140">
        <v>0</v>
      </c>
      <c r="M105" s="270">
        <v>0</v>
      </c>
      <c r="N105" s="139">
        <v>0</v>
      </c>
      <c r="O105" s="140">
        <v>0</v>
      </c>
      <c r="P105" s="270">
        <v>0</v>
      </c>
      <c r="Q105" s="139">
        <v>0</v>
      </c>
      <c r="R105" s="140">
        <v>0</v>
      </c>
      <c r="S105" s="270">
        <v>0</v>
      </c>
      <c r="T105" s="150">
        <f t="shared" si="0"/>
        <v>11</v>
      </c>
      <c r="U105" s="153">
        <f t="shared" si="1"/>
        <v>0</v>
      </c>
      <c r="V105" s="153">
        <f t="shared" si="2"/>
        <v>11</v>
      </c>
      <c r="W105" s="30"/>
      <c r="X105" s="30"/>
    </row>
    <row r="106" spans="1:22" s="30" customFormat="1" ht="11.25">
      <c r="A106" s="271" t="s">
        <v>104</v>
      </c>
      <c r="B106" s="137">
        <v>5</v>
      </c>
      <c r="C106" s="140">
        <v>2</v>
      </c>
      <c r="D106" s="270">
        <v>7</v>
      </c>
      <c r="E106" s="137">
        <v>7</v>
      </c>
      <c r="F106" s="140">
        <v>5</v>
      </c>
      <c r="G106" s="270">
        <v>12</v>
      </c>
      <c r="H106" s="139">
        <v>0</v>
      </c>
      <c r="I106" s="140">
        <v>0</v>
      </c>
      <c r="J106" s="270">
        <v>0</v>
      </c>
      <c r="K106" s="139">
        <v>0</v>
      </c>
      <c r="L106" s="140">
        <v>0</v>
      </c>
      <c r="M106" s="270">
        <v>0</v>
      </c>
      <c r="N106" s="139">
        <v>0</v>
      </c>
      <c r="O106" s="140">
        <v>0</v>
      </c>
      <c r="P106" s="270">
        <v>0</v>
      </c>
      <c r="Q106" s="139">
        <v>0</v>
      </c>
      <c r="R106" s="140">
        <v>0</v>
      </c>
      <c r="S106" s="270">
        <v>0</v>
      </c>
      <c r="T106" s="150">
        <f t="shared" si="0"/>
        <v>12</v>
      </c>
      <c r="U106" s="153">
        <f t="shared" si="1"/>
        <v>7</v>
      </c>
      <c r="V106" s="153">
        <f t="shared" si="2"/>
        <v>19</v>
      </c>
    </row>
    <row r="107" spans="1:22" s="30" customFormat="1" ht="11.25">
      <c r="A107" s="271" t="s">
        <v>128</v>
      </c>
      <c r="B107" s="137">
        <v>0</v>
      </c>
      <c r="C107" s="140">
        <v>0</v>
      </c>
      <c r="D107" s="270">
        <v>0</v>
      </c>
      <c r="E107" s="137">
        <v>0</v>
      </c>
      <c r="F107" s="140">
        <v>0</v>
      </c>
      <c r="G107" s="270">
        <v>0</v>
      </c>
      <c r="H107" s="139">
        <v>0</v>
      </c>
      <c r="I107" s="140">
        <v>0</v>
      </c>
      <c r="J107" s="270">
        <v>0</v>
      </c>
      <c r="K107" s="139">
        <v>0</v>
      </c>
      <c r="L107" s="140">
        <v>0</v>
      </c>
      <c r="M107" s="270">
        <v>0</v>
      </c>
      <c r="N107" s="139">
        <v>0</v>
      </c>
      <c r="O107" s="140">
        <v>0</v>
      </c>
      <c r="P107" s="270">
        <v>0</v>
      </c>
      <c r="Q107" s="139">
        <v>2</v>
      </c>
      <c r="R107" s="140">
        <v>0</v>
      </c>
      <c r="S107" s="270">
        <v>2</v>
      </c>
      <c r="T107" s="150">
        <f t="shared" si="0"/>
        <v>2</v>
      </c>
      <c r="U107" s="153">
        <f t="shared" si="1"/>
        <v>0</v>
      </c>
      <c r="V107" s="153">
        <f t="shared" si="2"/>
        <v>2</v>
      </c>
    </row>
    <row r="108" spans="1:22" s="30" customFormat="1" ht="11.25">
      <c r="A108" s="271" t="s">
        <v>105</v>
      </c>
      <c r="B108" s="137">
        <v>14</v>
      </c>
      <c r="C108" s="140">
        <v>23</v>
      </c>
      <c r="D108" s="270">
        <v>37</v>
      </c>
      <c r="E108" s="137">
        <v>20</v>
      </c>
      <c r="F108" s="140">
        <v>33</v>
      </c>
      <c r="G108" s="270">
        <v>53</v>
      </c>
      <c r="H108" s="139">
        <v>2</v>
      </c>
      <c r="I108" s="140">
        <v>0</v>
      </c>
      <c r="J108" s="270">
        <v>2</v>
      </c>
      <c r="K108" s="139">
        <v>6</v>
      </c>
      <c r="L108" s="140">
        <v>9</v>
      </c>
      <c r="M108" s="270">
        <v>15</v>
      </c>
      <c r="N108" s="139">
        <v>0</v>
      </c>
      <c r="O108" s="140">
        <v>2</v>
      </c>
      <c r="P108" s="270">
        <v>2</v>
      </c>
      <c r="Q108" s="139">
        <v>0</v>
      </c>
      <c r="R108" s="140">
        <v>0</v>
      </c>
      <c r="S108" s="270">
        <v>0</v>
      </c>
      <c r="T108" s="150">
        <f aca="true" t="shared" si="11" ref="T108:T144">SUM(Q108,N108,K108,H108,E108,B108)</f>
        <v>42</v>
      </c>
      <c r="U108" s="153">
        <f aca="true" t="shared" si="12" ref="U108:U144">SUM(R108,O108,L108,I108,F108,C108)</f>
        <v>67</v>
      </c>
      <c r="V108" s="153">
        <f aca="true" t="shared" si="13" ref="V108:V144">SUM(S108,P108,M108,J108,G108,D108)</f>
        <v>109</v>
      </c>
    </row>
    <row r="109" spans="1:22" s="30" customFormat="1" ht="11.25">
      <c r="A109" s="271" t="s">
        <v>106</v>
      </c>
      <c r="B109" s="137">
        <v>10</v>
      </c>
      <c r="C109" s="140">
        <v>0</v>
      </c>
      <c r="D109" s="270">
        <v>10</v>
      </c>
      <c r="E109" s="137">
        <v>24</v>
      </c>
      <c r="F109" s="140">
        <v>0</v>
      </c>
      <c r="G109" s="270">
        <v>24</v>
      </c>
      <c r="H109" s="139">
        <v>0</v>
      </c>
      <c r="I109" s="140">
        <v>0</v>
      </c>
      <c r="J109" s="270">
        <v>0</v>
      </c>
      <c r="K109" s="139">
        <v>10</v>
      </c>
      <c r="L109" s="140">
        <v>0</v>
      </c>
      <c r="M109" s="270">
        <v>10</v>
      </c>
      <c r="N109" s="139">
        <v>1</v>
      </c>
      <c r="O109" s="140">
        <v>0</v>
      </c>
      <c r="P109" s="270">
        <v>1</v>
      </c>
      <c r="Q109" s="139">
        <v>0</v>
      </c>
      <c r="R109" s="140">
        <v>0</v>
      </c>
      <c r="S109" s="270">
        <v>0</v>
      </c>
      <c r="T109" s="150">
        <f t="shared" si="11"/>
        <v>45</v>
      </c>
      <c r="U109" s="153">
        <f t="shared" si="12"/>
        <v>0</v>
      </c>
      <c r="V109" s="153">
        <f t="shared" si="13"/>
        <v>45</v>
      </c>
    </row>
    <row r="110" spans="1:22" s="30" customFormat="1" ht="11.25">
      <c r="A110" s="271" t="s">
        <v>123</v>
      </c>
      <c r="B110" s="137">
        <v>0</v>
      </c>
      <c r="C110" s="140">
        <v>0</v>
      </c>
      <c r="D110" s="270">
        <v>0</v>
      </c>
      <c r="E110" s="137">
        <v>1</v>
      </c>
      <c r="F110" s="140">
        <v>0</v>
      </c>
      <c r="G110" s="270">
        <v>1</v>
      </c>
      <c r="H110" s="139">
        <v>0</v>
      </c>
      <c r="I110" s="140">
        <v>0</v>
      </c>
      <c r="J110" s="270">
        <v>0</v>
      </c>
      <c r="K110" s="139">
        <v>0</v>
      </c>
      <c r="L110" s="140">
        <v>0</v>
      </c>
      <c r="M110" s="270">
        <v>0</v>
      </c>
      <c r="N110" s="139">
        <v>0</v>
      </c>
      <c r="O110" s="140">
        <v>0</v>
      </c>
      <c r="P110" s="270">
        <v>0</v>
      </c>
      <c r="Q110" s="139">
        <v>0</v>
      </c>
      <c r="R110" s="140">
        <v>0</v>
      </c>
      <c r="S110" s="270">
        <v>0</v>
      </c>
      <c r="T110" s="150">
        <f t="shared" si="11"/>
        <v>1</v>
      </c>
      <c r="U110" s="153">
        <f t="shared" si="12"/>
        <v>0</v>
      </c>
      <c r="V110" s="153">
        <f t="shared" si="13"/>
        <v>1</v>
      </c>
    </row>
    <row r="111" spans="1:22" s="30" customFormat="1" ht="11.25">
      <c r="A111" s="271" t="s">
        <v>107</v>
      </c>
      <c r="B111" s="137">
        <v>10</v>
      </c>
      <c r="C111" s="140">
        <v>0</v>
      </c>
      <c r="D111" s="270">
        <v>10</v>
      </c>
      <c r="E111" s="137">
        <v>31</v>
      </c>
      <c r="F111" s="140">
        <v>0</v>
      </c>
      <c r="G111" s="270">
        <v>31</v>
      </c>
      <c r="H111" s="139">
        <v>0</v>
      </c>
      <c r="I111" s="140">
        <v>0</v>
      </c>
      <c r="J111" s="270">
        <v>0</v>
      </c>
      <c r="K111" s="139">
        <v>0</v>
      </c>
      <c r="L111" s="140">
        <v>0</v>
      </c>
      <c r="M111" s="270">
        <v>0</v>
      </c>
      <c r="N111" s="139">
        <v>0</v>
      </c>
      <c r="O111" s="140">
        <v>0</v>
      </c>
      <c r="P111" s="270">
        <v>0</v>
      </c>
      <c r="Q111" s="139">
        <v>0</v>
      </c>
      <c r="R111" s="140">
        <v>0</v>
      </c>
      <c r="S111" s="270">
        <v>0</v>
      </c>
      <c r="T111" s="150">
        <f t="shared" si="11"/>
        <v>41</v>
      </c>
      <c r="U111" s="153">
        <f t="shared" si="12"/>
        <v>0</v>
      </c>
      <c r="V111" s="153">
        <f t="shared" si="13"/>
        <v>41</v>
      </c>
    </row>
    <row r="112" spans="1:22" s="30" customFormat="1" ht="11.25">
      <c r="A112" s="271" t="s">
        <v>125</v>
      </c>
      <c r="B112" s="137">
        <v>0</v>
      </c>
      <c r="C112" s="140">
        <v>9</v>
      </c>
      <c r="D112" s="270">
        <v>9</v>
      </c>
      <c r="E112" s="137">
        <v>1</v>
      </c>
      <c r="F112" s="140">
        <v>31</v>
      </c>
      <c r="G112" s="270">
        <v>32</v>
      </c>
      <c r="H112" s="139">
        <v>0</v>
      </c>
      <c r="I112" s="140">
        <v>0</v>
      </c>
      <c r="J112" s="270">
        <v>0</v>
      </c>
      <c r="K112" s="139">
        <v>0</v>
      </c>
      <c r="L112" s="140">
        <v>3</v>
      </c>
      <c r="M112" s="270">
        <v>3</v>
      </c>
      <c r="N112" s="139">
        <v>0</v>
      </c>
      <c r="O112" s="140">
        <v>0</v>
      </c>
      <c r="P112" s="270">
        <v>0</v>
      </c>
      <c r="Q112" s="139">
        <v>0</v>
      </c>
      <c r="R112" s="140">
        <v>0</v>
      </c>
      <c r="S112" s="270">
        <v>0</v>
      </c>
      <c r="T112" s="150">
        <f t="shared" si="11"/>
        <v>1</v>
      </c>
      <c r="U112" s="153">
        <f t="shared" si="12"/>
        <v>43</v>
      </c>
      <c r="V112" s="153">
        <f t="shared" si="13"/>
        <v>44</v>
      </c>
    </row>
    <row r="113" spans="1:22" s="30" customFormat="1" ht="11.25">
      <c r="A113" s="271" t="s">
        <v>108</v>
      </c>
      <c r="B113" s="137">
        <v>1</v>
      </c>
      <c r="C113" s="140">
        <v>23</v>
      </c>
      <c r="D113" s="270">
        <v>24</v>
      </c>
      <c r="E113" s="137">
        <v>6</v>
      </c>
      <c r="F113" s="140">
        <v>68</v>
      </c>
      <c r="G113" s="270">
        <v>74</v>
      </c>
      <c r="H113" s="139">
        <v>0</v>
      </c>
      <c r="I113" s="140">
        <v>0</v>
      </c>
      <c r="J113" s="270">
        <v>0</v>
      </c>
      <c r="K113" s="139">
        <v>0</v>
      </c>
      <c r="L113" s="140">
        <v>19</v>
      </c>
      <c r="M113" s="270">
        <v>19</v>
      </c>
      <c r="N113" s="139">
        <v>0</v>
      </c>
      <c r="O113" s="140">
        <v>0</v>
      </c>
      <c r="P113" s="270">
        <v>0</v>
      </c>
      <c r="Q113" s="139">
        <v>0</v>
      </c>
      <c r="R113" s="140">
        <v>0</v>
      </c>
      <c r="S113" s="270">
        <v>0</v>
      </c>
      <c r="T113" s="150">
        <f t="shared" si="11"/>
        <v>7</v>
      </c>
      <c r="U113" s="153">
        <f t="shared" si="12"/>
        <v>110</v>
      </c>
      <c r="V113" s="153">
        <f t="shared" si="13"/>
        <v>117</v>
      </c>
    </row>
    <row r="114" spans="1:22" s="30" customFormat="1" ht="11.25">
      <c r="A114" s="274" t="s">
        <v>109</v>
      </c>
      <c r="B114" s="137">
        <v>2</v>
      </c>
      <c r="C114" s="140">
        <v>0</v>
      </c>
      <c r="D114" s="270">
        <v>2</v>
      </c>
      <c r="E114" s="137">
        <v>4</v>
      </c>
      <c r="F114" s="140">
        <v>0</v>
      </c>
      <c r="G114" s="270">
        <v>4</v>
      </c>
      <c r="H114" s="139">
        <v>0</v>
      </c>
      <c r="I114" s="140">
        <v>0</v>
      </c>
      <c r="J114" s="270">
        <v>0</v>
      </c>
      <c r="K114" s="139">
        <v>1</v>
      </c>
      <c r="L114" s="140">
        <v>0</v>
      </c>
      <c r="M114" s="270">
        <v>1</v>
      </c>
      <c r="N114" s="139">
        <v>0</v>
      </c>
      <c r="O114" s="140">
        <v>0</v>
      </c>
      <c r="P114" s="270">
        <v>0</v>
      </c>
      <c r="Q114" s="139">
        <v>2</v>
      </c>
      <c r="R114" s="140">
        <v>0</v>
      </c>
      <c r="S114" s="270">
        <v>2</v>
      </c>
      <c r="T114" s="150">
        <f t="shared" si="11"/>
        <v>9</v>
      </c>
      <c r="U114" s="153">
        <f t="shared" si="12"/>
        <v>0</v>
      </c>
      <c r="V114" s="153">
        <f t="shared" si="13"/>
        <v>9</v>
      </c>
    </row>
    <row r="115" spans="1:22" s="30" customFormat="1" ht="11.25">
      <c r="A115" s="274" t="s">
        <v>110</v>
      </c>
      <c r="B115" s="137">
        <v>0</v>
      </c>
      <c r="C115" s="140">
        <v>0</v>
      </c>
      <c r="D115" s="270">
        <v>0</v>
      </c>
      <c r="E115" s="137">
        <v>16</v>
      </c>
      <c r="F115" s="140">
        <v>5</v>
      </c>
      <c r="G115" s="270">
        <v>21</v>
      </c>
      <c r="H115" s="139">
        <v>0</v>
      </c>
      <c r="I115" s="140">
        <v>0</v>
      </c>
      <c r="J115" s="270">
        <v>0</v>
      </c>
      <c r="K115" s="139">
        <v>0</v>
      </c>
      <c r="L115" s="140">
        <v>0</v>
      </c>
      <c r="M115" s="270">
        <v>0</v>
      </c>
      <c r="N115" s="139">
        <v>0</v>
      </c>
      <c r="O115" s="140">
        <v>0</v>
      </c>
      <c r="P115" s="270">
        <v>0</v>
      </c>
      <c r="Q115" s="139">
        <v>0</v>
      </c>
      <c r="R115" s="140">
        <v>0</v>
      </c>
      <c r="S115" s="270">
        <v>0</v>
      </c>
      <c r="T115" s="150">
        <f t="shared" si="11"/>
        <v>16</v>
      </c>
      <c r="U115" s="153">
        <f t="shared" si="12"/>
        <v>5</v>
      </c>
      <c r="V115" s="153">
        <f t="shared" si="13"/>
        <v>21</v>
      </c>
    </row>
    <row r="116" spans="1:22" s="30" customFormat="1" ht="11.25">
      <c r="A116" s="271" t="s">
        <v>111</v>
      </c>
      <c r="B116" s="137">
        <v>13</v>
      </c>
      <c r="C116" s="140">
        <v>0</v>
      </c>
      <c r="D116" s="270">
        <v>13</v>
      </c>
      <c r="E116" s="137">
        <v>34</v>
      </c>
      <c r="F116" s="140">
        <v>0</v>
      </c>
      <c r="G116" s="270">
        <v>34</v>
      </c>
      <c r="H116" s="139">
        <v>1</v>
      </c>
      <c r="I116" s="140">
        <v>0</v>
      </c>
      <c r="J116" s="277">
        <v>1</v>
      </c>
      <c r="K116" s="137">
        <v>9</v>
      </c>
      <c r="L116" s="140">
        <v>0</v>
      </c>
      <c r="M116" s="270">
        <v>9</v>
      </c>
      <c r="N116" s="137">
        <v>0</v>
      </c>
      <c r="O116" s="140">
        <v>0</v>
      </c>
      <c r="P116" s="270">
        <v>0</v>
      </c>
      <c r="Q116" s="139">
        <v>0</v>
      </c>
      <c r="R116" s="140">
        <v>0</v>
      </c>
      <c r="S116" s="270">
        <v>0</v>
      </c>
      <c r="T116" s="150">
        <f t="shared" si="11"/>
        <v>57</v>
      </c>
      <c r="U116" s="153">
        <f t="shared" si="12"/>
        <v>0</v>
      </c>
      <c r="V116" s="153">
        <f t="shared" si="13"/>
        <v>57</v>
      </c>
    </row>
    <row r="117" spans="1:22" ht="11.25">
      <c r="A117" s="271" t="s">
        <v>112</v>
      </c>
      <c r="B117" s="137">
        <v>0</v>
      </c>
      <c r="C117" s="140">
        <v>0</v>
      </c>
      <c r="D117" s="270">
        <v>0</v>
      </c>
      <c r="E117" s="137">
        <v>0</v>
      </c>
      <c r="F117" s="140">
        <v>1</v>
      </c>
      <c r="G117" s="270">
        <v>1</v>
      </c>
      <c r="H117" s="137">
        <v>0</v>
      </c>
      <c r="I117" s="140">
        <v>0</v>
      </c>
      <c r="J117" s="270">
        <v>0</v>
      </c>
      <c r="K117" s="137">
        <v>0</v>
      </c>
      <c r="L117" s="140">
        <v>0</v>
      </c>
      <c r="M117" s="270">
        <v>0</v>
      </c>
      <c r="N117" s="137">
        <v>0</v>
      </c>
      <c r="O117" s="140">
        <v>0</v>
      </c>
      <c r="P117" s="270">
        <v>0</v>
      </c>
      <c r="Q117" s="137">
        <v>0</v>
      </c>
      <c r="R117" s="140">
        <v>0</v>
      </c>
      <c r="S117" s="270">
        <v>0</v>
      </c>
      <c r="T117" s="150">
        <f t="shared" si="11"/>
        <v>0</v>
      </c>
      <c r="U117" s="153">
        <f t="shared" si="12"/>
        <v>1</v>
      </c>
      <c r="V117" s="153">
        <f t="shared" si="13"/>
        <v>1</v>
      </c>
    </row>
    <row r="118" spans="1:22" s="40" customFormat="1" ht="11.25">
      <c r="A118" s="271" t="s">
        <v>113</v>
      </c>
      <c r="B118" s="137">
        <v>1</v>
      </c>
      <c r="C118" s="140">
        <v>0</v>
      </c>
      <c r="D118" s="270">
        <v>1</v>
      </c>
      <c r="E118" s="137">
        <v>5</v>
      </c>
      <c r="F118" s="140">
        <v>0</v>
      </c>
      <c r="G118" s="270">
        <v>5</v>
      </c>
      <c r="H118" s="137">
        <v>0</v>
      </c>
      <c r="I118" s="140">
        <v>0</v>
      </c>
      <c r="J118" s="270">
        <v>0</v>
      </c>
      <c r="K118" s="137">
        <v>0</v>
      </c>
      <c r="L118" s="140">
        <v>0</v>
      </c>
      <c r="M118" s="270">
        <v>0</v>
      </c>
      <c r="N118" s="137">
        <v>0</v>
      </c>
      <c r="O118" s="140">
        <v>0</v>
      </c>
      <c r="P118" s="270">
        <v>0</v>
      </c>
      <c r="Q118" s="137">
        <v>0</v>
      </c>
      <c r="R118" s="140">
        <v>0</v>
      </c>
      <c r="S118" s="270">
        <v>0</v>
      </c>
      <c r="T118" s="150">
        <f t="shared" si="11"/>
        <v>6</v>
      </c>
      <c r="U118" s="153">
        <f t="shared" si="12"/>
        <v>0</v>
      </c>
      <c r="V118" s="153">
        <f t="shared" si="13"/>
        <v>6</v>
      </c>
    </row>
    <row r="119" spans="1:22" s="30" customFormat="1" ht="11.25">
      <c r="A119" s="271" t="s">
        <v>114</v>
      </c>
      <c r="B119" s="137">
        <v>0</v>
      </c>
      <c r="C119" s="140">
        <v>0</v>
      </c>
      <c r="D119" s="270">
        <v>0</v>
      </c>
      <c r="E119" s="137">
        <v>0</v>
      </c>
      <c r="F119" s="140">
        <v>7</v>
      </c>
      <c r="G119" s="270">
        <v>7</v>
      </c>
      <c r="H119" s="137">
        <v>0</v>
      </c>
      <c r="I119" s="140">
        <v>0</v>
      </c>
      <c r="J119" s="270">
        <v>0</v>
      </c>
      <c r="K119" s="137">
        <v>0</v>
      </c>
      <c r="L119" s="140">
        <v>1</v>
      </c>
      <c r="M119" s="270">
        <v>1</v>
      </c>
      <c r="N119" s="137">
        <v>0</v>
      </c>
      <c r="O119" s="140">
        <v>1</v>
      </c>
      <c r="P119" s="270">
        <v>1</v>
      </c>
      <c r="Q119" s="137">
        <v>0</v>
      </c>
      <c r="R119" s="140">
        <v>2</v>
      </c>
      <c r="S119" s="270">
        <v>2</v>
      </c>
      <c r="T119" s="150">
        <f t="shared" si="11"/>
        <v>0</v>
      </c>
      <c r="U119" s="153">
        <f t="shared" si="12"/>
        <v>11</v>
      </c>
      <c r="V119" s="153">
        <f t="shared" si="13"/>
        <v>11</v>
      </c>
    </row>
    <row r="120" spans="1:22" s="30" customFormat="1" ht="11.25">
      <c r="A120" s="278" t="s">
        <v>115</v>
      </c>
      <c r="B120" s="137">
        <v>0</v>
      </c>
      <c r="C120" s="140">
        <v>0</v>
      </c>
      <c r="D120" s="270">
        <v>0</v>
      </c>
      <c r="E120" s="137">
        <v>3</v>
      </c>
      <c r="F120" s="140">
        <v>1</v>
      </c>
      <c r="G120" s="270">
        <v>4</v>
      </c>
      <c r="H120" s="137">
        <v>0</v>
      </c>
      <c r="I120" s="140">
        <v>0</v>
      </c>
      <c r="J120" s="270">
        <v>0</v>
      </c>
      <c r="K120" s="137">
        <v>0</v>
      </c>
      <c r="L120" s="140">
        <v>0</v>
      </c>
      <c r="M120" s="270">
        <v>0</v>
      </c>
      <c r="N120" s="137">
        <v>0</v>
      </c>
      <c r="O120" s="140">
        <v>0</v>
      </c>
      <c r="P120" s="270">
        <v>0</v>
      </c>
      <c r="Q120" s="137">
        <v>0</v>
      </c>
      <c r="R120" s="140">
        <v>0</v>
      </c>
      <c r="S120" s="270">
        <v>0</v>
      </c>
      <c r="T120" s="150">
        <f t="shared" si="11"/>
        <v>3</v>
      </c>
      <c r="U120" s="153">
        <f t="shared" si="12"/>
        <v>1</v>
      </c>
      <c r="V120" s="153">
        <f t="shared" si="13"/>
        <v>4</v>
      </c>
    </row>
    <row r="121" spans="1:22" ht="11.25">
      <c r="A121" s="271" t="s">
        <v>116</v>
      </c>
      <c r="B121" s="150">
        <v>0</v>
      </c>
      <c r="C121" s="174">
        <v>0</v>
      </c>
      <c r="D121" s="153">
        <v>0</v>
      </c>
      <c r="E121" s="150">
        <v>6</v>
      </c>
      <c r="F121" s="174">
        <v>0</v>
      </c>
      <c r="G121" s="153">
        <v>6</v>
      </c>
      <c r="H121" s="150">
        <v>0</v>
      </c>
      <c r="I121" s="174">
        <v>0</v>
      </c>
      <c r="J121" s="153">
        <v>0</v>
      </c>
      <c r="K121" s="150">
        <v>3</v>
      </c>
      <c r="L121" s="174">
        <v>0</v>
      </c>
      <c r="M121" s="153">
        <v>3</v>
      </c>
      <c r="N121" s="150">
        <v>0</v>
      </c>
      <c r="O121" s="174">
        <v>0</v>
      </c>
      <c r="P121" s="153">
        <v>0</v>
      </c>
      <c r="Q121" s="150">
        <v>0</v>
      </c>
      <c r="R121" s="174">
        <v>0</v>
      </c>
      <c r="S121" s="153">
        <v>0</v>
      </c>
      <c r="T121" s="150">
        <f t="shared" si="11"/>
        <v>9</v>
      </c>
      <c r="U121" s="153">
        <f t="shared" si="12"/>
        <v>0</v>
      </c>
      <c r="V121" s="153">
        <f t="shared" si="13"/>
        <v>9</v>
      </c>
    </row>
    <row r="122" spans="1:22" ht="11.25">
      <c r="A122" s="271" t="s">
        <v>117</v>
      </c>
      <c r="B122" s="150">
        <v>0</v>
      </c>
      <c r="C122" s="174">
        <v>0</v>
      </c>
      <c r="D122" s="153">
        <v>0</v>
      </c>
      <c r="E122" s="150">
        <v>3</v>
      </c>
      <c r="F122" s="174">
        <v>3</v>
      </c>
      <c r="G122" s="153">
        <v>6</v>
      </c>
      <c r="H122" s="150">
        <v>0</v>
      </c>
      <c r="I122" s="174">
        <v>0</v>
      </c>
      <c r="J122" s="153">
        <v>0</v>
      </c>
      <c r="K122" s="150">
        <v>0</v>
      </c>
      <c r="L122" s="174">
        <v>0</v>
      </c>
      <c r="M122" s="153">
        <v>0</v>
      </c>
      <c r="N122" s="150">
        <v>0</v>
      </c>
      <c r="O122" s="174">
        <v>0</v>
      </c>
      <c r="P122" s="153">
        <v>0</v>
      </c>
      <c r="Q122" s="150">
        <v>0</v>
      </c>
      <c r="R122" s="174">
        <v>0</v>
      </c>
      <c r="S122" s="153">
        <v>0</v>
      </c>
      <c r="T122" s="150">
        <f t="shared" si="11"/>
        <v>3</v>
      </c>
      <c r="U122" s="153">
        <f t="shared" si="12"/>
        <v>3</v>
      </c>
      <c r="V122" s="153">
        <f t="shared" si="13"/>
        <v>6</v>
      </c>
    </row>
    <row r="123" spans="1:22" ht="11.25">
      <c r="A123" s="271" t="s">
        <v>118</v>
      </c>
      <c r="B123" s="150">
        <v>8</v>
      </c>
      <c r="C123" s="174">
        <v>2</v>
      </c>
      <c r="D123" s="153">
        <v>10</v>
      </c>
      <c r="E123" s="150">
        <v>16</v>
      </c>
      <c r="F123" s="174">
        <v>3</v>
      </c>
      <c r="G123" s="153">
        <v>19</v>
      </c>
      <c r="H123" s="150">
        <v>0</v>
      </c>
      <c r="I123" s="174">
        <v>0</v>
      </c>
      <c r="J123" s="153">
        <v>0</v>
      </c>
      <c r="K123" s="150">
        <v>7</v>
      </c>
      <c r="L123" s="174">
        <v>2</v>
      </c>
      <c r="M123" s="153">
        <v>9</v>
      </c>
      <c r="N123" s="150">
        <v>0</v>
      </c>
      <c r="O123" s="174">
        <v>0</v>
      </c>
      <c r="P123" s="153">
        <v>0</v>
      </c>
      <c r="Q123" s="150">
        <v>0</v>
      </c>
      <c r="R123" s="174">
        <v>0</v>
      </c>
      <c r="S123" s="153">
        <v>0</v>
      </c>
      <c r="T123" s="150">
        <f t="shared" si="11"/>
        <v>31</v>
      </c>
      <c r="U123" s="153">
        <f t="shared" si="12"/>
        <v>7</v>
      </c>
      <c r="V123" s="153">
        <f t="shared" si="13"/>
        <v>38</v>
      </c>
    </row>
    <row r="124" spans="1:22" ht="11.25">
      <c r="A124" s="271" t="s">
        <v>120</v>
      </c>
      <c r="B124" s="150">
        <v>25</v>
      </c>
      <c r="C124" s="174">
        <v>3</v>
      </c>
      <c r="D124" s="153">
        <v>28</v>
      </c>
      <c r="E124" s="150">
        <v>30</v>
      </c>
      <c r="F124" s="174">
        <v>4</v>
      </c>
      <c r="G124" s="153">
        <v>34</v>
      </c>
      <c r="H124" s="150">
        <v>0</v>
      </c>
      <c r="I124" s="174">
        <v>0</v>
      </c>
      <c r="J124" s="153">
        <v>0</v>
      </c>
      <c r="K124" s="150">
        <v>14</v>
      </c>
      <c r="L124" s="174">
        <v>1</v>
      </c>
      <c r="M124" s="153">
        <v>15</v>
      </c>
      <c r="N124" s="150">
        <v>2</v>
      </c>
      <c r="O124" s="174">
        <v>0</v>
      </c>
      <c r="P124" s="153">
        <v>2</v>
      </c>
      <c r="Q124" s="150">
        <v>0</v>
      </c>
      <c r="R124" s="174">
        <v>0</v>
      </c>
      <c r="S124" s="153">
        <v>0</v>
      </c>
      <c r="T124" s="150">
        <f t="shared" si="11"/>
        <v>71</v>
      </c>
      <c r="U124" s="153">
        <f t="shared" si="12"/>
        <v>8</v>
      </c>
      <c r="V124" s="153">
        <f t="shared" si="13"/>
        <v>79</v>
      </c>
    </row>
    <row r="125" spans="1:22" ht="11.25">
      <c r="A125" s="271" t="s">
        <v>129</v>
      </c>
      <c r="B125" s="150">
        <v>0</v>
      </c>
      <c r="C125" s="174">
        <v>0</v>
      </c>
      <c r="D125" s="153">
        <v>0</v>
      </c>
      <c r="E125" s="150">
        <v>0</v>
      </c>
      <c r="F125" s="174">
        <v>0</v>
      </c>
      <c r="G125" s="153">
        <v>0</v>
      </c>
      <c r="H125" s="150">
        <v>0</v>
      </c>
      <c r="I125" s="174">
        <v>0</v>
      </c>
      <c r="J125" s="153">
        <v>0</v>
      </c>
      <c r="K125" s="150">
        <v>0</v>
      </c>
      <c r="L125" s="174">
        <v>1</v>
      </c>
      <c r="M125" s="153">
        <v>1</v>
      </c>
      <c r="N125" s="150">
        <v>0</v>
      </c>
      <c r="O125" s="174">
        <v>0</v>
      </c>
      <c r="P125" s="153">
        <v>0</v>
      </c>
      <c r="Q125" s="150">
        <v>0</v>
      </c>
      <c r="R125" s="174">
        <v>0</v>
      </c>
      <c r="S125" s="153">
        <v>0</v>
      </c>
      <c r="T125" s="150">
        <f t="shared" si="11"/>
        <v>0</v>
      </c>
      <c r="U125" s="153">
        <f t="shared" si="12"/>
        <v>1</v>
      </c>
      <c r="V125" s="153">
        <f t="shared" si="13"/>
        <v>1</v>
      </c>
    </row>
    <row r="126" spans="1:22" ht="11.25">
      <c r="A126" s="271" t="s">
        <v>121</v>
      </c>
      <c r="B126" s="150">
        <v>8</v>
      </c>
      <c r="C126" s="174">
        <v>0</v>
      </c>
      <c r="D126" s="153">
        <v>8</v>
      </c>
      <c r="E126" s="150">
        <v>31</v>
      </c>
      <c r="F126" s="174">
        <v>1</v>
      </c>
      <c r="G126" s="153">
        <v>32</v>
      </c>
      <c r="H126" s="150">
        <v>1</v>
      </c>
      <c r="I126" s="174">
        <v>0</v>
      </c>
      <c r="J126" s="153">
        <v>1</v>
      </c>
      <c r="K126" s="150">
        <v>11</v>
      </c>
      <c r="L126" s="174">
        <v>0</v>
      </c>
      <c r="M126" s="153">
        <v>11</v>
      </c>
      <c r="N126" s="150">
        <v>0</v>
      </c>
      <c r="O126" s="174">
        <v>0</v>
      </c>
      <c r="P126" s="153">
        <v>0</v>
      </c>
      <c r="Q126" s="150">
        <v>0</v>
      </c>
      <c r="R126" s="174">
        <v>0</v>
      </c>
      <c r="S126" s="153">
        <v>0</v>
      </c>
      <c r="T126" s="150">
        <f t="shared" si="11"/>
        <v>51</v>
      </c>
      <c r="U126" s="153">
        <f t="shared" si="12"/>
        <v>1</v>
      </c>
      <c r="V126" s="153">
        <f t="shared" si="13"/>
        <v>52</v>
      </c>
    </row>
    <row r="127" spans="1:22" ht="11.25">
      <c r="A127" s="271" t="s">
        <v>122</v>
      </c>
      <c r="B127" s="150">
        <v>2</v>
      </c>
      <c r="C127" s="174">
        <v>3</v>
      </c>
      <c r="D127" s="153">
        <v>5</v>
      </c>
      <c r="E127" s="150">
        <v>6</v>
      </c>
      <c r="F127" s="174">
        <v>11</v>
      </c>
      <c r="G127" s="153">
        <v>17</v>
      </c>
      <c r="H127" s="150">
        <v>0</v>
      </c>
      <c r="I127" s="174">
        <v>0</v>
      </c>
      <c r="J127" s="153">
        <v>0</v>
      </c>
      <c r="K127" s="150">
        <v>0</v>
      </c>
      <c r="L127" s="174">
        <v>2</v>
      </c>
      <c r="M127" s="153">
        <v>2</v>
      </c>
      <c r="N127" s="150">
        <v>0</v>
      </c>
      <c r="O127" s="174">
        <v>0</v>
      </c>
      <c r="P127" s="153">
        <v>0</v>
      </c>
      <c r="Q127" s="150">
        <v>0</v>
      </c>
      <c r="R127" s="174">
        <v>0</v>
      </c>
      <c r="S127" s="153">
        <v>0</v>
      </c>
      <c r="T127" s="150">
        <f t="shared" si="11"/>
        <v>8</v>
      </c>
      <c r="U127" s="153">
        <f t="shared" si="12"/>
        <v>16</v>
      </c>
      <c r="V127" s="153">
        <f t="shared" si="13"/>
        <v>24</v>
      </c>
    </row>
    <row r="128" spans="1:22" ht="11.25">
      <c r="A128" s="271" t="s">
        <v>126</v>
      </c>
      <c r="B128" s="150">
        <v>0</v>
      </c>
      <c r="C128" s="174">
        <v>0</v>
      </c>
      <c r="D128" s="153">
        <v>0</v>
      </c>
      <c r="E128" s="150">
        <v>1</v>
      </c>
      <c r="F128" s="174">
        <v>0</v>
      </c>
      <c r="G128" s="153">
        <v>1</v>
      </c>
      <c r="H128" s="150">
        <v>0</v>
      </c>
      <c r="I128" s="174">
        <v>0</v>
      </c>
      <c r="J128" s="153">
        <v>0</v>
      </c>
      <c r="K128" s="150">
        <v>0</v>
      </c>
      <c r="L128" s="174">
        <v>0</v>
      </c>
      <c r="M128" s="153">
        <v>0</v>
      </c>
      <c r="N128" s="150">
        <v>0</v>
      </c>
      <c r="O128" s="174">
        <v>0</v>
      </c>
      <c r="P128" s="153">
        <v>0</v>
      </c>
      <c r="Q128" s="150">
        <v>0</v>
      </c>
      <c r="R128" s="174">
        <v>0</v>
      </c>
      <c r="S128" s="153">
        <v>0</v>
      </c>
      <c r="T128" s="150">
        <f t="shared" si="11"/>
        <v>1</v>
      </c>
      <c r="U128" s="153">
        <f t="shared" si="12"/>
        <v>0</v>
      </c>
      <c r="V128" s="153">
        <f t="shared" si="13"/>
        <v>1</v>
      </c>
    </row>
    <row r="129" spans="1:22" s="273" customFormat="1" ht="12">
      <c r="A129" s="272" t="s">
        <v>167</v>
      </c>
      <c r="B129" s="239"/>
      <c r="C129" s="194"/>
      <c r="D129" s="270"/>
      <c r="E129" s="239"/>
      <c r="F129" s="194"/>
      <c r="G129" s="270"/>
      <c r="H129" s="239"/>
      <c r="I129" s="194"/>
      <c r="J129" s="270"/>
      <c r="K129" s="239"/>
      <c r="L129" s="194"/>
      <c r="M129" s="270"/>
      <c r="N129" s="239"/>
      <c r="O129" s="194"/>
      <c r="P129" s="270"/>
      <c r="Q129" s="239"/>
      <c r="R129" s="194"/>
      <c r="S129" s="270"/>
      <c r="T129" s="150"/>
      <c r="U129" s="153"/>
      <c r="V129" s="153"/>
    </row>
    <row r="130" spans="1:22" s="273" customFormat="1" ht="11.25">
      <c r="A130" s="274" t="s">
        <v>149</v>
      </c>
      <c r="B130" s="239">
        <v>0</v>
      </c>
      <c r="C130" s="194">
        <v>0</v>
      </c>
      <c r="D130" s="270">
        <v>0</v>
      </c>
      <c r="E130" s="239">
        <v>1</v>
      </c>
      <c r="F130" s="194">
        <v>0</v>
      </c>
      <c r="G130" s="270">
        <v>1</v>
      </c>
      <c r="H130" s="239">
        <v>0</v>
      </c>
      <c r="I130" s="194">
        <v>0</v>
      </c>
      <c r="J130" s="270">
        <v>0</v>
      </c>
      <c r="K130" s="239">
        <v>0</v>
      </c>
      <c r="L130" s="194">
        <v>0</v>
      </c>
      <c r="M130" s="270">
        <v>0</v>
      </c>
      <c r="N130" s="239">
        <v>0</v>
      </c>
      <c r="O130" s="194">
        <v>0</v>
      </c>
      <c r="P130" s="270">
        <v>0</v>
      </c>
      <c r="Q130" s="239">
        <v>0</v>
      </c>
      <c r="R130" s="194">
        <v>0</v>
      </c>
      <c r="S130" s="270">
        <v>0</v>
      </c>
      <c r="T130" s="150">
        <f aca="true" t="shared" si="14" ref="T130:T138">SUM(Q130,N130,K130,H130,E130,B130)</f>
        <v>1</v>
      </c>
      <c r="U130" s="153">
        <f aca="true" t="shared" si="15" ref="U130:U138">SUM(R130,O130,L130,I130,F130,C130)</f>
        <v>0</v>
      </c>
      <c r="V130" s="153">
        <f aca="true" t="shared" si="16" ref="V130:V138">SUM(S130,P130,M130,J130,G130,D130)</f>
        <v>1</v>
      </c>
    </row>
    <row r="131" spans="1:22" s="273" customFormat="1" ht="11.25">
      <c r="A131" s="274" t="s">
        <v>107</v>
      </c>
      <c r="B131" s="239">
        <v>0</v>
      </c>
      <c r="C131" s="194">
        <v>0</v>
      </c>
      <c r="D131" s="270">
        <v>0</v>
      </c>
      <c r="E131" s="239">
        <v>3</v>
      </c>
      <c r="F131" s="194">
        <v>0</v>
      </c>
      <c r="G131" s="270">
        <v>3</v>
      </c>
      <c r="H131" s="239">
        <v>0</v>
      </c>
      <c r="I131" s="194">
        <v>0</v>
      </c>
      <c r="J131" s="270">
        <v>0</v>
      </c>
      <c r="K131" s="239">
        <v>0</v>
      </c>
      <c r="L131" s="194">
        <v>0</v>
      </c>
      <c r="M131" s="270">
        <v>0</v>
      </c>
      <c r="N131" s="239">
        <v>0</v>
      </c>
      <c r="O131" s="194">
        <v>0</v>
      </c>
      <c r="P131" s="270">
        <v>0</v>
      </c>
      <c r="Q131" s="239">
        <v>0</v>
      </c>
      <c r="R131" s="194">
        <v>0</v>
      </c>
      <c r="S131" s="270">
        <v>0</v>
      </c>
      <c r="T131" s="150">
        <f t="shared" si="14"/>
        <v>3</v>
      </c>
      <c r="U131" s="153">
        <f t="shared" si="15"/>
        <v>0</v>
      </c>
      <c r="V131" s="153">
        <f t="shared" si="16"/>
        <v>3</v>
      </c>
    </row>
    <row r="132" spans="1:22" s="273" customFormat="1" ht="11.25">
      <c r="A132" s="274" t="s">
        <v>147</v>
      </c>
      <c r="B132" s="239">
        <v>0</v>
      </c>
      <c r="C132" s="194">
        <v>0</v>
      </c>
      <c r="D132" s="270">
        <v>0</v>
      </c>
      <c r="E132" s="239">
        <v>0</v>
      </c>
      <c r="F132" s="194">
        <v>0</v>
      </c>
      <c r="G132" s="270">
        <v>0</v>
      </c>
      <c r="H132" s="239">
        <v>0</v>
      </c>
      <c r="I132" s="194">
        <v>0</v>
      </c>
      <c r="J132" s="270">
        <v>0</v>
      </c>
      <c r="K132" s="239">
        <v>0</v>
      </c>
      <c r="L132" s="194">
        <v>1</v>
      </c>
      <c r="M132" s="270">
        <v>1</v>
      </c>
      <c r="N132" s="239">
        <v>0</v>
      </c>
      <c r="O132" s="194">
        <v>0</v>
      </c>
      <c r="P132" s="270">
        <v>0</v>
      </c>
      <c r="Q132" s="239">
        <v>0</v>
      </c>
      <c r="R132" s="194">
        <v>0</v>
      </c>
      <c r="S132" s="270">
        <v>0</v>
      </c>
      <c r="T132" s="150">
        <f t="shared" si="14"/>
        <v>0</v>
      </c>
      <c r="U132" s="153">
        <f t="shared" si="15"/>
        <v>1</v>
      </c>
      <c r="V132" s="153">
        <f t="shared" si="16"/>
        <v>1</v>
      </c>
    </row>
    <row r="133" spans="1:22" s="273" customFormat="1" ht="11.25">
      <c r="A133" s="274" t="s">
        <v>137</v>
      </c>
      <c r="B133" s="239">
        <v>0</v>
      </c>
      <c r="C133" s="194">
        <v>0</v>
      </c>
      <c r="D133" s="270">
        <v>0</v>
      </c>
      <c r="E133" s="239">
        <v>2</v>
      </c>
      <c r="F133" s="194">
        <v>0</v>
      </c>
      <c r="G133" s="270">
        <v>2</v>
      </c>
      <c r="H133" s="239">
        <v>0</v>
      </c>
      <c r="I133" s="194">
        <v>0</v>
      </c>
      <c r="J133" s="270">
        <v>0</v>
      </c>
      <c r="K133" s="239">
        <v>0</v>
      </c>
      <c r="L133" s="194">
        <v>0</v>
      </c>
      <c r="M133" s="270">
        <v>0</v>
      </c>
      <c r="N133" s="239">
        <v>0</v>
      </c>
      <c r="O133" s="194">
        <v>0</v>
      </c>
      <c r="P133" s="270">
        <v>0</v>
      </c>
      <c r="Q133" s="239">
        <v>0</v>
      </c>
      <c r="R133" s="194">
        <v>0</v>
      </c>
      <c r="S133" s="270">
        <v>0</v>
      </c>
      <c r="T133" s="150">
        <f t="shared" si="14"/>
        <v>2</v>
      </c>
      <c r="U133" s="153">
        <f t="shared" si="15"/>
        <v>0</v>
      </c>
      <c r="V133" s="153">
        <f t="shared" si="16"/>
        <v>2</v>
      </c>
    </row>
    <row r="134" spans="1:22" s="273" customFormat="1" ht="11.25">
      <c r="A134" s="274" t="s">
        <v>108</v>
      </c>
      <c r="B134" s="239">
        <v>0</v>
      </c>
      <c r="C134" s="194">
        <v>0</v>
      </c>
      <c r="D134" s="270">
        <v>0</v>
      </c>
      <c r="E134" s="239">
        <v>0</v>
      </c>
      <c r="F134" s="194">
        <v>0</v>
      </c>
      <c r="G134" s="270">
        <v>0</v>
      </c>
      <c r="H134" s="239">
        <v>0</v>
      </c>
      <c r="I134" s="194">
        <v>0</v>
      </c>
      <c r="J134" s="270">
        <v>0</v>
      </c>
      <c r="K134" s="239">
        <v>3</v>
      </c>
      <c r="L134" s="194">
        <v>1</v>
      </c>
      <c r="M134" s="270">
        <v>4</v>
      </c>
      <c r="N134" s="239">
        <v>0</v>
      </c>
      <c r="O134" s="194">
        <v>0</v>
      </c>
      <c r="P134" s="270">
        <v>0</v>
      </c>
      <c r="Q134" s="239">
        <v>0</v>
      </c>
      <c r="R134" s="194">
        <v>0</v>
      </c>
      <c r="S134" s="270">
        <v>0</v>
      </c>
      <c r="T134" s="150">
        <f t="shared" si="14"/>
        <v>3</v>
      </c>
      <c r="U134" s="153">
        <f t="shared" si="15"/>
        <v>1</v>
      </c>
      <c r="V134" s="153">
        <f t="shared" si="16"/>
        <v>4</v>
      </c>
    </row>
    <row r="135" spans="1:22" s="273" customFormat="1" ht="11.25">
      <c r="A135" s="274" t="s">
        <v>111</v>
      </c>
      <c r="B135" s="239">
        <v>0</v>
      </c>
      <c r="C135" s="194">
        <v>0</v>
      </c>
      <c r="D135" s="270">
        <v>0</v>
      </c>
      <c r="E135" s="239">
        <v>2</v>
      </c>
      <c r="F135" s="194">
        <v>0</v>
      </c>
      <c r="G135" s="270">
        <v>2</v>
      </c>
      <c r="H135" s="239">
        <v>0</v>
      </c>
      <c r="I135" s="194">
        <v>0</v>
      </c>
      <c r="J135" s="270">
        <v>0</v>
      </c>
      <c r="K135" s="239">
        <v>0</v>
      </c>
      <c r="L135" s="194">
        <v>0</v>
      </c>
      <c r="M135" s="270">
        <v>0</v>
      </c>
      <c r="N135" s="239">
        <v>0</v>
      </c>
      <c r="O135" s="194">
        <v>0</v>
      </c>
      <c r="P135" s="270">
        <v>0</v>
      </c>
      <c r="Q135" s="239">
        <v>0</v>
      </c>
      <c r="R135" s="194">
        <v>0</v>
      </c>
      <c r="S135" s="270">
        <v>0</v>
      </c>
      <c r="T135" s="150">
        <f t="shared" si="14"/>
        <v>2</v>
      </c>
      <c r="U135" s="153">
        <f t="shared" si="15"/>
        <v>0</v>
      </c>
      <c r="V135" s="153">
        <f t="shared" si="16"/>
        <v>2</v>
      </c>
    </row>
    <row r="136" spans="1:22" s="273" customFormat="1" ht="11.25">
      <c r="A136" s="274" t="s">
        <v>150</v>
      </c>
      <c r="B136" s="239">
        <v>0</v>
      </c>
      <c r="C136" s="194">
        <v>0</v>
      </c>
      <c r="D136" s="270">
        <v>0</v>
      </c>
      <c r="E136" s="239">
        <v>0</v>
      </c>
      <c r="F136" s="194">
        <v>1</v>
      </c>
      <c r="G136" s="270">
        <v>1</v>
      </c>
      <c r="H136" s="239">
        <v>0</v>
      </c>
      <c r="I136" s="194">
        <v>0</v>
      </c>
      <c r="J136" s="270">
        <v>0</v>
      </c>
      <c r="K136" s="239">
        <v>0</v>
      </c>
      <c r="L136" s="194">
        <v>0</v>
      </c>
      <c r="M136" s="270">
        <v>0</v>
      </c>
      <c r="N136" s="239">
        <v>0</v>
      </c>
      <c r="O136" s="194">
        <v>0</v>
      </c>
      <c r="P136" s="270">
        <v>0</v>
      </c>
      <c r="Q136" s="239">
        <v>0</v>
      </c>
      <c r="R136" s="194">
        <v>0</v>
      </c>
      <c r="S136" s="270">
        <v>0</v>
      </c>
      <c r="T136" s="150">
        <f t="shared" si="14"/>
        <v>0</v>
      </c>
      <c r="U136" s="153">
        <f t="shared" si="15"/>
        <v>1</v>
      </c>
      <c r="V136" s="153">
        <f t="shared" si="16"/>
        <v>1</v>
      </c>
    </row>
    <row r="137" spans="1:22" s="273" customFormat="1" ht="11.25">
      <c r="A137" s="274" t="s">
        <v>142</v>
      </c>
      <c r="B137" s="239">
        <v>0</v>
      </c>
      <c r="C137" s="194">
        <v>0</v>
      </c>
      <c r="D137" s="270">
        <v>0</v>
      </c>
      <c r="E137" s="239">
        <v>0</v>
      </c>
      <c r="F137" s="194">
        <v>0</v>
      </c>
      <c r="G137" s="270">
        <v>0</v>
      </c>
      <c r="H137" s="239">
        <v>0</v>
      </c>
      <c r="I137" s="194">
        <v>0</v>
      </c>
      <c r="J137" s="270">
        <v>0</v>
      </c>
      <c r="K137" s="239">
        <v>0</v>
      </c>
      <c r="L137" s="194">
        <v>0</v>
      </c>
      <c r="M137" s="270">
        <v>0</v>
      </c>
      <c r="N137" s="239">
        <v>0</v>
      </c>
      <c r="O137" s="194">
        <v>0</v>
      </c>
      <c r="P137" s="270">
        <v>0</v>
      </c>
      <c r="Q137" s="239">
        <v>1</v>
      </c>
      <c r="R137" s="194">
        <v>0</v>
      </c>
      <c r="S137" s="270">
        <v>1</v>
      </c>
      <c r="T137" s="150">
        <f t="shared" si="14"/>
        <v>1</v>
      </c>
      <c r="U137" s="153">
        <f t="shared" si="15"/>
        <v>0</v>
      </c>
      <c r="V137" s="153">
        <f t="shared" si="16"/>
        <v>1</v>
      </c>
    </row>
    <row r="138" spans="1:22" s="273" customFormat="1" ht="11.25">
      <c r="A138" s="274" t="s">
        <v>143</v>
      </c>
      <c r="B138" s="239">
        <v>0</v>
      </c>
      <c r="C138" s="194">
        <v>0</v>
      </c>
      <c r="D138" s="270">
        <v>0</v>
      </c>
      <c r="E138" s="239">
        <v>0</v>
      </c>
      <c r="F138" s="194">
        <v>0</v>
      </c>
      <c r="G138" s="270">
        <v>0</v>
      </c>
      <c r="H138" s="239">
        <v>0</v>
      </c>
      <c r="I138" s="194">
        <v>0</v>
      </c>
      <c r="J138" s="270">
        <v>0</v>
      </c>
      <c r="K138" s="239">
        <v>1</v>
      </c>
      <c r="L138" s="194">
        <v>0</v>
      </c>
      <c r="M138" s="270">
        <v>1</v>
      </c>
      <c r="N138" s="239">
        <v>0</v>
      </c>
      <c r="O138" s="194">
        <v>0</v>
      </c>
      <c r="P138" s="270">
        <v>0</v>
      </c>
      <c r="Q138" s="239">
        <v>0</v>
      </c>
      <c r="R138" s="194">
        <v>0</v>
      </c>
      <c r="S138" s="270">
        <v>0</v>
      </c>
      <c r="T138" s="150">
        <f t="shared" si="14"/>
        <v>1</v>
      </c>
      <c r="U138" s="153">
        <f t="shared" si="15"/>
        <v>0</v>
      </c>
      <c r="V138" s="153">
        <f t="shared" si="16"/>
        <v>1</v>
      </c>
    </row>
    <row r="139" spans="1:22" s="207" customFormat="1" ht="12">
      <c r="A139" s="207" t="s">
        <v>12</v>
      </c>
      <c r="B139" s="208">
        <f>SUM(B105:B138)</f>
        <v>103</v>
      </c>
      <c r="C139" s="209">
        <f aca="true" t="shared" si="17" ref="C139:V139">SUM(C105:C138)</f>
        <v>65</v>
      </c>
      <c r="D139" s="275">
        <f t="shared" si="17"/>
        <v>168</v>
      </c>
      <c r="E139" s="209">
        <f t="shared" si="17"/>
        <v>260</v>
      </c>
      <c r="F139" s="209">
        <f t="shared" si="17"/>
        <v>174</v>
      </c>
      <c r="G139" s="275">
        <f t="shared" si="17"/>
        <v>434</v>
      </c>
      <c r="H139" s="209">
        <f t="shared" si="17"/>
        <v>4</v>
      </c>
      <c r="I139" s="209">
        <f t="shared" si="17"/>
        <v>0</v>
      </c>
      <c r="J139" s="275">
        <f t="shared" si="17"/>
        <v>4</v>
      </c>
      <c r="K139" s="209">
        <f t="shared" si="17"/>
        <v>65</v>
      </c>
      <c r="L139" s="209">
        <f t="shared" si="17"/>
        <v>40</v>
      </c>
      <c r="M139" s="275">
        <f t="shared" si="17"/>
        <v>105</v>
      </c>
      <c r="N139" s="209">
        <f t="shared" si="17"/>
        <v>3</v>
      </c>
      <c r="O139" s="209">
        <f t="shared" si="17"/>
        <v>3</v>
      </c>
      <c r="P139" s="275">
        <f t="shared" si="17"/>
        <v>6</v>
      </c>
      <c r="Q139" s="209">
        <f t="shared" si="17"/>
        <v>5</v>
      </c>
      <c r="R139" s="209">
        <f t="shared" si="17"/>
        <v>2</v>
      </c>
      <c r="S139" s="275">
        <f t="shared" si="17"/>
        <v>7</v>
      </c>
      <c r="T139" s="209">
        <f t="shared" si="17"/>
        <v>440</v>
      </c>
      <c r="U139" s="209">
        <f t="shared" si="17"/>
        <v>284</v>
      </c>
      <c r="V139" s="209">
        <f t="shared" si="17"/>
        <v>724</v>
      </c>
    </row>
    <row r="140" spans="1:22" ht="11.25">
      <c r="A140" s="271"/>
      <c r="B140" s="150"/>
      <c r="C140" s="174"/>
      <c r="D140" s="153"/>
      <c r="E140" s="150"/>
      <c r="F140" s="174"/>
      <c r="G140" s="153"/>
      <c r="H140" s="150"/>
      <c r="I140" s="174"/>
      <c r="J140" s="153"/>
      <c r="K140" s="150"/>
      <c r="L140" s="174"/>
      <c r="M140" s="153"/>
      <c r="N140" s="150"/>
      <c r="O140" s="174"/>
      <c r="P140" s="153"/>
      <c r="Q140" s="150"/>
      <c r="R140" s="174"/>
      <c r="S140" s="153"/>
      <c r="T140" s="150"/>
      <c r="U140" s="153"/>
      <c r="V140" s="153"/>
    </row>
    <row r="141" spans="1:22" s="43" customFormat="1" ht="12">
      <c r="A141" s="207"/>
      <c r="B141" s="145"/>
      <c r="C141" s="148"/>
      <c r="D141" s="148"/>
      <c r="E141" s="145"/>
      <c r="F141" s="148"/>
      <c r="G141" s="148"/>
      <c r="H141" s="145"/>
      <c r="I141" s="148"/>
      <c r="J141" s="148"/>
      <c r="K141" s="145"/>
      <c r="L141" s="148"/>
      <c r="M141" s="148"/>
      <c r="N141" s="145"/>
      <c r="O141" s="148"/>
      <c r="P141" s="148"/>
      <c r="Q141" s="145"/>
      <c r="R141" s="148"/>
      <c r="S141" s="148"/>
      <c r="T141" s="145"/>
      <c r="U141" s="148"/>
      <c r="V141" s="148"/>
    </row>
    <row r="142" spans="1:22" ht="11.25">
      <c r="A142" s="279" t="s">
        <v>130</v>
      </c>
      <c r="B142" s="150">
        <v>1</v>
      </c>
      <c r="C142" s="174">
        <v>1</v>
      </c>
      <c r="D142" s="153">
        <v>2</v>
      </c>
      <c r="E142" s="150">
        <v>2</v>
      </c>
      <c r="F142" s="174">
        <v>0</v>
      </c>
      <c r="G142" s="153">
        <v>2</v>
      </c>
      <c r="H142" s="150">
        <v>0</v>
      </c>
      <c r="I142" s="174">
        <v>0</v>
      </c>
      <c r="J142" s="153">
        <v>0</v>
      </c>
      <c r="K142" s="150">
        <v>0</v>
      </c>
      <c r="L142" s="174">
        <v>0</v>
      </c>
      <c r="M142" s="153">
        <v>0</v>
      </c>
      <c r="N142" s="150">
        <v>0</v>
      </c>
      <c r="O142" s="174">
        <v>0</v>
      </c>
      <c r="P142" s="153">
        <v>0</v>
      </c>
      <c r="Q142" s="150">
        <v>0</v>
      </c>
      <c r="R142" s="174">
        <v>0</v>
      </c>
      <c r="S142" s="153">
        <v>0</v>
      </c>
      <c r="T142" s="150">
        <f t="shared" si="11"/>
        <v>3</v>
      </c>
      <c r="U142" s="153">
        <f t="shared" si="12"/>
        <v>1</v>
      </c>
      <c r="V142" s="153">
        <f t="shared" si="13"/>
        <v>4</v>
      </c>
    </row>
    <row r="143" spans="1:22" ht="11.25">
      <c r="A143" s="271" t="s">
        <v>131</v>
      </c>
      <c r="B143" s="150">
        <v>161</v>
      </c>
      <c r="C143" s="174">
        <v>26</v>
      </c>
      <c r="D143" s="153">
        <v>187</v>
      </c>
      <c r="E143" s="150">
        <v>254</v>
      </c>
      <c r="F143" s="174">
        <v>50</v>
      </c>
      <c r="G143" s="153">
        <v>304</v>
      </c>
      <c r="H143" s="150">
        <v>48</v>
      </c>
      <c r="I143" s="174">
        <v>2</v>
      </c>
      <c r="J143" s="153">
        <v>50</v>
      </c>
      <c r="K143" s="150">
        <v>0</v>
      </c>
      <c r="L143" s="174">
        <v>0</v>
      </c>
      <c r="M143" s="153">
        <v>0</v>
      </c>
      <c r="N143" s="150">
        <v>0</v>
      </c>
      <c r="O143" s="174">
        <v>0</v>
      </c>
      <c r="P143" s="153">
        <v>0</v>
      </c>
      <c r="Q143" s="150">
        <v>0</v>
      </c>
      <c r="R143" s="174">
        <v>0</v>
      </c>
      <c r="S143" s="153">
        <v>0</v>
      </c>
      <c r="T143" s="150">
        <f t="shared" si="11"/>
        <v>463</v>
      </c>
      <c r="U143" s="153">
        <f t="shared" si="12"/>
        <v>78</v>
      </c>
      <c r="V143" s="153">
        <f t="shared" si="13"/>
        <v>541</v>
      </c>
    </row>
    <row r="144" spans="1:22" ht="11.25">
      <c r="A144" s="274" t="s">
        <v>132</v>
      </c>
      <c r="B144" s="150">
        <v>89</v>
      </c>
      <c r="C144" s="174">
        <v>19</v>
      </c>
      <c r="D144" s="153">
        <v>108</v>
      </c>
      <c r="E144" s="150">
        <v>220</v>
      </c>
      <c r="F144" s="174">
        <v>44</v>
      </c>
      <c r="G144" s="153">
        <v>264</v>
      </c>
      <c r="H144" s="150">
        <v>45</v>
      </c>
      <c r="I144" s="174">
        <v>4</v>
      </c>
      <c r="J144" s="153">
        <v>49</v>
      </c>
      <c r="K144" s="150">
        <v>0</v>
      </c>
      <c r="L144" s="174">
        <v>0</v>
      </c>
      <c r="M144" s="153">
        <v>0</v>
      </c>
      <c r="N144" s="150">
        <v>0</v>
      </c>
      <c r="O144" s="174">
        <v>0</v>
      </c>
      <c r="P144" s="153">
        <v>0</v>
      </c>
      <c r="Q144" s="150">
        <v>0</v>
      </c>
      <c r="R144" s="174">
        <v>0</v>
      </c>
      <c r="S144" s="153">
        <v>0</v>
      </c>
      <c r="T144" s="150">
        <f t="shared" si="11"/>
        <v>354</v>
      </c>
      <c r="U144" s="153">
        <f t="shared" si="12"/>
        <v>67</v>
      </c>
      <c r="V144" s="153">
        <f t="shared" si="13"/>
        <v>421</v>
      </c>
    </row>
    <row r="145" spans="1:22" s="282" customFormat="1" ht="11.25">
      <c r="A145" s="274" t="s">
        <v>133</v>
      </c>
      <c r="B145" s="280">
        <v>19</v>
      </c>
      <c r="C145" s="281">
        <v>0</v>
      </c>
      <c r="D145" s="196">
        <v>19</v>
      </c>
      <c r="E145" s="280">
        <v>183</v>
      </c>
      <c r="F145" s="281">
        <v>59</v>
      </c>
      <c r="G145" s="196">
        <v>242</v>
      </c>
      <c r="H145" s="280">
        <v>24</v>
      </c>
      <c r="I145" s="281">
        <v>3</v>
      </c>
      <c r="J145" s="196">
        <v>27</v>
      </c>
      <c r="K145" s="280">
        <v>0</v>
      </c>
      <c r="L145" s="281">
        <v>0</v>
      </c>
      <c r="M145" s="196">
        <v>0</v>
      </c>
      <c r="N145" s="280">
        <v>0</v>
      </c>
      <c r="O145" s="281">
        <v>0</v>
      </c>
      <c r="P145" s="196">
        <v>0</v>
      </c>
      <c r="Q145" s="280">
        <v>0</v>
      </c>
      <c r="R145" s="281">
        <v>0</v>
      </c>
      <c r="S145" s="196">
        <v>0</v>
      </c>
      <c r="T145" s="280">
        <f>SUM(Q145,N145,K145,H145,E145,B145)</f>
        <v>226</v>
      </c>
      <c r="U145" s="281">
        <f>SUM(R145,O145,L145,I145,F145,C145)</f>
        <v>62</v>
      </c>
      <c r="V145" s="196">
        <f>SUM(S145,P145,M145,J145,G145,D145)</f>
        <v>288</v>
      </c>
    </row>
    <row r="146" spans="1:23" s="179" customFormat="1" ht="12">
      <c r="A146" s="31" t="s">
        <v>12</v>
      </c>
      <c r="B146" s="208">
        <f aca="true" t="shared" si="18" ref="B146:W146">SUM(B142:B145)</f>
        <v>270</v>
      </c>
      <c r="C146" s="209">
        <f t="shared" si="18"/>
        <v>46</v>
      </c>
      <c r="D146" s="275">
        <f t="shared" si="18"/>
        <v>316</v>
      </c>
      <c r="E146" s="209">
        <f t="shared" si="18"/>
        <v>659</v>
      </c>
      <c r="F146" s="209">
        <f t="shared" si="18"/>
        <v>153</v>
      </c>
      <c r="G146" s="275">
        <f t="shared" si="18"/>
        <v>812</v>
      </c>
      <c r="H146" s="209">
        <f t="shared" si="18"/>
        <v>117</v>
      </c>
      <c r="I146" s="209">
        <f t="shared" si="18"/>
        <v>9</v>
      </c>
      <c r="J146" s="275">
        <f t="shared" si="18"/>
        <v>126</v>
      </c>
      <c r="K146" s="209">
        <f t="shared" si="18"/>
        <v>0</v>
      </c>
      <c r="L146" s="209">
        <f t="shared" si="18"/>
        <v>0</v>
      </c>
      <c r="M146" s="275">
        <f t="shared" si="18"/>
        <v>0</v>
      </c>
      <c r="N146" s="209">
        <f t="shared" si="18"/>
        <v>0</v>
      </c>
      <c r="O146" s="209">
        <f t="shared" si="18"/>
        <v>0</v>
      </c>
      <c r="P146" s="275">
        <f t="shared" si="18"/>
        <v>0</v>
      </c>
      <c r="Q146" s="209">
        <f t="shared" si="18"/>
        <v>0</v>
      </c>
      <c r="R146" s="209">
        <f t="shared" si="18"/>
        <v>0</v>
      </c>
      <c r="S146" s="275">
        <f t="shared" si="18"/>
        <v>0</v>
      </c>
      <c r="T146" s="209">
        <f t="shared" si="18"/>
        <v>1046</v>
      </c>
      <c r="U146" s="209">
        <f t="shared" si="18"/>
        <v>208</v>
      </c>
      <c r="V146" s="209">
        <f t="shared" si="18"/>
        <v>1254</v>
      </c>
      <c r="W146" s="177">
        <f t="shared" si="18"/>
        <v>0</v>
      </c>
    </row>
    <row r="147" spans="1:22" s="179" customFormat="1" ht="12">
      <c r="A147" s="31"/>
      <c r="B147" s="154"/>
      <c r="C147" s="181"/>
      <c r="D147" s="181"/>
      <c r="E147" s="154"/>
      <c r="F147" s="181"/>
      <c r="G147" s="181"/>
      <c r="H147" s="154"/>
      <c r="I147" s="181"/>
      <c r="J147" s="181"/>
      <c r="K147" s="154"/>
      <c r="L147" s="181"/>
      <c r="M147" s="181"/>
      <c r="N147" s="154"/>
      <c r="O147" s="181"/>
      <c r="P147" s="181"/>
      <c r="Q147" s="154"/>
      <c r="R147" s="181"/>
      <c r="S147" s="181"/>
      <c r="T147" s="154"/>
      <c r="U147" s="181"/>
      <c r="V147" s="181"/>
    </row>
    <row r="148" spans="1:22" s="179" customFormat="1" ht="12">
      <c r="A148" s="31"/>
      <c r="B148" s="154"/>
      <c r="C148" s="181"/>
      <c r="D148" s="181"/>
      <c r="E148" s="154"/>
      <c r="F148" s="181"/>
      <c r="G148" s="181"/>
      <c r="H148" s="154"/>
      <c r="I148" s="181"/>
      <c r="J148" s="181"/>
      <c r="K148" s="154"/>
      <c r="L148" s="181"/>
      <c r="M148" s="181"/>
      <c r="N148" s="154"/>
      <c r="O148" s="181"/>
      <c r="P148" s="181"/>
      <c r="Q148" s="154"/>
      <c r="R148" s="181"/>
      <c r="S148" s="181"/>
      <c r="T148" s="154"/>
      <c r="U148" s="181"/>
      <c r="V148" s="181"/>
    </row>
    <row r="149" spans="1:22" s="205" customFormat="1" ht="12">
      <c r="A149" s="207" t="s">
        <v>14</v>
      </c>
      <c r="B149" s="283">
        <v>1874</v>
      </c>
      <c r="C149" s="284">
        <v>1039</v>
      </c>
      <c r="D149" s="284">
        <v>2913</v>
      </c>
      <c r="E149" s="283">
        <v>5091</v>
      </c>
      <c r="F149" s="284">
        <v>2723</v>
      </c>
      <c r="G149" s="284">
        <v>7814</v>
      </c>
      <c r="H149" s="283">
        <v>236</v>
      </c>
      <c r="I149" s="284">
        <v>61</v>
      </c>
      <c r="J149" s="284">
        <v>297</v>
      </c>
      <c r="K149" s="283">
        <v>951</v>
      </c>
      <c r="L149" s="284">
        <v>524</v>
      </c>
      <c r="M149" s="284">
        <v>1475</v>
      </c>
      <c r="N149" s="283">
        <v>75</v>
      </c>
      <c r="O149" s="284">
        <v>35</v>
      </c>
      <c r="P149" s="284">
        <v>110</v>
      </c>
      <c r="Q149" s="283">
        <v>121</v>
      </c>
      <c r="R149" s="284">
        <v>39</v>
      </c>
      <c r="S149" s="284">
        <v>160</v>
      </c>
      <c r="T149" s="283">
        <v>8348</v>
      </c>
      <c r="U149" s="284">
        <v>4421</v>
      </c>
      <c r="V149" s="284">
        <v>12769</v>
      </c>
    </row>
    <row r="150" spans="2:22" ht="11.25"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</row>
    <row r="151" spans="1:22" ht="11.25">
      <c r="A151" s="175" t="s">
        <v>38</v>
      </c>
      <c r="T151" s="174"/>
      <c r="U151" s="174"/>
      <c r="V151" s="174"/>
    </row>
    <row r="152" ht="11.25">
      <c r="A152" s="285" t="s">
        <v>156</v>
      </c>
    </row>
    <row r="153" ht="11.25">
      <c r="A153" s="285" t="s">
        <v>157</v>
      </c>
    </row>
    <row r="154" ht="11.25">
      <c r="A154" s="285" t="s">
        <v>158</v>
      </c>
    </row>
    <row r="155" ht="11.25">
      <c r="A155" s="285" t="s">
        <v>160</v>
      </c>
    </row>
    <row r="156" ht="11.25">
      <c r="A156" s="286" t="s">
        <v>159</v>
      </c>
    </row>
    <row r="157" ht="11.25">
      <c r="A157" s="285" t="s">
        <v>86</v>
      </c>
    </row>
  </sheetData>
  <sheetProtection/>
  <mergeCells count="9">
    <mergeCell ref="H5:J5"/>
    <mergeCell ref="E5:G5"/>
    <mergeCell ref="B5:D5"/>
    <mergeCell ref="A2:W2"/>
    <mergeCell ref="A3:W3"/>
    <mergeCell ref="T5:V5"/>
    <mergeCell ref="Q5:S5"/>
    <mergeCell ref="N5:P5"/>
    <mergeCell ref="K5:M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29.140625" style="5" customWidth="1"/>
    <col min="2" max="2" width="8.8515625" style="0" customWidth="1"/>
    <col min="3" max="3" width="9.28125" style="0" customWidth="1"/>
    <col min="4" max="4" width="8.8515625" style="5" customWidth="1"/>
    <col min="5" max="6" width="8.8515625" style="0" customWidth="1"/>
    <col min="7" max="7" width="8.8515625" style="5" customWidth="1"/>
    <col min="8" max="9" width="8.8515625" style="0" customWidth="1"/>
    <col min="10" max="10" width="8.8515625" style="5" customWidth="1"/>
  </cols>
  <sheetData>
    <row r="1" ht="12.75">
      <c r="A1" s="4" t="s">
        <v>103</v>
      </c>
    </row>
    <row r="3" spans="1:10" ht="12.75">
      <c r="A3" s="288" t="s">
        <v>33</v>
      </c>
      <c r="B3" s="288"/>
      <c r="C3" s="288"/>
      <c r="D3" s="288"/>
      <c r="E3" s="288"/>
      <c r="F3" s="288"/>
      <c r="G3" s="288"/>
      <c r="H3" s="288"/>
      <c r="I3" s="288"/>
      <c r="J3" s="288"/>
    </row>
    <row r="4" ht="13.5" thickBot="1"/>
    <row r="5" spans="1:10" s="30" customFormat="1" ht="11.25">
      <c r="A5" s="51"/>
      <c r="B5" s="52" t="s">
        <v>34</v>
      </c>
      <c r="C5" s="53"/>
      <c r="D5" s="53"/>
      <c r="E5" s="52" t="s">
        <v>34</v>
      </c>
      <c r="F5" s="53"/>
      <c r="G5" s="53"/>
      <c r="H5" s="52" t="s">
        <v>12</v>
      </c>
      <c r="I5" s="53"/>
      <c r="J5" s="53"/>
    </row>
    <row r="6" spans="1:10" s="32" customFormat="1" ht="11.25">
      <c r="A6" s="30"/>
      <c r="B6" s="54" t="s">
        <v>35</v>
      </c>
      <c r="C6" s="55"/>
      <c r="D6" s="55"/>
      <c r="E6" s="289" t="s">
        <v>36</v>
      </c>
      <c r="F6" s="290"/>
      <c r="G6" s="291"/>
      <c r="H6" s="54"/>
      <c r="I6" s="55"/>
      <c r="J6" s="55"/>
    </row>
    <row r="7" spans="1:10" s="32" customFormat="1" ht="11.25">
      <c r="A7" s="56"/>
      <c r="B7" s="37" t="s">
        <v>0</v>
      </c>
      <c r="C7" s="41" t="s">
        <v>1</v>
      </c>
      <c r="D7" s="41" t="s">
        <v>13</v>
      </c>
      <c r="E7" s="37" t="s">
        <v>0</v>
      </c>
      <c r="F7" s="41" t="s">
        <v>1</v>
      </c>
      <c r="G7" s="41" t="s">
        <v>13</v>
      </c>
      <c r="H7" s="37" t="s">
        <v>0</v>
      </c>
      <c r="I7" s="41" t="s">
        <v>1</v>
      </c>
      <c r="J7" s="41" t="s">
        <v>13</v>
      </c>
    </row>
    <row r="8" spans="1:10" s="30" customFormat="1" ht="12.75">
      <c r="A8" s="11" t="s">
        <v>2</v>
      </c>
      <c r="B8" s="57"/>
      <c r="C8" s="58"/>
      <c r="D8" s="58"/>
      <c r="E8" s="57"/>
      <c r="F8" s="58"/>
      <c r="G8" s="58"/>
      <c r="H8" s="57"/>
      <c r="I8" s="58"/>
      <c r="J8" s="58"/>
    </row>
    <row r="9" spans="1:10" ht="12.75">
      <c r="A9" s="10" t="s">
        <v>16</v>
      </c>
      <c r="B9" s="21">
        <v>840</v>
      </c>
      <c r="C9" s="20">
        <v>512</v>
      </c>
      <c r="D9" s="20">
        <v>1352</v>
      </c>
      <c r="E9" s="21">
        <v>96</v>
      </c>
      <c r="F9" s="20">
        <v>49</v>
      </c>
      <c r="G9" s="20">
        <v>145</v>
      </c>
      <c r="H9" s="8">
        <f>SUM(E9,B9)</f>
        <v>936</v>
      </c>
      <c r="I9" s="10">
        <f aca="true" t="shared" si="0" ref="I9:J13">SUM(F9,C9)</f>
        <v>561</v>
      </c>
      <c r="J9" s="10">
        <f t="shared" si="0"/>
        <v>1497</v>
      </c>
    </row>
    <row r="10" spans="1:10" ht="12.75">
      <c r="A10" s="10" t="s">
        <v>17</v>
      </c>
      <c r="B10" s="21">
        <v>1834</v>
      </c>
      <c r="C10" s="20">
        <v>1053</v>
      </c>
      <c r="D10" s="20">
        <v>2887</v>
      </c>
      <c r="E10" s="21">
        <v>162</v>
      </c>
      <c r="F10" s="22">
        <v>107</v>
      </c>
      <c r="G10" s="20">
        <v>269</v>
      </c>
      <c r="H10" s="8">
        <f>SUM(E10,B10)</f>
        <v>1996</v>
      </c>
      <c r="I10" s="9">
        <f t="shared" si="0"/>
        <v>1160</v>
      </c>
      <c r="J10" s="10">
        <f t="shared" si="0"/>
        <v>3156</v>
      </c>
    </row>
    <row r="11" spans="1:10" ht="12.75">
      <c r="A11" s="10" t="s">
        <v>18</v>
      </c>
      <c r="B11" s="21">
        <v>0</v>
      </c>
      <c r="C11" s="22">
        <v>0</v>
      </c>
      <c r="D11" s="10">
        <v>0</v>
      </c>
      <c r="E11" s="21">
        <v>0</v>
      </c>
      <c r="F11" s="22">
        <v>0</v>
      </c>
      <c r="G11" s="20">
        <v>0</v>
      </c>
      <c r="H11" s="8">
        <f>SUM(E11,B11)</f>
        <v>0</v>
      </c>
      <c r="I11" s="9">
        <f t="shared" si="0"/>
        <v>0</v>
      </c>
      <c r="J11" s="10">
        <f t="shared" si="0"/>
        <v>0</v>
      </c>
    </row>
    <row r="12" spans="1:10" ht="12.75">
      <c r="A12" s="10" t="s">
        <v>19</v>
      </c>
      <c r="B12" s="21">
        <v>455</v>
      </c>
      <c r="C12" s="9">
        <v>268</v>
      </c>
      <c r="D12" s="20">
        <v>723</v>
      </c>
      <c r="E12" s="21">
        <v>170</v>
      </c>
      <c r="F12" s="22">
        <v>92</v>
      </c>
      <c r="G12" s="20">
        <v>262</v>
      </c>
      <c r="H12" s="8">
        <f>SUM(E12,B12)</f>
        <v>625</v>
      </c>
      <c r="I12" s="9">
        <f t="shared" si="0"/>
        <v>360</v>
      </c>
      <c r="J12" s="10">
        <f t="shared" si="0"/>
        <v>985</v>
      </c>
    </row>
    <row r="13" spans="1:10" s="12" customFormat="1" ht="12.75">
      <c r="A13" s="23" t="s">
        <v>12</v>
      </c>
      <c r="B13" s="59">
        <v>3129</v>
      </c>
      <c r="C13" s="60">
        <v>1833</v>
      </c>
      <c r="D13" s="60">
        <v>4962</v>
      </c>
      <c r="E13" s="59">
        <v>428</v>
      </c>
      <c r="F13" s="60">
        <v>248</v>
      </c>
      <c r="G13" s="60">
        <v>676</v>
      </c>
      <c r="H13" s="59">
        <f>SUM(E13,B13)</f>
        <v>3557</v>
      </c>
      <c r="I13" s="60">
        <f t="shared" si="0"/>
        <v>2081</v>
      </c>
      <c r="J13" s="60">
        <f t="shared" si="0"/>
        <v>5638</v>
      </c>
    </row>
    <row r="14" spans="1:10" s="12" customFormat="1" ht="12.75">
      <c r="A14" s="50" t="s">
        <v>6</v>
      </c>
      <c r="B14" s="61"/>
      <c r="C14" s="62"/>
      <c r="D14" s="62"/>
      <c r="E14" s="61"/>
      <c r="F14" s="62"/>
      <c r="G14" s="62"/>
      <c r="H14" s="61"/>
      <c r="I14" s="62"/>
      <c r="J14" s="62"/>
    </row>
    <row r="15" spans="1:10" ht="12.75">
      <c r="A15" s="10" t="s">
        <v>16</v>
      </c>
      <c r="B15" s="21">
        <v>212</v>
      </c>
      <c r="C15" s="9">
        <v>112</v>
      </c>
      <c r="D15" s="20">
        <v>324</v>
      </c>
      <c r="E15" s="21">
        <v>15</v>
      </c>
      <c r="F15" s="20">
        <v>10</v>
      </c>
      <c r="G15" s="20">
        <v>25</v>
      </c>
      <c r="H15" s="8">
        <f aca="true" t="shared" si="1" ref="H15:J19">SUM(E15,B15)</f>
        <v>227</v>
      </c>
      <c r="I15" s="10">
        <f t="shared" si="1"/>
        <v>122</v>
      </c>
      <c r="J15" s="10">
        <f t="shared" si="1"/>
        <v>349</v>
      </c>
    </row>
    <row r="16" spans="1:10" ht="12.75">
      <c r="A16" s="10" t="s">
        <v>17</v>
      </c>
      <c r="B16" s="21">
        <v>551</v>
      </c>
      <c r="C16" s="22">
        <v>402</v>
      </c>
      <c r="D16" s="20">
        <v>953</v>
      </c>
      <c r="E16" s="21">
        <v>30</v>
      </c>
      <c r="F16" s="22">
        <v>20</v>
      </c>
      <c r="G16" s="20">
        <v>50</v>
      </c>
      <c r="H16" s="8">
        <f t="shared" si="1"/>
        <v>581</v>
      </c>
      <c r="I16" s="9">
        <f t="shared" si="1"/>
        <v>422</v>
      </c>
      <c r="J16" s="10">
        <f t="shared" si="1"/>
        <v>1003</v>
      </c>
    </row>
    <row r="17" spans="1:10" ht="12.75">
      <c r="A17" s="10" t="s">
        <v>18</v>
      </c>
      <c r="B17" s="21">
        <v>0</v>
      </c>
      <c r="C17" s="22">
        <v>0</v>
      </c>
      <c r="D17" s="10">
        <v>0</v>
      </c>
      <c r="E17" s="21">
        <v>0</v>
      </c>
      <c r="F17" s="22">
        <v>0</v>
      </c>
      <c r="G17" s="20">
        <v>0</v>
      </c>
      <c r="H17" s="8">
        <f t="shared" si="1"/>
        <v>0</v>
      </c>
      <c r="I17" s="9">
        <f t="shared" si="1"/>
        <v>0</v>
      </c>
      <c r="J17" s="10">
        <f t="shared" si="1"/>
        <v>0</v>
      </c>
    </row>
    <row r="18" spans="1:10" ht="12.75">
      <c r="A18" s="10" t="s">
        <v>19</v>
      </c>
      <c r="B18" s="21">
        <v>245</v>
      </c>
      <c r="C18" s="22">
        <v>120</v>
      </c>
      <c r="D18" s="20">
        <v>365</v>
      </c>
      <c r="E18" s="21">
        <v>22</v>
      </c>
      <c r="F18" s="22">
        <v>10</v>
      </c>
      <c r="G18" s="20">
        <v>32</v>
      </c>
      <c r="H18" s="8">
        <f t="shared" si="1"/>
        <v>267</v>
      </c>
      <c r="I18" s="9">
        <f t="shared" si="1"/>
        <v>130</v>
      </c>
      <c r="J18" s="10">
        <f t="shared" si="1"/>
        <v>397</v>
      </c>
    </row>
    <row r="19" spans="1:10" s="12" customFormat="1" ht="12.75">
      <c r="A19" s="23" t="s">
        <v>12</v>
      </c>
      <c r="B19" s="59">
        <v>1008</v>
      </c>
      <c r="C19" s="60">
        <v>634</v>
      </c>
      <c r="D19" s="60">
        <v>1642</v>
      </c>
      <c r="E19" s="59">
        <v>67</v>
      </c>
      <c r="F19" s="60">
        <v>40</v>
      </c>
      <c r="G19" s="60">
        <v>107</v>
      </c>
      <c r="H19" s="59">
        <f t="shared" si="1"/>
        <v>1075</v>
      </c>
      <c r="I19" s="60">
        <f t="shared" si="1"/>
        <v>674</v>
      </c>
      <c r="J19" s="60">
        <f t="shared" si="1"/>
        <v>1749</v>
      </c>
    </row>
    <row r="20" spans="1:10" s="12" customFormat="1" ht="12.75">
      <c r="A20" s="50" t="s">
        <v>7</v>
      </c>
      <c r="B20" s="61"/>
      <c r="C20" s="62"/>
      <c r="D20" s="62"/>
      <c r="E20" s="61"/>
      <c r="F20" s="62"/>
      <c r="G20" s="62"/>
      <c r="H20" s="61"/>
      <c r="I20" s="62"/>
      <c r="J20" s="62"/>
    </row>
    <row r="21" spans="1:10" ht="12.75">
      <c r="A21" s="10" t="s">
        <v>16</v>
      </c>
      <c r="B21" s="21">
        <v>49</v>
      </c>
      <c r="C21" s="20">
        <v>35</v>
      </c>
      <c r="D21" s="20">
        <v>84</v>
      </c>
      <c r="E21" s="21">
        <v>5</v>
      </c>
      <c r="F21" s="20">
        <v>5</v>
      </c>
      <c r="G21" s="20">
        <v>10</v>
      </c>
      <c r="H21" s="8">
        <f aca="true" t="shared" si="2" ref="H21:J25">SUM(E21,B21)</f>
        <v>54</v>
      </c>
      <c r="I21" s="10">
        <f t="shared" si="2"/>
        <v>40</v>
      </c>
      <c r="J21" s="10">
        <f t="shared" si="2"/>
        <v>94</v>
      </c>
    </row>
    <row r="22" spans="1:10" ht="12.75">
      <c r="A22" s="10" t="s">
        <v>17</v>
      </c>
      <c r="B22" s="21">
        <v>206</v>
      </c>
      <c r="C22" s="22">
        <v>141</v>
      </c>
      <c r="D22" s="20">
        <v>347</v>
      </c>
      <c r="E22" s="21">
        <v>22</v>
      </c>
      <c r="F22" s="22">
        <v>17</v>
      </c>
      <c r="G22" s="20">
        <v>39</v>
      </c>
      <c r="H22" s="8">
        <f t="shared" si="2"/>
        <v>228</v>
      </c>
      <c r="I22" s="9">
        <f t="shared" si="2"/>
        <v>158</v>
      </c>
      <c r="J22" s="10">
        <f t="shared" si="2"/>
        <v>386</v>
      </c>
    </row>
    <row r="23" spans="1:10" ht="12.75">
      <c r="A23" s="10" t="s">
        <v>19</v>
      </c>
      <c r="B23" s="21">
        <v>0</v>
      </c>
      <c r="C23" s="22">
        <v>0</v>
      </c>
      <c r="D23" s="10">
        <v>0</v>
      </c>
      <c r="E23" s="21">
        <v>0</v>
      </c>
      <c r="F23" s="22">
        <v>0</v>
      </c>
      <c r="G23" s="20">
        <v>0</v>
      </c>
      <c r="H23" s="8">
        <f t="shared" si="2"/>
        <v>0</v>
      </c>
      <c r="I23" s="9">
        <f t="shared" si="2"/>
        <v>0</v>
      </c>
      <c r="J23" s="10">
        <f t="shared" si="2"/>
        <v>0</v>
      </c>
    </row>
    <row r="24" spans="1:10" ht="12.75">
      <c r="A24" s="10" t="s">
        <v>20</v>
      </c>
      <c r="B24" s="21">
        <v>112</v>
      </c>
      <c r="C24" s="22">
        <v>37</v>
      </c>
      <c r="D24" s="20">
        <v>149</v>
      </c>
      <c r="E24" s="21">
        <v>29</v>
      </c>
      <c r="F24" s="22">
        <v>9</v>
      </c>
      <c r="G24" s="20">
        <v>38</v>
      </c>
      <c r="H24" s="8">
        <f t="shared" si="2"/>
        <v>141</v>
      </c>
      <c r="I24" s="9">
        <f t="shared" si="2"/>
        <v>46</v>
      </c>
      <c r="J24" s="10">
        <f t="shared" si="2"/>
        <v>187</v>
      </c>
    </row>
    <row r="25" spans="1:10" s="12" customFormat="1" ht="12.75">
      <c r="A25" s="23" t="s">
        <v>12</v>
      </c>
      <c r="B25" s="59">
        <v>367</v>
      </c>
      <c r="C25" s="60">
        <v>213</v>
      </c>
      <c r="D25" s="60">
        <v>580</v>
      </c>
      <c r="E25" s="59">
        <v>56</v>
      </c>
      <c r="F25" s="60">
        <v>31</v>
      </c>
      <c r="G25" s="60">
        <v>87</v>
      </c>
      <c r="H25" s="59">
        <f t="shared" si="2"/>
        <v>423</v>
      </c>
      <c r="I25" s="60">
        <f t="shared" si="2"/>
        <v>244</v>
      </c>
      <c r="J25" s="60">
        <f t="shared" si="2"/>
        <v>667</v>
      </c>
    </row>
    <row r="26" spans="1:10" s="12" customFormat="1" ht="12.75">
      <c r="A26" s="50" t="s">
        <v>8</v>
      </c>
      <c r="B26" s="61"/>
      <c r="C26" s="62"/>
      <c r="D26" s="62"/>
      <c r="E26" s="61"/>
      <c r="F26" s="62"/>
      <c r="G26" s="62"/>
      <c r="H26" s="61"/>
      <c r="I26" s="62"/>
      <c r="J26" s="62"/>
    </row>
    <row r="27" spans="1:10" ht="12.75">
      <c r="A27" s="10" t="s">
        <v>16</v>
      </c>
      <c r="B27" s="21">
        <v>748</v>
      </c>
      <c r="C27" s="20">
        <v>356</v>
      </c>
      <c r="D27" s="20">
        <v>1104</v>
      </c>
      <c r="E27" s="21">
        <v>37</v>
      </c>
      <c r="F27" s="20">
        <v>28</v>
      </c>
      <c r="G27" s="20">
        <v>65</v>
      </c>
      <c r="H27" s="8">
        <f aca="true" t="shared" si="3" ref="H27:J31">SUM(E27,B27)</f>
        <v>785</v>
      </c>
      <c r="I27" s="10">
        <f t="shared" si="3"/>
        <v>384</v>
      </c>
      <c r="J27" s="10">
        <f t="shared" si="3"/>
        <v>1169</v>
      </c>
    </row>
    <row r="28" spans="1:10" ht="12.75">
      <c r="A28" s="10" t="s">
        <v>17</v>
      </c>
      <c r="B28" s="21">
        <v>1662</v>
      </c>
      <c r="C28" s="22">
        <v>1019</v>
      </c>
      <c r="D28" s="20">
        <v>2681</v>
      </c>
      <c r="E28" s="21">
        <v>86</v>
      </c>
      <c r="F28" s="22">
        <v>49</v>
      </c>
      <c r="G28" s="20">
        <v>135</v>
      </c>
      <c r="H28" s="8">
        <f t="shared" si="3"/>
        <v>1748</v>
      </c>
      <c r="I28" s="9">
        <f t="shared" si="3"/>
        <v>1068</v>
      </c>
      <c r="J28" s="10">
        <f t="shared" si="3"/>
        <v>2816</v>
      </c>
    </row>
    <row r="29" spans="1:10" ht="12.75">
      <c r="A29" s="10" t="s">
        <v>18</v>
      </c>
      <c r="B29" s="21">
        <v>0</v>
      </c>
      <c r="C29" s="22">
        <v>0</v>
      </c>
      <c r="D29" s="10">
        <v>0</v>
      </c>
      <c r="E29" s="21">
        <v>0</v>
      </c>
      <c r="F29" s="22">
        <v>0</v>
      </c>
      <c r="G29" s="20">
        <v>0</v>
      </c>
      <c r="H29" s="8">
        <f t="shared" si="3"/>
        <v>0</v>
      </c>
      <c r="I29" s="9">
        <f t="shared" si="3"/>
        <v>0</v>
      </c>
      <c r="J29" s="10">
        <f t="shared" si="3"/>
        <v>0</v>
      </c>
    </row>
    <row r="30" spans="1:10" ht="12.75">
      <c r="A30" s="10" t="s">
        <v>19</v>
      </c>
      <c r="B30" s="21">
        <v>0</v>
      </c>
      <c r="C30" s="22">
        <v>0</v>
      </c>
      <c r="D30" s="20">
        <v>0</v>
      </c>
      <c r="E30" s="21">
        <v>0</v>
      </c>
      <c r="F30" s="22">
        <v>0</v>
      </c>
      <c r="G30" s="20">
        <v>0</v>
      </c>
      <c r="H30" s="8">
        <f t="shared" si="3"/>
        <v>0</v>
      </c>
      <c r="I30" s="9">
        <f t="shared" si="3"/>
        <v>0</v>
      </c>
      <c r="J30" s="10">
        <f t="shared" si="3"/>
        <v>0</v>
      </c>
    </row>
    <row r="31" spans="1:10" s="12" customFormat="1" ht="12.75">
      <c r="A31" s="23" t="s">
        <v>12</v>
      </c>
      <c r="B31" s="59">
        <v>2410</v>
      </c>
      <c r="C31" s="60">
        <v>1375</v>
      </c>
      <c r="D31" s="60">
        <v>3785</v>
      </c>
      <c r="E31" s="59">
        <v>123</v>
      </c>
      <c r="F31" s="60">
        <v>77</v>
      </c>
      <c r="G31" s="60">
        <v>200</v>
      </c>
      <c r="H31" s="59">
        <f t="shared" si="3"/>
        <v>2533</v>
      </c>
      <c r="I31" s="60">
        <f t="shared" si="3"/>
        <v>1452</v>
      </c>
      <c r="J31" s="60">
        <f t="shared" si="3"/>
        <v>3985</v>
      </c>
    </row>
    <row r="32" spans="1:10" s="12" customFormat="1" ht="12.75">
      <c r="A32" s="50" t="s">
        <v>9</v>
      </c>
      <c r="B32" s="61"/>
      <c r="C32" s="62"/>
      <c r="D32" s="62"/>
      <c r="E32" s="61"/>
      <c r="F32" s="62"/>
      <c r="G32" s="62"/>
      <c r="H32" s="61"/>
      <c r="I32" s="62"/>
      <c r="J32" s="62"/>
    </row>
    <row r="33" spans="1:10" ht="12.75">
      <c r="A33" s="10" t="s">
        <v>16</v>
      </c>
      <c r="B33" s="21">
        <v>690</v>
      </c>
      <c r="C33" s="20">
        <v>420</v>
      </c>
      <c r="D33" s="20">
        <v>1110</v>
      </c>
      <c r="E33" s="21">
        <v>55</v>
      </c>
      <c r="F33" s="20">
        <v>26</v>
      </c>
      <c r="G33" s="20">
        <v>81</v>
      </c>
      <c r="H33" s="8">
        <f aca="true" t="shared" si="4" ref="H33:J37">SUM(E33,B33)</f>
        <v>745</v>
      </c>
      <c r="I33" s="10">
        <f t="shared" si="4"/>
        <v>446</v>
      </c>
      <c r="J33" s="10">
        <f t="shared" si="4"/>
        <v>1191</v>
      </c>
    </row>
    <row r="34" spans="1:10" ht="12.75">
      <c r="A34" s="10" t="s">
        <v>17</v>
      </c>
      <c r="B34" s="21">
        <v>1721</v>
      </c>
      <c r="C34" s="22">
        <v>990</v>
      </c>
      <c r="D34" s="20">
        <v>2711</v>
      </c>
      <c r="E34" s="21">
        <v>142</v>
      </c>
      <c r="F34" s="22">
        <v>106</v>
      </c>
      <c r="G34" s="20">
        <v>248</v>
      </c>
      <c r="H34" s="8">
        <f t="shared" si="4"/>
        <v>1863</v>
      </c>
      <c r="I34" s="9">
        <f t="shared" si="4"/>
        <v>1096</v>
      </c>
      <c r="J34" s="10">
        <f t="shared" si="4"/>
        <v>2959</v>
      </c>
    </row>
    <row r="35" spans="1:10" ht="12.75">
      <c r="A35" s="10" t="s">
        <v>18</v>
      </c>
      <c r="B35" s="21">
        <v>133</v>
      </c>
      <c r="C35" s="22">
        <v>41</v>
      </c>
      <c r="D35" s="20">
        <v>174</v>
      </c>
      <c r="E35" s="21">
        <v>6</v>
      </c>
      <c r="F35" s="22">
        <v>5</v>
      </c>
      <c r="G35" s="20">
        <v>11</v>
      </c>
      <c r="H35" s="8">
        <f t="shared" si="4"/>
        <v>139</v>
      </c>
      <c r="I35" s="9">
        <f t="shared" si="4"/>
        <v>46</v>
      </c>
      <c r="J35" s="10">
        <f t="shared" si="4"/>
        <v>185</v>
      </c>
    </row>
    <row r="36" spans="1:10" ht="12.75">
      <c r="A36" s="10" t="s">
        <v>19</v>
      </c>
      <c r="B36" s="21">
        <v>110</v>
      </c>
      <c r="C36" s="22">
        <v>108</v>
      </c>
      <c r="D36" s="20">
        <v>218</v>
      </c>
      <c r="E36" s="21">
        <v>67</v>
      </c>
      <c r="F36" s="22">
        <v>47</v>
      </c>
      <c r="G36" s="20">
        <v>114</v>
      </c>
      <c r="H36" s="8">
        <f t="shared" si="4"/>
        <v>177</v>
      </c>
      <c r="I36" s="9">
        <f t="shared" si="4"/>
        <v>155</v>
      </c>
      <c r="J36" s="10">
        <f t="shared" si="4"/>
        <v>332</v>
      </c>
    </row>
    <row r="37" spans="1:10" s="12" customFormat="1" ht="12.75">
      <c r="A37" s="23" t="s">
        <v>12</v>
      </c>
      <c r="B37" s="59">
        <v>2654</v>
      </c>
      <c r="C37" s="60">
        <v>1559</v>
      </c>
      <c r="D37" s="60">
        <v>4213</v>
      </c>
      <c r="E37" s="59">
        <v>270</v>
      </c>
      <c r="F37" s="60">
        <v>184</v>
      </c>
      <c r="G37" s="60">
        <v>454</v>
      </c>
      <c r="H37" s="59">
        <f t="shared" si="4"/>
        <v>2924</v>
      </c>
      <c r="I37" s="60">
        <f t="shared" si="4"/>
        <v>1743</v>
      </c>
      <c r="J37" s="60">
        <f t="shared" si="4"/>
        <v>4667</v>
      </c>
    </row>
    <row r="38" spans="1:10" s="12" customFormat="1" ht="12.75">
      <c r="A38" s="50" t="s">
        <v>10</v>
      </c>
      <c r="B38" s="61"/>
      <c r="C38" s="62"/>
      <c r="D38" s="62"/>
      <c r="E38" s="61"/>
      <c r="F38" s="62"/>
      <c r="G38" s="62"/>
      <c r="H38" s="61"/>
      <c r="I38" s="62"/>
      <c r="J38" s="62"/>
    </row>
    <row r="39" spans="1:10" ht="12.75">
      <c r="A39" s="10" t="s">
        <v>16</v>
      </c>
      <c r="B39" s="21">
        <v>456</v>
      </c>
      <c r="C39" s="20">
        <v>243</v>
      </c>
      <c r="D39" s="20">
        <v>699</v>
      </c>
      <c r="E39" s="21">
        <v>48</v>
      </c>
      <c r="F39" s="20">
        <v>43</v>
      </c>
      <c r="G39" s="20">
        <v>91</v>
      </c>
      <c r="H39" s="8">
        <f aca="true" t="shared" si="5" ref="H39:H44">SUM(E39,B39)</f>
        <v>504</v>
      </c>
      <c r="I39" s="10">
        <f aca="true" t="shared" si="6" ref="I39:I44">SUM(F39,C39)</f>
        <v>286</v>
      </c>
      <c r="J39" s="10">
        <f aca="true" t="shared" si="7" ref="J39:J44">SUM(G39,D39)</f>
        <v>790</v>
      </c>
    </row>
    <row r="40" spans="1:10" ht="12.75">
      <c r="A40" s="10" t="s">
        <v>17</v>
      </c>
      <c r="B40" s="21">
        <v>1168</v>
      </c>
      <c r="C40" s="22">
        <v>617</v>
      </c>
      <c r="D40" s="20">
        <v>1785</v>
      </c>
      <c r="E40" s="21">
        <v>340</v>
      </c>
      <c r="F40" s="22">
        <v>101</v>
      </c>
      <c r="G40" s="20">
        <v>441</v>
      </c>
      <c r="H40" s="8">
        <f t="shared" si="5"/>
        <v>1508</v>
      </c>
      <c r="I40" s="9">
        <f t="shared" si="6"/>
        <v>718</v>
      </c>
      <c r="J40" s="10">
        <f t="shared" si="7"/>
        <v>2226</v>
      </c>
    </row>
    <row r="41" spans="1:10" ht="12.75">
      <c r="A41" s="10" t="s">
        <v>18</v>
      </c>
      <c r="B41" s="21">
        <v>91</v>
      </c>
      <c r="C41" s="22">
        <v>10</v>
      </c>
      <c r="D41" s="20">
        <v>101</v>
      </c>
      <c r="E41" s="21">
        <v>6</v>
      </c>
      <c r="F41" s="22">
        <v>5</v>
      </c>
      <c r="G41" s="20">
        <v>11</v>
      </c>
      <c r="H41" s="8">
        <f t="shared" si="5"/>
        <v>97</v>
      </c>
      <c r="I41" s="9">
        <f t="shared" si="6"/>
        <v>15</v>
      </c>
      <c r="J41" s="10">
        <f t="shared" si="7"/>
        <v>112</v>
      </c>
    </row>
    <row r="42" spans="1:10" ht="12.75">
      <c r="A42" s="10" t="s">
        <v>19</v>
      </c>
      <c r="B42" s="21">
        <v>74</v>
      </c>
      <c r="C42" s="22">
        <v>0</v>
      </c>
      <c r="D42" s="20">
        <v>74</v>
      </c>
      <c r="E42" s="21">
        <v>22</v>
      </c>
      <c r="F42" s="22">
        <v>0</v>
      </c>
      <c r="G42" s="20">
        <v>22</v>
      </c>
      <c r="H42" s="8">
        <f t="shared" si="5"/>
        <v>96</v>
      </c>
      <c r="I42" s="9">
        <f t="shared" si="6"/>
        <v>0</v>
      </c>
      <c r="J42" s="10">
        <f t="shared" si="7"/>
        <v>96</v>
      </c>
    </row>
    <row r="43" spans="1:10" ht="12.75">
      <c r="A43" s="10" t="s">
        <v>37</v>
      </c>
      <c r="B43" s="21">
        <v>160</v>
      </c>
      <c r="C43" s="22">
        <v>69</v>
      </c>
      <c r="D43" s="20">
        <v>229</v>
      </c>
      <c r="E43" s="21">
        <v>11</v>
      </c>
      <c r="F43" s="22">
        <v>7</v>
      </c>
      <c r="G43" s="20">
        <v>18</v>
      </c>
      <c r="H43" s="8">
        <f t="shared" si="5"/>
        <v>171</v>
      </c>
      <c r="I43" s="9">
        <f t="shared" si="6"/>
        <v>76</v>
      </c>
      <c r="J43" s="10">
        <f t="shared" si="7"/>
        <v>247</v>
      </c>
    </row>
    <row r="44" spans="1:10" s="17" customFormat="1" ht="12.75">
      <c r="A44" s="23" t="s">
        <v>12</v>
      </c>
      <c r="B44" s="59">
        <v>1949</v>
      </c>
      <c r="C44" s="60">
        <v>939</v>
      </c>
      <c r="D44" s="60">
        <v>2888</v>
      </c>
      <c r="E44" s="59">
        <v>427</v>
      </c>
      <c r="F44" s="60">
        <v>156</v>
      </c>
      <c r="G44" s="60">
        <v>583</v>
      </c>
      <c r="H44" s="59">
        <f t="shared" si="5"/>
        <v>2376</v>
      </c>
      <c r="I44" s="60">
        <f t="shared" si="6"/>
        <v>1095</v>
      </c>
      <c r="J44" s="60">
        <f t="shared" si="7"/>
        <v>3471</v>
      </c>
    </row>
    <row r="45" spans="1:10" s="5" customFormat="1" ht="12.75">
      <c r="A45" s="49" t="s">
        <v>15</v>
      </c>
      <c r="B45" s="63"/>
      <c r="C45" s="64"/>
      <c r="D45" s="64"/>
      <c r="E45" s="63"/>
      <c r="F45" s="64"/>
      <c r="G45" s="64"/>
      <c r="H45" s="65"/>
      <c r="I45" s="66"/>
      <c r="J45" s="66"/>
    </row>
    <row r="46" spans="1:10" ht="12.75">
      <c r="A46" s="10" t="s">
        <v>16</v>
      </c>
      <c r="B46" s="67">
        <f>SUM(B9,B15,B21,B27,B33,B39)</f>
        <v>2995</v>
      </c>
      <c r="C46" s="68">
        <f aca="true" t="shared" si="8" ref="C46:J46">SUM(C9,C15,C21,C27,C33,C39)</f>
        <v>1678</v>
      </c>
      <c r="D46" s="68">
        <f t="shared" si="8"/>
        <v>4673</v>
      </c>
      <c r="E46" s="67">
        <f t="shared" si="8"/>
        <v>256</v>
      </c>
      <c r="F46" s="68">
        <f t="shared" si="8"/>
        <v>161</v>
      </c>
      <c r="G46" s="68">
        <f t="shared" si="8"/>
        <v>417</v>
      </c>
      <c r="H46" s="69">
        <f t="shared" si="8"/>
        <v>3251</v>
      </c>
      <c r="I46" s="70">
        <f t="shared" si="8"/>
        <v>1839</v>
      </c>
      <c r="J46" s="70">
        <f t="shared" si="8"/>
        <v>5090</v>
      </c>
    </row>
    <row r="47" spans="1:10" ht="12.75">
      <c r="A47" s="71" t="s">
        <v>17</v>
      </c>
      <c r="B47" s="67">
        <f>SUM(B10,B16,B22,B28,B34,B40)</f>
        <v>7142</v>
      </c>
      <c r="C47" s="68">
        <f aca="true" t="shared" si="9" ref="C47:J47">SUM(C10,C16,C22,C28,C34,C40)</f>
        <v>4222</v>
      </c>
      <c r="D47" s="68">
        <f t="shared" si="9"/>
        <v>11364</v>
      </c>
      <c r="E47" s="67">
        <f t="shared" si="9"/>
        <v>782</v>
      </c>
      <c r="F47" s="72">
        <f t="shared" si="9"/>
        <v>400</v>
      </c>
      <c r="G47" s="68">
        <f t="shared" si="9"/>
        <v>1182</v>
      </c>
      <c r="H47" s="69">
        <f t="shared" si="9"/>
        <v>7924</v>
      </c>
      <c r="I47" s="73">
        <f t="shared" si="9"/>
        <v>4622</v>
      </c>
      <c r="J47" s="70">
        <f t="shared" si="9"/>
        <v>12546</v>
      </c>
    </row>
    <row r="48" spans="1:10" ht="12.75">
      <c r="A48" s="71" t="s">
        <v>18</v>
      </c>
      <c r="B48" s="67">
        <f>SUM(B11,B17,B29,B35,B41)</f>
        <v>224</v>
      </c>
      <c r="C48" s="68">
        <f aca="true" t="shared" si="10" ref="C48:J48">SUM(C11,C17,C29,C35,C41)</f>
        <v>51</v>
      </c>
      <c r="D48" s="68">
        <f t="shared" si="10"/>
        <v>275</v>
      </c>
      <c r="E48" s="67">
        <f t="shared" si="10"/>
        <v>12</v>
      </c>
      <c r="F48" s="72">
        <f t="shared" si="10"/>
        <v>10</v>
      </c>
      <c r="G48" s="68">
        <f t="shared" si="10"/>
        <v>22</v>
      </c>
      <c r="H48" s="69">
        <f t="shared" si="10"/>
        <v>236</v>
      </c>
      <c r="I48" s="73">
        <f t="shared" si="10"/>
        <v>61</v>
      </c>
      <c r="J48" s="70">
        <f t="shared" si="10"/>
        <v>297</v>
      </c>
    </row>
    <row r="49" spans="1:10" ht="12.75">
      <c r="A49" s="71" t="s">
        <v>19</v>
      </c>
      <c r="B49" s="67">
        <f>SUM(B12,B18,B23,B30,B36,B42)</f>
        <v>884</v>
      </c>
      <c r="C49" s="68">
        <f aca="true" t="shared" si="11" ref="C49:J49">SUM(C12,C18,C23,C30,C36,C42)</f>
        <v>496</v>
      </c>
      <c r="D49" s="68">
        <f t="shared" si="11"/>
        <v>1380</v>
      </c>
      <c r="E49" s="67">
        <f t="shared" si="11"/>
        <v>281</v>
      </c>
      <c r="F49" s="72">
        <f t="shared" si="11"/>
        <v>149</v>
      </c>
      <c r="G49" s="68">
        <f t="shared" si="11"/>
        <v>430</v>
      </c>
      <c r="H49" s="69">
        <f t="shared" si="11"/>
        <v>1165</v>
      </c>
      <c r="I49" s="73">
        <f t="shared" si="11"/>
        <v>645</v>
      </c>
      <c r="J49" s="70">
        <f t="shared" si="11"/>
        <v>1810</v>
      </c>
    </row>
    <row r="50" spans="1:10" ht="12.75">
      <c r="A50" s="71" t="s">
        <v>37</v>
      </c>
      <c r="B50" s="67">
        <f>SUM(B43)</f>
        <v>160</v>
      </c>
      <c r="C50" s="72">
        <f aca="true" t="shared" si="12" ref="C50:J50">SUM(C43)</f>
        <v>69</v>
      </c>
      <c r="D50" s="68">
        <f t="shared" si="12"/>
        <v>229</v>
      </c>
      <c r="E50" s="67">
        <f t="shared" si="12"/>
        <v>11</v>
      </c>
      <c r="F50" s="72">
        <f t="shared" si="12"/>
        <v>7</v>
      </c>
      <c r="G50" s="68">
        <f t="shared" si="12"/>
        <v>18</v>
      </c>
      <c r="H50" s="69">
        <f t="shared" si="12"/>
        <v>171</v>
      </c>
      <c r="I50" s="73">
        <f t="shared" si="12"/>
        <v>76</v>
      </c>
      <c r="J50" s="70">
        <f t="shared" si="12"/>
        <v>247</v>
      </c>
    </row>
    <row r="51" spans="1:10" ht="12.75">
      <c r="A51" s="71" t="s">
        <v>20</v>
      </c>
      <c r="B51" s="67">
        <f>SUM(B24)</f>
        <v>112</v>
      </c>
      <c r="C51" s="72">
        <f aca="true" t="shared" si="13" ref="C51:J51">SUM(C24)</f>
        <v>37</v>
      </c>
      <c r="D51" s="68">
        <f t="shared" si="13"/>
        <v>149</v>
      </c>
      <c r="E51" s="67">
        <f t="shared" si="13"/>
        <v>29</v>
      </c>
      <c r="F51" s="72">
        <f t="shared" si="13"/>
        <v>9</v>
      </c>
      <c r="G51" s="68">
        <f t="shared" si="13"/>
        <v>38</v>
      </c>
      <c r="H51" s="69">
        <f t="shared" si="13"/>
        <v>141</v>
      </c>
      <c r="I51" s="73">
        <f t="shared" si="13"/>
        <v>46</v>
      </c>
      <c r="J51" s="70">
        <f t="shared" si="13"/>
        <v>187</v>
      </c>
    </row>
    <row r="52" spans="1:10" s="12" customFormat="1" ht="12.75">
      <c r="A52" s="23" t="s">
        <v>12</v>
      </c>
      <c r="B52" s="13">
        <f>SUM(B46:B51)</f>
        <v>11517</v>
      </c>
      <c r="C52" s="14">
        <f aca="true" t="shared" si="14" ref="C52:J52">SUM(C46:C51)</f>
        <v>6553</v>
      </c>
      <c r="D52" s="14">
        <f t="shared" si="14"/>
        <v>18070</v>
      </c>
      <c r="E52" s="13">
        <f t="shared" si="14"/>
        <v>1371</v>
      </c>
      <c r="F52" s="14">
        <f t="shared" si="14"/>
        <v>736</v>
      </c>
      <c r="G52" s="14">
        <f t="shared" si="14"/>
        <v>2107</v>
      </c>
      <c r="H52" s="13">
        <f t="shared" si="14"/>
        <v>12888</v>
      </c>
      <c r="I52" s="14">
        <f t="shared" si="14"/>
        <v>7289</v>
      </c>
      <c r="J52" s="14">
        <f t="shared" si="14"/>
        <v>20177</v>
      </c>
    </row>
    <row r="53" spans="2:10" ht="12.75">
      <c r="B53" s="9"/>
      <c r="C53" s="9"/>
      <c r="D53" s="9"/>
      <c r="E53" s="9"/>
      <c r="F53" s="9"/>
      <c r="G53" s="9"/>
      <c r="H53" s="9"/>
      <c r="I53" s="9"/>
      <c r="J53" s="9"/>
    </row>
    <row r="54" ht="12.75">
      <c r="A54" s="74" t="s">
        <v>38</v>
      </c>
    </row>
    <row r="55" spans="1:10" s="223" customFormat="1" ht="12.75">
      <c r="A55" s="221" t="s">
        <v>156</v>
      </c>
      <c r="D55" s="224"/>
      <c r="G55" s="224"/>
      <c r="J55" s="224"/>
    </row>
    <row r="56" spans="1:10" s="223" customFormat="1" ht="12.75">
      <c r="A56" s="221" t="s">
        <v>157</v>
      </c>
      <c r="D56" s="224"/>
      <c r="G56" s="224"/>
      <c r="J56" s="224"/>
    </row>
    <row r="57" spans="1:10" s="223" customFormat="1" ht="12.75">
      <c r="A57" s="221" t="s">
        <v>158</v>
      </c>
      <c r="D57" s="224"/>
      <c r="G57" s="224"/>
      <c r="J57" s="224"/>
    </row>
    <row r="58" spans="1:10" s="223" customFormat="1" ht="12.75">
      <c r="A58" s="221" t="s">
        <v>160</v>
      </c>
      <c r="D58" s="224"/>
      <c r="G58" s="224"/>
      <c r="J58" s="224"/>
    </row>
    <row r="59" spans="1:10" s="223" customFormat="1" ht="12.75">
      <c r="A59" s="243" t="s">
        <v>159</v>
      </c>
      <c r="D59" s="224"/>
      <c r="G59" s="224"/>
      <c r="J59" s="224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zoomScalePageLayoutView="0" workbookViewId="0" topLeftCell="A1">
      <selection activeCell="AM43" sqref="AM43"/>
    </sheetView>
  </sheetViews>
  <sheetFormatPr defaultColWidth="9.140625" defaultRowHeight="12.75"/>
  <cols>
    <col min="1" max="1" width="28.8515625" style="5" customWidth="1"/>
    <col min="2" max="3" width="7.28125" style="0" customWidth="1"/>
    <col min="4" max="4" width="7.28125" style="5" customWidth="1"/>
    <col min="5" max="6" width="7.28125" style="0" customWidth="1"/>
    <col min="7" max="7" width="7.28125" style="5" customWidth="1"/>
    <col min="8" max="9" width="7.28125" style="0" customWidth="1"/>
    <col min="10" max="10" width="7.28125" style="5" customWidth="1"/>
    <col min="11" max="12" width="7.28125" style="0" customWidth="1"/>
    <col min="13" max="13" width="7.28125" style="5" customWidth="1"/>
    <col min="14" max="15" width="7.28125" style="0" customWidth="1"/>
    <col min="16" max="16" width="7.28125" style="5" customWidth="1"/>
    <col min="17" max="18" width="7.28125" style="0" customWidth="1"/>
    <col min="19" max="19" width="7.28125" style="5" customWidth="1"/>
    <col min="20" max="21" width="7.28125" style="0" customWidth="1"/>
    <col min="22" max="22" width="7.28125" style="5" customWidth="1"/>
    <col min="23" max="24" width="7.28125" style="0" customWidth="1"/>
    <col min="25" max="25" width="7.28125" style="5" customWidth="1"/>
    <col min="26" max="27" width="7.28125" style="0" customWidth="1"/>
    <col min="28" max="28" width="7.28125" style="5" customWidth="1"/>
    <col min="29" max="30" width="7.28125" style="0" customWidth="1"/>
    <col min="31" max="31" width="7.28125" style="5" customWidth="1"/>
    <col min="32" max="33" width="7.8515625" style="0" customWidth="1"/>
    <col min="34" max="34" width="7.8515625" style="5" customWidth="1"/>
  </cols>
  <sheetData>
    <row r="1" ht="12.75">
      <c r="A1" s="4" t="s">
        <v>103</v>
      </c>
    </row>
    <row r="3" spans="1:34" ht="12.75">
      <c r="A3" s="288" t="s">
        <v>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</row>
    <row r="4" spans="1:34" ht="12.75">
      <c r="A4" s="288" t="s">
        <v>40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</row>
    <row r="5" ht="13.5" thickBot="1"/>
    <row r="6" spans="1:34" s="30" customFormat="1" ht="11.25">
      <c r="A6" s="75"/>
      <c r="B6" s="76" t="s">
        <v>41</v>
      </c>
      <c r="C6" s="77"/>
      <c r="D6" s="78"/>
      <c r="E6" s="76" t="s">
        <v>42</v>
      </c>
      <c r="F6" s="77"/>
      <c r="G6" s="78"/>
      <c r="H6" s="76" t="s">
        <v>43</v>
      </c>
      <c r="I6" s="77"/>
      <c r="J6" s="78"/>
      <c r="K6" s="76" t="s">
        <v>44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8"/>
      <c r="AF6" s="79"/>
      <c r="AG6" s="75"/>
      <c r="AH6" s="75"/>
    </row>
    <row r="7" spans="1:34" s="32" customFormat="1" ht="11.25">
      <c r="A7" s="30"/>
      <c r="B7" s="81"/>
      <c r="C7" s="82"/>
      <c r="D7" s="83"/>
      <c r="E7" s="81"/>
      <c r="F7" s="82"/>
      <c r="G7" s="83"/>
      <c r="H7" s="81"/>
      <c r="I7" s="82"/>
      <c r="J7" s="83"/>
      <c r="K7" s="54" t="s">
        <v>45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84"/>
      <c r="AF7" s="36"/>
      <c r="AG7" s="30"/>
      <c r="AH7" s="30"/>
    </row>
    <row r="8" spans="1:34" s="32" customFormat="1" ht="11.25">
      <c r="A8" s="30"/>
      <c r="B8" s="85" t="s">
        <v>80</v>
      </c>
      <c r="C8" s="86"/>
      <c r="D8" s="87"/>
      <c r="E8" s="85" t="s">
        <v>81</v>
      </c>
      <c r="F8" s="86"/>
      <c r="G8" s="87"/>
      <c r="H8" s="85" t="s">
        <v>46</v>
      </c>
      <c r="I8" s="86"/>
      <c r="J8" s="87"/>
      <c r="K8" s="88" t="s">
        <v>47</v>
      </c>
      <c r="L8" s="89"/>
      <c r="M8" s="90"/>
      <c r="N8" s="88" t="s">
        <v>31</v>
      </c>
      <c r="O8" s="89"/>
      <c r="P8" s="89"/>
      <c r="Q8" s="89"/>
      <c r="R8" s="89"/>
      <c r="S8" s="89"/>
      <c r="T8" s="89"/>
      <c r="U8" s="89"/>
      <c r="V8" s="90"/>
      <c r="W8" s="88" t="s">
        <v>32</v>
      </c>
      <c r="X8" s="89"/>
      <c r="Y8" s="89"/>
      <c r="Z8" s="89"/>
      <c r="AA8" s="89"/>
      <c r="AB8" s="89"/>
      <c r="AC8" s="89"/>
      <c r="AD8" s="89"/>
      <c r="AE8" s="90"/>
      <c r="AF8" s="185" t="s">
        <v>12</v>
      </c>
      <c r="AG8" s="186"/>
      <c r="AH8" s="186"/>
    </row>
    <row r="9" spans="1:34" s="32" customFormat="1" ht="11.25">
      <c r="A9" s="30"/>
      <c r="B9" s="54" t="s">
        <v>48</v>
      </c>
      <c r="C9" s="55"/>
      <c r="D9" s="84"/>
      <c r="E9" s="54" t="s">
        <v>49</v>
      </c>
      <c r="F9" s="55"/>
      <c r="G9" s="84"/>
      <c r="H9" s="91"/>
      <c r="I9" s="92"/>
      <c r="J9" s="93"/>
      <c r="K9" s="94"/>
      <c r="L9" s="95"/>
      <c r="M9" s="35"/>
      <c r="N9" s="88" t="s">
        <v>21</v>
      </c>
      <c r="O9" s="89"/>
      <c r="P9" s="90"/>
      <c r="Q9" s="88" t="s">
        <v>22</v>
      </c>
      <c r="R9" s="89"/>
      <c r="S9" s="90"/>
      <c r="T9" s="88" t="s">
        <v>23</v>
      </c>
      <c r="U9" s="89"/>
      <c r="V9" s="90"/>
      <c r="W9" s="88" t="s">
        <v>21</v>
      </c>
      <c r="X9" s="89"/>
      <c r="Y9" s="90"/>
      <c r="Z9" s="88" t="s">
        <v>22</v>
      </c>
      <c r="AA9" s="89"/>
      <c r="AB9" s="90"/>
      <c r="AC9" s="88" t="s">
        <v>23</v>
      </c>
      <c r="AD9" s="89"/>
      <c r="AE9" s="90"/>
      <c r="AF9" s="96"/>
      <c r="AG9" s="187"/>
      <c r="AH9" s="97"/>
    </row>
    <row r="10" spans="1:34" s="32" customFormat="1" ht="11.25">
      <c r="A10" s="56"/>
      <c r="B10" s="37" t="s">
        <v>0</v>
      </c>
      <c r="C10" s="41" t="s">
        <v>1</v>
      </c>
      <c r="D10" s="41" t="s">
        <v>13</v>
      </c>
      <c r="E10" s="37" t="s">
        <v>0</v>
      </c>
      <c r="F10" s="41" t="s">
        <v>1</v>
      </c>
      <c r="G10" s="41" t="s">
        <v>13</v>
      </c>
      <c r="H10" s="37" t="s">
        <v>0</v>
      </c>
      <c r="I10" s="41" t="s">
        <v>1</v>
      </c>
      <c r="J10" s="41" t="s">
        <v>13</v>
      </c>
      <c r="K10" s="37" t="s">
        <v>0</v>
      </c>
      <c r="L10" s="41" t="s">
        <v>1</v>
      </c>
      <c r="M10" s="41" t="s">
        <v>13</v>
      </c>
      <c r="N10" s="37" t="s">
        <v>0</v>
      </c>
      <c r="O10" s="41" t="s">
        <v>1</v>
      </c>
      <c r="P10" s="41" t="s">
        <v>13</v>
      </c>
      <c r="Q10" s="37" t="s">
        <v>0</v>
      </c>
      <c r="R10" s="41" t="s">
        <v>1</v>
      </c>
      <c r="S10" s="41" t="s">
        <v>13</v>
      </c>
      <c r="T10" s="37" t="s">
        <v>0</v>
      </c>
      <c r="U10" s="41" t="s">
        <v>1</v>
      </c>
      <c r="V10" s="41" t="s">
        <v>13</v>
      </c>
      <c r="W10" s="37" t="s">
        <v>0</v>
      </c>
      <c r="X10" s="41" t="s">
        <v>1</v>
      </c>
      <c r="Y10" s="41" t="s">
        <v>13</v>
      </c>
      <c r="Z10" s="37" t="s">
        <v>0</v>
      </c>
      <c r="AA10" s="41" t="s">
        <v>1</v>
      </c>
      <c r="AB10" s="41" t="s">
        <v>13</v>
      </c>
      <c r="AC10" s="37" t="s">
        <v>0</v>
      </c>
      <c r="AD10" s="41" t="s">
        <v>1</v>
      </c>
      <c r="AE10" s="41" t="s">
        <v>13</v>
      </c>
      <c r="AF10" s="37" t="s">
        <v>0</v>
      </c>
      <c r="AG10" s="41" t="s">
        <v>1</v>
      </c>
      <c r="AH10" s="41" t="s">
        <v>13</v>
      </c>
    </row>
    <row r="11" spans="1:34" s="30" customFormat="1" ht="12.75">
      <c r="A11" s="16" t="s">
        <v>2</v>
      </c>
      <c r="B11" s="57"/>
      <c r="C11" s="58"/>
      <c r="D11" s="58"/>
      <c r="E11" s="57"/>
      <c r="F11" s="58"/>
      <c r="G11" s="58"/>
      <c r="H11" s="57"/>
      <c r="I11" s="58"/>
      <c r="J11" s="58"/>
      <c r="K11" s="57"/>
      <c r="L11" s="58"/>
      <c r="M11" s="58"/>
      <c r="N11" s="57"/>
      <c r="O11" s="58"/>
      <c r="P11" s="58"/>
      <c r="Q11" s="57"/>
      <c r="R11" s="58"/>
      <c r="S11" s="58"/>
      <c r="T11" s="57"/>
      <c r="U11" s="58"/>
      <c r="V11" s="58"/>
      <c r="W11" s="57"/>
      <c r="X11" s="58"/>
      <c r="Y11" s="58"/>
      <c r="Z11" s="57"/>
      <c r="AA11" s="58"/>
      <c r="AB11" s="58"/>
      <c r="AC11" s="57"/>
      <c r="AD11" s="58"/>
      <c r="AE11" s="58"/>
      <c r="AF11" s="57"/>
      <c r="AG11" s="58"/>
      <c r="AH11" s="58"/>
    </row>
    <row r="12" spans="1:34" ht="12.75">
      <c r="A12" s="5" t="s">
        <v>16</v>
      </c>
      <c r="B12" s="21">
        <v>251</v>
      </c>
      <c r="C12" s="20">
        <v>101</v>
      </c>
      <c r="D12" s="20">
        <v>352</v>
      </c>
      <c r="E12" s="21">
        <v>226</v>
      </c>
      <c r="F12" s="20">
        <v>131</v>
      </c>
      <c r="G12" s="20">
        <v>357</v>
      </c>
      <c r="H12" s="21">
        <v>414</v>
      </c>
      <c r="I12" s="20">
        <v>323</v>
      </c>
      <c r="J12" s="20">
        <v>737</v>
      </c>
      <c r="K12" s="21">
        <v>24</v>
      </c>
      <c r="L12" s="20">
        <v>0</v>
      </c>
      <c r="M12" s="20">
        <v>24</v>
      </c>
      <c r="N12" s="21">
        <v>0</v>
      </c>
      <c r="O12" s="20">
        <v>0</v>
      </c>
      <c r="P12" s="20">
        <v>0</v>
      </c>
      <c r="Q12" s="21">
        <v>8</v>
      </c>
      <c r="R12" s="20">
        <v>4</v>
      </c>
      <c r="S12" s="20">
        <v>12</v>
      </c>
      <c r="T12" s="21">
        <v>13</v>
      </c>
      <c r="U12" s="20">
        <v>2</v>
      </c>
      <c r="V12" s="20">
        <v>15</v>
      </c>
      <c r="W12" s="21">
        <v>0</v>
      </c>
      <c r="X12" s="20">
        <v>0</v>
      </c>
      <c r="Y12" s="20">
        <v>0</v>
      </c>
      <c r="Z12" s="21">
        <v>0</v>
      </c>
      <c r="AA12" s="20">
        <v>0</v>
      </c>
      <c r="AB12" s="20">
        <v>0</v>
      </c>
      <c r="AC12" s="21">
        <v>0</v>
      </c>
      <c r="AD12" s="20">
        <v>0</v>
      </c>
      <c r="AE12" s="20">
        <v>0</v>
      </c>
      <c r="AF12" s="8">
        <f aca="true" t="shared" si="0" ref="AF12:AH16">SUM(AC12,Z12,W12,T12,Q12,N12,K12,H12,E12,B12)</f>
        <v>936</v>
      </c>
      <c r="AG12" s="10">
        <f t="shared" si="0"/>
        <v>561</v>
      </c>
      <c r="AH12" s="10">
        <f t="shared" si="0"/>
        <v>1497</v>
      </c>
    </row>
    <row r="13" spans="1:34" ht="12.75">
      <c r="A13" s="5" t="s">
        <v>17</v>
      </c>
      <c r="B13" s="21">
        <v>559</v>
      </c>
      <c r="C13" s="22">
        <v>321</v>
      </c>
      <c r="D13" s="20">
        <v>880</v>
      </c>
      <c r="E13" s="21">
        <v>214</v>
      </c>
      <c r="F13" s="22">
        <v>159</v>
      </c>
      <c r="G13" s="20">
        <v>373</v>
      </c>
      <c r="H13" s="21">
        <v>1142</v>
      </c>
      <c r="I13" s="22">
        <v>652</v>
      </c>
      <c r="J13" s="20">
        <v>1794</v>
      </c>
      <c r="K13" s="21">
        <v>29</v>
      </c>
      <c r="L13" s="20">
        <v>11</v>
      </c>
      <c r="M13" s="20">
        <v>40</v>
      </c>
      <c r="N13" s="21">
        <v>0</v>
      </c>
      <c r="O13" s="20">
        <v>0</v>
      </c>
      <c r="P13" s="20">
        <v>0</v>
      </c>
      <c r="Q13" s="21">
        <v>6</v>
      </c>
      <c r="R13" s="20">
        <v>0</v>
      </c>
      <c r="S13" s="20">
        <v>6</v>
      </c>
      <c r="T13" s="21">
        <v>20</v>
      </c>
      <c r="U13" s="20">
        <v>7</v>
      </c>
      <c r="V13" s="20">
        <v>27</v>
      </c>
      <c r="W13" s="21">
        <v>0</v>
      </c>
      <c r="X13" s="20">
        <v>0</v>
      </c>
      <c r="Y13" s="20">
        <v>0</v>
      </c>
      <c r="Z13" s="21">
        <v>0</v>
      </c>
      <c r="AA13" s="20">
        <v>0</v>
      </c>
      <c r="AB13" s="20">
        <v>0</v>
      </c>
      <c r="AC13" s="21">
        <v>26</v>
      </c>
      <c r="AD13" s="20">
        <v>10</v>
      </c>
      <c r="AE13" s="20">
        <v>36</v>
      </c>
      <c r="AF13" s="8">
        <f t="shared" si="0"/>
        <v>1996</v>
      </c>
      <c r="AG13" s="9">
        <f t="shared" si="0"/>
        <v>1160</v>
      </c>
      <c r="AH13" s="10">
        <f t="shared" si="0"/>
        <v>3156</v>
      </c>
    </row>
    <row r="14" spans="1:34" ht="12.75">
      <c r="A14" s="5" t="s">
        <v>18</v>
      </c>
      <c r="B14" s="21">
        <v>0</v>
      </c>
      <c r="C14" s="22">
        <v>0</v>
      </c>
      <c r="D14" s="20">
        <v>0</v>
      </c>
      <c r="E14" s="21">
        <v>0</v>
      </c>
      <c r="F14" s="22">
        <v>0</v>
      </c>
      <c r="G14" s="20">
        <v>0</v>
      </c>
      <c r="H14" s="21">
        <v>0</v>
      </c>
      <c r="I14" s="22">
        <v>0</v>
      </c>
      <c r="J14" s="20">
        <v>0</v>
      </c>
      <c r="K14" s="21">
        <v>0</v>
      </c>
      <c r="L14" s="20">
        <v>0</v>
      </c>
      <c r="M14" s="20">
        <v>0</v>
      </c>
      <c r="N14" s="21">
        <v>0</v>
      </c>
      <c r="O14" s="20">
        <v>0</v>
      </c>
      <c r="P14" s="20">
        <v>0</v>
      </c>
      <c r="Q14" s="21">
        <v>0</v>
      </c>
      <c r="R14" s="20">
        <v>0</v>
      </c>
      <c r="S14" s="20">
        <v>0</v>
      </c>
      <c r="T14" s="21">
        <v>0</v>
      </c>
      <c r="U14" s="20">
        <v>0</v>
      </c>
      <c r="V14" s="20">
        <v>0</v>
      </c>
      <c r="W14" s="21">
        <v>0</v>
      </c>
      <c r="X14" s="20">
        <v>0</v>
      </c>
      <c r="Y14" s="20">
        <v>0</v>
      </c>
      <c r="Z14" s="21">
        <v>0</v>
      </c>
      <c r="AA14" s="20">
        <v>0</v>
      </c>
      <c r="AB14" s="20">
        <v>0</v>
      </c>
      <c r="AC14" s="21">
        <v>0</v>
      </c>
      <c r="AD14" s="20">
        <v>0</v>
      </c>
      <c r="AE14" s="20">
        <v>0</v>
      </c>
      <c r="AF14" s="8">
        <f t="shared" si="0"/>
        <v>0</v>
      </c>
      <c r="AG14" s="9">
        <f t="shared" si="0"/>
        <v>0</v>
      </c>
      <c r="AH14" s="10">
        <f t="shared" si="0"/>
        <v>0</v>
      </c>
    </row>
    <row r="15" spans="1:34" ht="12.75">
      <c r="A15" s="5" t="s">
        <v>19</v>
      </c>
      <c r="B15" s="21">
        <v>83</v>
      </c>
      <c r="C15" s="22">
        <v>41</v>
      </c>
      <c r="D15" s="20">
        <v>124</v>
      </c>
      <c r="E15" s="21">
        <v>65</v>
      </c>
      <c r="F15" s="22">
        <v>42</v>
      </c>
      <c r="G15" s="20">
        <v>107</v>
      </c>
      <c r="H15" s="21">
        <v>477</v>
      </c>
      <c r="I15" s="22">
        <v>277</v>
      </c>
      <c r="J15" s="20">
        <v>754</v>
      </c>
      <c r="K15" s="98">
        <v>0</v>
      </c>
      <c r="L15" s="99">
        <v>0</v>
      </c>
      <c r="M15" s="99">
        <v>0</v>
      </c>
      <c r="N15" s="98">
        <v>0</v>
      </c>
      <c r="O15" s="99">
        <v>0</v>
      </c>
      <c r="P15" s="99">
        <v>0</v>
      </c>
      <c r="Q15" s="98">
        <v>0</v>
      </c>
      <c r="R15" s="99">
        <v>0</v>
      </c>
      <c r="S15" s="99">
        <v>0</v>
      </c>
      <c r="T15" s="98">
        <v>0</v>
      </c>
      <c r="U15" s="99">
        <v>0</v>
      </c>
      <c r="V15" s="99">
        <v>0</v>
      </c>
      <c r="W15" s="98">
        <v>0</v>
      </c>
      <c r="X15" s="99">
        <v>0</v>
      </c>
      <c r="Y15" s="99">
        <v>0</v>
      </c>
      <c r="Z15" s="98">
        <v>0</v>
      </c>
      <c r="AA15" s="99">
        <v>0</v>
      </c>
      <c r="AB15" s="99">
        <v>0</v>
      </c>
      <c r="AC15" s="98">
        <v>0</v>
      </c>
      <c r="AD15" s="99">
        <v>0</v>
      </c>
      <c r="AE15" s="99">
        <v>0</v>
      </c>
      <c r="AF15" s="8">
        <f t="shared" si="0"/>
        <v>625</v>
      </c>
      <c r="AG15" s="9">
        <f t="shared" si="0"/>
        <v>360</v>
      </c>
      <c r="AH15" s="10">
        <f t="shared" si="0"/>
        <v>985</v>
      </c>
    </row>
    <row r="16" spans="1:34" s="12" customFormat="1" ht="12.75">
      <c r="A16" s="12" t="s">
        <v>12</v>
      </c>
      <c r="B16" s="59">
        <v>893</v>
      </c>
      <c r="C16" s="60">
        <v>463</v>
      </c>
      <c r="D16" s="60">
        <v>1356</v>
      </c>
      <c r="E16" s="59">
        <v>505</v>
      </c>
      <c r="F16" s="60">
        <v>332</v>
      </c>
      <c r="G16" s="60">
        <v>837</v>
      </c>
      <c r="H16" s="59">
        <v>2033</v>
      </c>
      <c r="I16" s="60">
        <v>1252</v>
      </c>
      <c r="J16" s="60">
        <v>3285</v>
      </c>
      <c r="K16" s="24">
        <v>53</v>
      </c>
      <c r="L16" s="48">
        <v>11</v>
      </c>
      <c r="M16" s="23">
        <v>64</v>
      </c>
      <c r="N16" s="24">
        <v>0</v>
      </c>
      <c r="O16" s="23">
        <v>0</v>
      </c>
      <c r="P16" s="23">
        <v>0</v>
      </c>
      <c r="Q16" s="24">
        <v>14</v>
      </c>
      <c r="R16" s="23">
        <v>4</v>
      </c>
      <c r="S16" s="23">
        <v>18</v>
      </c>
      <c r="T16" s="24">
        <v>33</v>
      </c>
      <c r="U16" s="23">
        <v>9</v>
      </c>
      <c r="V16" s="23">
        <v>42</v>
      </c>
      <c r="W16" s="24">
        <v>0</v>
      </c>
      <c r="X16" s="23">
        <v>0</v>
      </c>
      <c r="Y16" s="23">
        <v>0</v>
      </c>
      <c r="Z16" s="24">
        <v>0</v>
      </c>
      <c r="AA16" s="23">
        <v>0</v>
      </c>
      <c r="AB16" s="23">
        <v>0</v>
      </c>
      <c r="AC16" s="24">
        <v>26</v>
      </c>
      <c r="AD16" s="23">
        <v>10</v>
      </c>
      <c r="AE16" s="23">
        <v>36</v>
      </c>
      <c r="AF16" s="59">
        <f t="shared" si="0"/>
        <v>3557</v>
      </c>
      <c r="AG16" s="60">
        <f t="shared" si="0"/>
        <v>2081</v>
      </c>
      <c r="AH16" s="60">
        <f t="shared" si="0"/>
        <v>5638</v>
      </c>
    </row>
    <row r="17" spans="1:34" s="12" customFormat="1" ht="12.75">
      <c r="A17" s="4" t="s">
        <v>6</v>
      </c>
      <c r="B17" s="61"/>
      <c r="C17" s="62"/>
      <c r="D17" s="62"/>
      <c r="E17" s="61"/>
      <c r="F17" s="62"/>
      <c r="G17" s="62"/>
      <c r="H17" s="61"/>
      <c r="I17" s="62"/>
      <c r="J17" s="62"/>
      <c r="K17" s="61"/>
      <c r="L17" s="62"/>
      <c r="M17" s="62"/>
      <c r="N17" s="61"/>
      <c r="O17" s="62"/>
      <c r="P17" s="62"/>
      <c r="Q17" s="61"/>
      <c r="R17" s="62"/>
      <c r="S17" s="62"/>
      <c r="T17" s="61"/>
      <c r="U17" s="62"/>
      <c r="V17" s="62"/>
      <c r="W17" s="61"/>
      <c r="X17" s="62"/>
      <c r="Y17" s="62"/>
      <c r="Z17" s="61"/>
      <c r="AA17" s="62"/>
      <c r="AB17" s="62"/>
      <c r="AC17" s="61"/>
      <c r="AD17" s="62"/>
      <c r="AE17" s="62"/>
      <c r="AF17" s="61"/>
      <c r="AG17" s="62"/>
      <c r="AH17" s="62"/>
    </row>
    <row r="18" spans="1:34" ht="12.75">
      <c r="A18" s="5" t="s">
        <v>16</v>
      </c>
      <c r="B18" s="21">
        <v>52</v>
      </c>
      <c r="C18" s="20">
        <v>26</v>
      </c>
      <c r="D18" s="20">
        <v>78</v>
      </c>
      <c r="E18" s="21">
        <v>20</v>
      </c>
      <c r="F18" s="20">
        <v>18</v>
      </c>
      <c r="G18" s="20">
        <v>38</v>
      </c>
      <c r="H18" s="21">
        <v>155</v>
      </c>
      <c r="I18" s="20">
        <v>78</v>
      </c>
      <c r="J18" s="20">
        <v>233</v>
      </c>
      <c r="K18" s="21">
        <v>0</v>
      </c>
      <c r="L18" s="20">
        <v>0</v>
      </c>
      <c r="M18" s="20">
        <v>0</v>
      </c>
      <c r="N18" s="21">
        <v>0</v>
      </c>
      <c r="O18" s="20">
        <v>0</v>
      </c>
      <c r="P18" s="20">
        <v>0</v>
      </c>
      <c r="Q18" s="21">
        <v>0</v>
      </c>
      <c r="R18" s="20">
        <v>0</v>
      </c>
      <c r="S18" s="20">
        <v>0</v>
      </c>
      <c r="T18" s="21">
        <v>0</v>
      </c>
      <c r="U18" s="20">
        <v>0</v>
      </c>
      <c r="V18" s="20">
        <v>0</v>
      </c>
      <c r="W18" s="21">
        <v>0</v>
      </c>
      <c r="X18" s="20">
        <v>0</v>
      </c>
      <c r="Y18" s="20">
        <v>0</v>
      </c>
      <c r="Z18" s="21">
        <v>0</v>
      </c>
      <c r="AA18" s="20">
        <v>0</v>
      </c>
      <c r="AB18" s="20">
        <v>0</v>
      </c>
      <c r="AC18" s="21">
        <v>0</v>
      </c>
      <c r="AD18" s="20">
        <v>0</v>
      </c>
      <c r="AE18" s="20">
        <v>0</v>
      </c>
      <c r="AF18" s="8">
        <f aca="true" t="shared" si="1" ref="AF18:AH22">SUM(AC18,Z18,W18,T18,Q18,N18,K18,H18,E18,B18)</f>
        <v>227</v>
      </c>
      <c r="AG18" s="10">
        <f t="shared" si="1"/>
        <v>122</v>
      </c>
      <c r="AH18" s="10">
        <f t="shared" si="1"/>
        <v>349</v>
      </c>
    </row>
    <row r="19" spans="1:34" ht="12.75">
      <c r="A19" s="5" t="s">
        <v>17</v>
      </c>
      <c r="B19" s="21">
        <v>207</v>
      </c>
      <c r="C19" s="22">
        <v>176</v>
      </c>
      <c r="D19" s="20">
        <v>383</v>
      </c>
      <c r="E19" s="21">
        <v>58</v>
      </c>
      <c r="F19" s="22">
        <v>42</v>
      </c>
      <c r="G19" s="20">
        <v>100</v>
      </c>
      <c r="H19" s="21">
        <v>316</v>
      </c>
      <c r="I19" s="22">
        <v>204</v>
      </c>
      <c r="J19" s="20">
        <v>520</v>
      </c>
      <c r="K19" s="21">
        <v>0</v>
      </c>
      <c r="L19" s="20">
        <v>0</v>
      </c>
      <c r="M19" s="20">
        <v>0</v>
      </c>
      <c r="N19" s="21">
        <v>0</v>
      </c>
      <c r="O19" s="20">
        <v>0</v>
      </c>
      <c r="P19" s="20">
        <v>0</v>
      </c>
      <c r="Q19" s="21">
        <v>0</v>
      </c>
      <c r="R19" s="20">
        <v>0</v>
      </c>
      <c r="S19" s="20">
        <v>0</v>
      </c>
      <c r="T19" s="21">
        <v>0</v>
      </c>
      <c r="U19" s="20">
        <v>0</v>
      </c>
      <c r="V19" s="20">
        <v>0</v>
      </c>
      <c r="W19" s="21">
        <v>0</v>
      </c>
      <c r="X19" s="20">
        <v>0</v>
      </c>
      <c r="Y19" s="20">
        <v>0</v>
      </c>
      <c r="Z19" s="21">
        <v>0</v>
      </c>
      <c r="AA19" s="20">
        <v>0</v>
      </c>
      <c r="AB19" s="20">
        <v>0</v>
      </c>
      <c r="AC19" s="21">
        <v>0</v>
      </c>
      <c r="AD19" s="20">
        <v>0</v>
      </c>
      <c r="AE19" s="20">
        <v>0</v>
      </c>
      <c r="AF19" s="8">
        <f t="shared" si="1"/>
        <v>581</v>
      </c>
      <c r="AG19" s="9">
        <f t="shared" si="1"/>
        <v>422</v>
      </c>
      <c r="AH19" s="10">
        <f t="shared" si="1"/>
        <v>1003</v>
      </c>
    </row>
    <row r="20" spans="1:34" ht="12.75">
      <c r="A20" s="5" t="s">
        <v>18</v>
      </c>
      <c r="B20" s="21">
        <v>0</v>
      </c>
      <c r="C20" s="22">
        <v>0</v>
      </c>
      <c r="D20" s="20">
        <v>0</v>
      </c>
      <c r="E20" s="21">
        <v>0</v>
      </c>
      <c r="F20" s="22">
        <v>0</v>
      </c>
      <c r="G20" s="20">
        <v>0</v>
      </c>
      <c r="H20" s="21">
        <v>0</v>
      </c>
      <c r="I20" s="22">
        <v>0</v>
      </c>
      <c r="J20" s="20">
        <v>0</v>
      </c>
      <c r="K20" s="21">
        <v>0</v>
      </c>
      <c r="L20" s="20">
        <v>0</v>
      </c>
      <c r="M20" s="20">
        <v>0</v>
      </c>
      <c r="N20" s="21">
        <v>0</v>
      </c>
      <c r="O20" s="20">
        <v>0</v>
      </c>
      <c r="P20" s="20">
        <v>0</v>
      </c>
      <c r="Q20" s="21">
        <v>0</v>
      </c>
      <c r="R20" s="20">
        <v>0</v>
      </c>
      <c r="S20" s="20">
        <v>0</v>
      </c>
      <c r="T20" s="21">
        <v>0</v>
      </c>
      <c r="U20" s="20">
        <v>0</v>
      </c>
      <c r="V20" s="20">
        <v>0</v>
      </c>
      <c r="W20" s="21">
        <v>0</v>
      </c>
      <c r="X20" s="20">
        <v>0</v>
      </c>
      <c r="Y20" s="20">
        <v>0</v>
      </c>
      <c r="Z20" s="21">
        <v>0</v>
      </c>
      <c r="AA20" s="20">
        <v>0</v>
      </c>
      <c r="AB20" s="20">
        <v>0</v>
      </c>
      <c r="AC20" s="21">
        <v>0</v>
      </c>
      <c r="AD20" s="20">
        <v>0</v>
      </c>
      <c r="AE20" s="20">
        <v>0</v>
      </c>
      <c r="AF20" s="8">
        <f t="shared" si="1"/>
        <v>0</v>
      </c>
      <c r="AG20" s="9">
        <f t="shared" si="1"/>
        <v>0</v>
      </c>
      <c r="AH20" s="10">
        <f t="shared" si="1"/>
        <v>0</v>
      </c>
    </row>
    <row r="21" spans="1:34" ht="12.75">
      <c r="A21" s="5" t="s">
        <v>19</v>
      </c>
      <c r="B21" s="21">
        <v>0</v>
      </c>
      <c r="C21" s="22">
        <v>0</v>
      </c>
      <c r="D21" s="20">
        <v>0</v>
      </c>
      <c r="E21" s="21">
        <v>0</v>
      </c>
      <c r="F21" s="22">
        <v>0</v>
      </c>
      <c r="G21" s="20">
        <v>0</v>
      </c>
      <c r="H21" s="21">
        <v>267</v>
      </c>
      <c r="I21" s="22">
        <v>130</v>
      </c>
      <c r="J21" s="20">
        <v>397</v>
      </c>
      <c r="K21" s="98">
        <v>0</v>
      </c>
      <c r="L21" s="99">
        <v>0</v>
      </c>
      <c r="M21" s="99">
        <v>0</v>
      </c>
      <c r="N21" s="98">
        <v>0</v>
      </c>
      <c r="O21" s="99">
        <v>0</v>
      </c>
      <c r="P21" s="99">
        <v>0</v>
      </c>
      <c r="Q21" s="98">
        <v>0</v>
      </c>
      <c r="R21" s="99">
        <v>0</v>
      </c>
      <c r="S21" s="99">
        <v>0</v>
      </c>
      <c r="T21" s="98">
        <v>0</v>
      </c>
      <c r="U21" s="99">
        <v>0</v>
      </c>
      <c r="V21" s="99">
        <v>0</v>
      </c>
      <c r="W21" s="98">
        <v>0</v>
      </c>
      <c r="X21" s="99">
        <v>0</v>
      </c>
      <c r="Y21" s="99">
        <v>0</v>
      </c>
      <c r="Z21" s="98">
        <v>0</v>
      </c>
      <c r="AA21" s="99">
        <v>0</v>
      </c>
      <c r="AB21" s="99">
        <v>0</v>
      </c>
      <c r="AC21" s="98">
        <v>0</v>
      </c>
      <c r="AD21" s="99">
        <v>0</v>
      </c>
      <c r="AE21" s="99">
        <v>0</v>
      </c>
      <c r="AF21" s="8">
        <f t="shared" si="1"/>
        <v>267</v>
      </c>
      <c r="AG21" s="9">
        <f t="shared" si="1"/>
        <v>130</v>
      </c>
      <c r="AH21" s="10">
        <f t="shared" si="1"/>
        <v>397</v>
      </c>
    </row>
    <row r="22" spans="1:34" s="12" customFormat="1" ht="12.75">
      <c r="A22" s="12" t="s">
        <v>12</v>
      </c>
      <c r="B22" s="59">
        <v>259</v>
      </c>
      <c r="C22" s="60">
        <v>202</v>
      </c>
      <c r="D22" s="60">
        <v>461</v>
      </c>
      <c r="E22" s="59">
        <v>78</v>
      </c>
      <c r="F22" s="60">
        <v>60</v>
      </c>
      <c r="G22" s="60">
        <v>138</v>
      </c>
      <c r="H22" s="59">
        <v>738</v>
      </c>
      <c r="I22" s="60">
        <v>412</v>
      </c>
      <c r="J22" s="60">
        <v>1150</v>
      </c>
      <c r="K22" s="24">
        <v>0</v>
      </c>
      <c r="L22" s="48">
        <v>0</v>
      </c>
      <c r="M22" s="23">
        <v>0</v>
      </c>
      <c r="N22" s="24">
        <v>0</v>
      </c>
      <c r="O22" s="23">
        <v>0</v>
      </c>
      <c r="P22" s="23">
        <v>0</v>
      </c>
      <c r="Q22" s="24">
        <v>0</v>
      </c>
      <c r="R22" s="23">
        <v>0</v>
      </c>
      <c r="S22" s="23">
        <v>0</v>
      </c>
      <c r="T22" s="24">
        <v>0</v>
      </c>
      <c r="U22" s="23">
        <v>0</v>
      </c>
      <c r="V22" s="23">
        <v>0</v>
      </c>
      <c r="W22" s="24">
        <v>0</v>
      </c>
      <c r="X22" s="23">
        <v>0</v>
      </c>
      <c r="Y22" s="23">
        <v>0</v>
      </c>
      <c r="Z22" s="24">
        <v>0</v>
      </c>
      <c r="AA22" s="23">
        <v>0</v>
      </c>
      <c r="AB22" s="23">
        <v>0</v>
      </c>
      <c r="AC22" s="24">
        <v>0</v>
      </c>
      <c r="AD22" s="23">
        <v>0</v>
      </c>
      <c r="AE22" s="23">
        <v>0</v>
      </c>
      <c r="AF22" s="59">
        <f t="shared" si="1"/>
        <v>1075</v>
      </c>
      <c r="AG22" s="60">
        <f t="shared" si="1"/>
        <v>674</v>
      </c>
      <c r="AH22" s="60">
        <f t="shared" si="1"/>
        <v>1749</v>
      </c>
    </row>
    <row r="23" spans="1:34" s="12" customFormat="1" ht="12.75">
      <c r="A23" s="4" t="s">
        <v>7</v>
      </c>
      <c r="B23" s="61"/>
      <c r="C23" s="62"/>
      <c r="D23" s="62"/>
      <c r="E23" s="61"/>
      <c r="F23" s="62"/>
      <c r="G23" s="62"/>
      <c r="H23" s="61"/>
      <c r="I23" s="62"/>
      <c r="J23" s="62"/>
      <c r="K23" s="61"/>
      <c r="L23" s="62"/>
      <c r="M23" s="62"/>
      <c r="N23" s="61"/>
      <c r="O23" s="62"/>
      <c r="P23" s="62"/>
      <c r="Q23" s="61"/>
      <c r="R23" s="62"/>
      <c r="S23" s="62"/>
      <c r="T23" s="61"/>
      <c r="U23" s="62"/>
      <c r="V23" s="62"/>
      <c r="W23" s="61"/>
      <c r="X23" s="62"/>
      <c r="Y23" s="62"/>
      <c r="Z23" s="61"/>
      <c r="AA23" s="62"/>
      <c r="AB23" s="62"/>
      <c r="AC23" s="61"/>
      <c r="AD23" s="62"/>
      <c r="AE23" s="62"/>
      <c r="AF23" s="61"/>
      <c r="AG23" s="62"/>
      <c r="AH23" s="62"/>
    </row>
    <row r="24" spans="1:34" ht="12.75">
      <c r="A24" s="5" t="s">
        <v>16</v>
      </c>
      <c r="B24" s="21">
        <v>35</v>
      </c>
      <c r="C24" s="20">
        <v>30</v>
      </c>
      <c r="D24" s="20">
        <v>65</v>
      </c>
      <c r="E24" s="21">
        <v>19</v>
      </c>
      <c r="F24" s="20">
        <v>10</v>
      </c>
      <c r="G24" s="20">
        <v>29</v>
      </c>
      <c r="H24" s="21">
        <v>0</v>
      </c>
      <c r="I24" s="20">
        <v>0</v>
      </c>
      <c r="J24" s="20">
        <v>0</v>
      </c>
      <c r="K24" s="21">
        <v>0</v>
      </c>
      <c r="L24" s="20">
        <v>0</v>
      </c>
      <c r="M24" s="20">
        <v>0</v>
      </c>
      <c r="N24" s="21">
        <v>0</v>
      </c>
      <c r="O24" s="20">
        <v>0</v>
      </c>
      <c r="P24" s="20">
        <v>0</v>
      </c>
      <c r="Q24" s="21">
        <v>0</v>
      </c>
      <c r="R24" s="20">
        <v>0</v>
      </c>
      <c r="S24" s="20">
        <v>0</v>
      </c>
      <c r="T24" s="21">
        <v>0</v>
      </c>
      <c r="U24" s="20">
        <v>0</v>
      </c>
      <c r="V24" s="20">
        <v>0</v>
      </c>
      <c r="W24" s="21">
        <v>0</v>
      </c>
      <c r="X24" s="20">
        <v>0</v>
      </c>
      <c r="Y24" s="20">
        <v>0</v>
      </c>
      <c r="Z24" s="21">
        <v>0</v>
      </c>
      <c r="AA24" s="20">
        <v>0</v>
      </c>
      <c r="AB24" s="20">
        <v>0</v>
      </c>
      <c r="AC24" s="21">
        <v>0</v>
      </c>
      <c r="AD24" s="20">
        <v>0</v>
      </c>
      <c r="AE24" s="20">
        <v>0</v>
      </c>
      <c r="AF24" s="8">
        <f aca="true" t="shared" si="2" ref="AF24:AH28">SUM(AC24,Z24,W24,T24,Q24,N24,K24,H24,E24,B24)</f>
        <v>54</v>
      </c>
      <c r="AG24" s="10">
        <f t="shared" si="2"/>
        <v>40</v>
      </c>
      <c r="AH24" s="10">
        <f t="shared" si="2"/>
        <v>94</v>
      </c>
    </row>
    <row r="25" spans="1:34" ht="12.75">
      <c r="A25" s="5" t="s">
        <v>17</v>
      </c>
      <c r="B25" s="21">
        <v>55</v>
      </c>
      <c r="C25" s="22">
        <v>44</v>
      </c>
      <c r="D25" s="20">
        <v>99</v>
      </c>
      <c r="E25" s="21">
        <v>19</v>
      </c>
      <c r="F25" s="22">
        <v>20</v>
      </c>
      <c r="G25" s="20">
        <v>39</v>
      </c>
      <c r="H25" s="21">
        <v>64</v>
      </c>
      <c r="I25" s="22">
        <v>73</v>
      </c>
      <c r="J25" s="20">
        <v>137</v>
      </c>
      <c r="K25" s="21">
        <v>29</v>
      </c>
      <c r="L25" s="22">
        <v>9</v>
      </c>
      <c r="M25" s="20">
        <v>38</v>
      </c>
      <c r="N25" s="21">
        <v>8</v>
      </c>
      <c r="O25" s="22">
        <v>0</v>
      </c>
      <c r="P25" s="20">
        <v>8</v>
      </c>
      <c r="Q25" s="21">
        <v>6</v>
      </c>
      <c r="R25" s="22">
        <v>2</v>
      </c>
      <c r="S25" s="20">
        <v>8</v>
      </c>
      <c r="T25" s="21">
        <v>12</v>
      </c>
      <c r="U25" s="22">
        <v>3</v>
      </c>
      <c r="V25" s="20">
        <v>15</v>
      </c>
      <c r="W25" s="21">
        <v>0</v>
      </c>
      <c r="X25" s="20">
        <v>0</v>
      </c>
      <c r="Y25" s="20">
        <v>0</v>
      </c>
      <c r="Z25" s="21">
        <v>8</v>
      </c>
      <c r="AA25" s="20">
        <v>1</v>
      </c>
      <c r="AB25" s="20">
        <v>9</v>
      </c>
      <c r="AC25" s="21">
        <v>27</v>
      </c>
      <c r="AD25" s="20">
        <v>6</v>
      </c>
      <c r="AE25" s="20">
        <v>33</v>
      </c>
      <c r="AF25" s="8">
        <f t="shared" si="2"/>
        <v>228</v>
      </c>
      <c r="AG25" s="9">
        <f t="shared" si="2"/>
        <v>158</v>
      </c>
      <c r="AH25" s="10">
        <f t="shared" si="2"/>
        <v>386</v>
      </c>
    </row>
    <row r="26" spans="1:34" ht="12.75">
      <c r="A26" s="5" t="s">
        <v>19</v>
      </c>
      <c r="B26" s="21">
        <v>0</v>
      </c>
      <c r="C26" s="22">
        <v>0</v>
      </c>
      <c r="D26" s="20">
        <v>0</v>
      </c>
      <c r="E26" s="21">
        <v>0</v>
      </c>
      <c r="F26" s="22">
        <v>0</v>
      </c>
      <c r="G26" s="20">
        <v>0</v>
      </c>
      <c r="H26" s="21">
        <v>0</v>
      </c>
      <c r="I26" s="22">
        <v>0</v>
      </c>
      <c r="J26" s="20">
        <v>0</v>
      </c>
      <c r="K26" s="21">
        <v>0</v>
      </c>
      <c r="L26" s="20">
        <v>0</v>
      </c>
      <c r="M26" s="20">
        <v>0</v>
      </c>
      <c r="N26" s="21">
        <v>0</v>
      </c>
      <c r="O26" s="20">
        <v>0</v>
      </c>
      <c r="P26" s="20">
        <v>0</v>
      </c>
      <c r="Q26" s="21">
        <v>0</v>
      </c>
      <c r="R26" s="20">
        <v>0</v>
      </c>
      <c r="S26" s="20">
        <v>0</v>
      </c>
      <c r="T26" s="21">
        <v>0</v>
      </c>
      <c r="U26" s="20">
        <v>0</v>
      </c>
      <c r="V26" s="20">
        <v>0</v>
      </c>
      <c r="W26" s="21">
        <v>0</v>
      </c>
      <c r="X26" s="20">
        <v>0</v>
      </c>
      <c r="Y26" s="20">
        <v>0</v>
      </c>
      <c r="Z26" s="21">
        <v>0</v>
      </c>
      <c r="AA26" s="20">
        <v>0</v>
      </c>
      <c r="AB26" s="20">
        <v>0</v>
      </c>
      <c r="AC26" s="21">
        <v>0</v>
      </c>
      <c r="AD26" s="20">
        <v>0</v>
      </c>
      <c r="AE26" s="20">
        <v>0</v>
      </c>
      <c r="AF26" s="8">
        <f t="shared" si="2"/>
        <v>0</v>
      </c>
      <c r="AG26" s="9">
        <f t="shared" si="2"/>
        <v>0</v>
      </c>
      <c r="AH26" s="10">
        <f t="shared" si="2"/>
        <v>0</v>
      </c>
    </row>
    <row r="27" spans="1:34" ht="12.75">
      <c r="A27" s="5" t="s">
        <v>20</v>
      </c>
      <c r="B27" s="21">
        <v>3</v>
      </c>
      <c r="C27" s="22">
        <v>3</v>
      </c>
      <c r="D27" s="20">
        <v>6</v>
      </c>
      <c r="E27" s="21">
        <v>17</v>
      </c>
      <c r="F27" s="22">
        <v>4</v>
      </c>
      <c r="G27" s="20">
        <v>21</v>
      </c>
      <c r="H27" s="21">
        <v>121</v>
      </c>
      <c r="I27" s="22">
        <v>39</v>
      </c>
      <c r="J27" s="20">
        <v>160</v>
      </c>
      <c r="K27" s="21">
        <v>0</v>
      </c>
      <c r="L27" s="20">
        <v>0</v>
      </c>
      <c r="M27" s="20">
        <v>0</v>
      </c>
      <c r="N27" s="21">
        <v>0</v>
      </c>
      <c r="O27" s="20">
        <v>0</v>
      </c>
      <c r="P27" s="20">
        <v>0</v>
      </c>
      <c r="Q27" s="21">
        <v>0</v>
      </c>
      <c r="R27" s="20">
        <v>0</v>
      </c>
      <c r="S27" s="20">
        <v>0</v>
      </c>
      <c r="T27" s="21">
        <v>0</v>
      </c>
      <c r="U27" s="20">
        <v>0</v>
      </c>
      <c r="V27" s="20">
        <v>0</v>
      </c>
      <c r="W27" s="98">
        <v>0</v>
      </c>
      <c r="X27" s="99">
        <v>0</v>
      </c>
      <c r="Y27" s="99">
        <v>0</v>
      </c>
      <c r="Z27" s="98">
        <v>0</v>
      </c>
      <c r="AA27" s="99">
        <v>0</v>
      </c>
      <c r="AB27" s="99">
        <v>0</v>
      </c>
      <c r="AC27" s="98">
        <v>0</v>
      </c>
      <c r="AD27" s="99">
        <v>0</v>
      </c>
      <c r="AE27" s="99">
        <v>0</v>
      </c>
      <c r="AF27" s="8">
        <f t="shared" si="2"/>
        <v>141</v>
      </c>
      <c r="AG27" s="9">
        <f t="shared" si="2"/>
        <v>46</v>
      </c>
      <c r="AH27" s="10">
        <f t="shared" si="2"/>
        <v>187</v>
      </c>
    </row>
    <row r="28" spans="1:34" s="12" customFormat="1" ht="12.75">
      <c r="A28" s="12" t="s">
        <v>12</v>
      </c>
      <c r="B28" s="59">
        <v>93</v>
      </c>
      <c r="C28" s="60">
        <v>77</v>
      </c>
      <c r="D28" s="60">
        <v>170</v>
      </c>
      <c r="E28" s="59">
        <v>55</v>
      </c>
      <c r="F28" s="60">
        <v>34</v>
      </c>
      <c r="G28" s="60">
        <v>89</v>
      </c>
      <c r="H28" s="59">
        <v>185</v>
      </c>
      <c r="I28" s="60">
        <v>112</v>
      </c>
      <c r="J28" s="60">
        <v>297</v>
      </c>
      <c r="K28" s="59">
        <v>29</v>
      </c>
      <c r="L28" s="60">
        <v>9</v>
      </c>
      <c r="M28" s="60">
        <v>38</v>
      </c>
      <c r="N28" s="59">
        <v>8</v>
      </c>
      <c r="O28" s="60">
        <v>0</v>
      </c>
      <c r="P28" s="60">
        <v>8</v>
      </c>
      <c r="Q28" s="59">
        <v>6</v>
      </c>
      <c r="R28" s="60">
        <v>2</v>
      </c>
      <c r="S28" s="60">
        <v>8</v>
      </c>
      <c r="T28" s="59">
        <v>12</v>
      </c>
      <c r="U28" s="60">
        <v>3</v>
      </c>
      <c r="V28" s="60">
        <v>15</v>
      </c>
      <c r="W28" s="24">
        <v>0</v>
      </c>
      <c r="X28" s="23">
        <v>0</v>
      </c>
      <c r="Y28" s="23">
        <v>0</v>
      </c>
      <c r="Z28" s="24">
        <v>8</v>
      </c>
      <c r="AA28" s="23">
        <v>1</v>
      </c>
      <c r="AB28" s="23">
        <v>9</v>
      </c>
      <c r="AC28" s="24">
        <v>27</v>
      </c>
      <c r="AD28" s="23">
        <v>6</v>
      </c>
      <c r="AE28" s="23">
        <v>33</v>
      </c>
      <c r="AF28" s="59">
        <f t="shared" si="2"/>
        <v>423</v>
      </c>
      <c r="AG28" s="60">
        <f t="shared" si="2"/>
        <v>244</v>
      </c>
      <c r="AH28" s="60">
        <f t="shared" si="2"/>
        <v>667</v>
      </c>
    </row>
    <row r="29" spans="1:34" s="12" customFormat="1" ht="12.75">
      <c r="A29" s="4" t="s">
        <v>8</v>
      </c>
      <c r="B29" s="61"/>
      <c r="C29" s="62"/>
      <c r="D29" s="62"/>
      <c r="E29" s="61"/>
      <c r="F29" s="62"/>
      <c r="G29" s="62"/>
      <c r="H29" s="61"/>
      <c r="I29" s="62"/>
      <c r="J29" s="62"/>
      <c r="K29" s="61"/>
      <c r="L29" s="62"/>
      <c r="M29" s="62"/>
      <c r="N29" s="61"/>
      <c r="O29" s="62"/>
      <c r="P29" s="62"/>
      <c r="Q29" s="61"/>
      <c r="R29" s="62"/>
      <c r="S29" s="62"/>
      <c r="T29" s="61"/>
      <c r="U29" s="62"/>
      <c r="V29" s="62"/>
      <c r="W29" s="61"/>
      <c r="X29" s="62"/>
      <c r="Y29" s="62"/>
      <c r="Z29" s="61"/>
      <c r="AA29" s="62"/>
      <c r="AB29" s="62"/>
      <c r="AC29" s="61"/>
      <c r="AD29" s="62"/>
      <c r="AE29" s="62"/>
      <c r="AF29" s="61"/>
      <c r="AG29" s="62"/>
      <c r="AH29" s="62"/>
    </row>
    <row r="30" spans="1:34" ht="12.75">
      <c r="A30" s="5" t="s">
        <v>16</v>
      </c>
      <c r="B30" s="21">
        <v>72</v>
      </c>
      <c r="C30" s="20">
        <v>52</v>
      </c>
      <c r="D30" s="20">
        <v>124</v>
      </c>
      <c r="E30" s="21">
        <v>159</v>
      </c>
      <c r="F30" s="20">
        <v>81</v>
      </c>
      <c r="G30" s="20">
        <v>240</v>
      </c>
      <c r="H30" s="21">
        <v>467</v>
      </c>
      <c r="I30" s="20">
        <v>244</v>
      </c>
      <c r="J30" s="20">
        <v>711</v>
      </c>
      <c r="K30" s="8">
        <v>36</v>
      </c>
      <c r="L30" s="100">
        <v>3</v>
      </c>
      <c r="M30" s="10">
        <v>39</v>
      </c>
      <c r="N30" s="8">
        <v>19</v>
      </c>
      <c r="O30" s="100">
        <v>2</v>
      </c>
      <c r="P30" s="10">
        <v>21</v>
      </c>
      <c r="Q30" s="8">
        <v>0</v>
      </c>
      <c r="R30" s="100">
        <v>0</v>
      </c>
      <c r="S30" s="10">
        <v>0</v>
      </c>
      <c r="T30" s="8">
        <v>13</v>
      </c>
      <c r="U30" s="100">
        <v>2</v>
      </c>
      <c r="V30" s="10">
        <v>15</v>
      </c>
      <c r="W30" s="21">
        <v>9</v>
      </c>
      <c r="X30" s="20">
        <v>0</v>
      </c>
      <c r="Y30" s="20">
        <v>9</v>
      </c>
      <c r="Z30" s="21">
        <v>0</v>
      </c>
      <c r="AA30" s="20">
        <v>0</v>
      </c>
      <c r="AB30" s="20">
        <v>0</v>
      </c>
      <c r="AC30" s="21">
        <v>10</v>
      </c>
      <c r="AD30" s="20">
        <v>0</v>
      </c>
      <c r="AE30" s="20">
        <v>10</v>
      </c>
      <c r="AF30" s="8">
        <f aca="true" t="shared" si="3" ref="AF30:AH34">SUM(AC30,Z30,W30,T30,Q30,N30,K30,H30,E30,B30)</f>
        <v>785</v>
      </c>
      <c r="AG30" s="10">
        <f t="shared" si="3"/>
        <v>384</v>
      </c>
      <c r="AH30" s="10">
        <f t="shared" si="3"/>
        <v>1169</v>
      </c>
    </row>
    <row r="31" spans="1:34" ht="12.75">
      <c r="A31" s="5" t="s">
        <v>17</v>
      </c>
      <c r="B31" s="21">
        <v>334</v>
      </c>
      <c r="C31" s="22">
        <v>233</v>
      </c>
      <c r="D31" s="20">
        <v>567</v>
      </c>
      <c r="E31" s="21">
        <v>267</v>
      </c>
      <c r="F31" s="22">
        <v>183</v>
      </c>
      <c r="G31" s="20">
        <v>450</v>
      </c>
      <c r="H31" s="21">
        <v>917</v>
      </c>
      <c r="I31" s="22">
        <v>615</v>
      </c>
      <c r="J31" s="20">
        <v>1532</v>
      </c>
      <c r="K31" s="21">
        <v>93</v>
      </c>
      <c r="L31" s="22">
        <v>12</v>
      </c>
      <c r="M31" s="10">
        <v>105</v>
      </c>
      <c r="N31" s="21">
        <v>0</v>
      </c>
      <c r="O31" s="22">
        <v>0</v>
      </c>
      <c r="P31" s="20">
        <v>0</v>
      </c>
      <c r="Q31" s="21">
        <v>13</v>
      </c>
      <c r="R31" s="22">
        <v>2</v>
      </c>
      <c r="S31" s="20">
        <v>15</v>
      </c>
      <c r="T31" s="21">
        <v>57</v>
      </c>
      <c r="U31" s="22">
        <v>8</v>
      </c>
      <c r="V31" s="20">
        <v>65</v>
      </c>
      <c r="W31" s="21">
        <v>0</v>
      </c>
      <c r="X31" s="22">
        <v>0</v>
      </c>
      <c r="Y31" s="20">
        <v>0</v>
      </c>
      <c r="Z31" s="21">
        <v>8</v>
      </c>
      <c r="AA31" s="22">
        <v>2</v>
      </c>
      <c r="AB31" s="20">
        <v>10</v>
      </c>
      <c r="AC31" s="21">
        <v>59</v>
      </c>
      <c r="AD31" s="22">
        <v>13</v>
      </c>
      <c r="AE31" s="20">
        <v>72</v>
      </c>
      <c r="AF31" s="8">
        <f t="shared" si="3"/>
        <v>1748</v>
      </c>
      <c r="AG31" s="9">
        <f t="shared" si="3"/>
        <v>1068</v>
      </c>
      <c r="AH31" s="10">
        <f t="shared" si="3"/>
        <v>2816</v>
      </c>
    </row>
    <row r="32" spans="1:34" ht="12.75">
      <c r="A32" s="5" t="s">
        <v>18</v>
      </c>
      <c r="B32" s="21">
        <v>0</v>
      </c>
      <c r="C32" s="22">
        <v>0</v>
      </c>
      <c r="D32" s="20">
        <v>0</v>
      </c>
      <c r="E32" s="21">
        <v>0</v>
      </c>
      <c r="F32" s="22">
        <v>0</v>
      </c>
      <c r="G32" s="20">
        <v>0</v>
      </c>
      <c r="H32" s="21">
        <v>0</v>
      </c>
      <c r="I32" s="22">
        <v>0</v>
      </c>
      <c r="J32" s="20">
        <v>0</v>
      </c>
      <c r="K32" s="21">
        <v>0</v>
      </c>
      <c r="L32" s="20">
        <v>0</v>
      </c>
      <c r="M32" s="10">
        <v>0</v>
      </c>
      <c r="N32" s="21">
        <v>0</v>
      </c>
      <c r="O32" s="20">
        <v>0</v>
      </c>
      <c r="P32" s="20">
        <v>0</v>
      </c>
      <c r="Q32" s="21">
        <v>0</v>
      </c>
      <c r="R32" s="20">
        <v>0</v>
      </c>
      <c r="S32" s="20">
        <v>0</v>
      </c>
      <c r="T32" s="21">
        <v>0</v>
      </c>
      <c r="U32" s="20">
        <v>0</v>
      </c>
      <c r="V32" s="20">
        <v>0</v>
      </c>
      <c r="W32" s="21">
        <v>0</v>
      </c>
      <c r="X32" s="20">
        <v>0</v>
      </c>
      <c r="Y32" s="20">
        <v>0</v>
      </c>
      <c r="Z32" s="21">
        <v>0</v>
      </c>
      <c r="AA32" s="20">
        <v>0</v>
      </c>
      <c r="AB32" s="20">
        <v>0</v>
      </c>
      <c r="AC32" s="21">
        <v>0</v>
      </c>
      <c r="AD32" s="20">
        <v>0</v>
      </c>
      <c r="AE32" s="20">
        <v>0</v>
      </c>
      <c r="AF32" s="8">
        <f t="shared" si="3"/>
        <v>0</v>
      </c>
      <c r="AG32" s="9">
        <f t="shared" si="3"/>
        <v>0</v>
      </c>
      <c r="AH32" s="10">
        <f t="shared" si="3"/>
        <v>0</v>
      </c>
    </row>
    <row r="33" spans="1:34" ht="12.75">
      <c r="A33" s="5" t="s">
        <v>19</v>
      </c>
      <c r="B33" s="21">
        <v>0</v>
      </c>
      <c r="C33" s="22">
        <v>0</v>
      </c>
      <c r="D33" s="20">
        <v>0</v>
      </c>
      <c r="E33" s="21">
        <v>0</v>
      </c>
      <c r="F33" s="22">
        <v>0</v>
      </c>
      <c r="G33" s="20">
        <v>0</v>
      </c>
      <c r="H33" s="21">
        <v>0</v>
      </c>
      <c r="I33" s="22">
        <v>0</v>
      </c>
      <c r="J33" s="20">
        <v>0</v>
      </c>
      <c r="K33" s="21">
        <v>0</v>
      </c>
      <c r="L33" s="20">
        <v>0</v>
      </c>
      <c r="M33" s="10">
        <v>0</v>
      </c>
      <c r="N33" s="21">
        <v>0</v>
      </c>
      <c r="O33" s="20">
        <v>0</v>
      </c>
      <c r="P33" s="20">
        <v>0</v>
      </c>
      <c r="Q33" s="21">
        <v>0</v>
      </c>
      <c r="R33" s="20">
        <v>0</v>
      </c>
      <c r="S33" s="20">
        <v>0</v>
      </c>
      <c r="T33" s="21">
        <v>0</v>
      </c>
      <c r="U33" s="20">
        <v>0</v>
      </c>
      <c r="V33" s="20">
        <v>0</v>
      </c>
      <c r="W33" s="21">
        <v>0</v>
      </c>
      <c r="X33" s="20">
        <v>0</v>
      </c>
      <c r="Y33" s="20">
        <v>0</v>
      </c>
      <c r="Z33" s="21">
        <v>0</v>
      </c>
      <c r="AA33" s="20">
        <v>0</v>
      </c>
      <c r="AB33" s="20">
        <v>0</v>
      </c>
      <c r="AC33" s="21">
        <v>0</v>
      </c>
      <c r="AD33" s="20">
        <v>0</v>
      </c>
      <c r="AE33" s="20">
        <v>0</v>
      </c>
      <c r="AF33" s="8">
        <f t="shared" si="3"/>
        <v>0</v>
      </c>
      <c r="AG33" s="9">
        <f t="shared" si="3"/>
        <v>0</v>
      </c>
      <c r="AH33" s="10">
        <f t="shared" si="3"/>
        <v>0</v>
      </c>
    </row>
    <row r="34" spans="1:34" s="12" customFormat="1" ht="12.75">
      <c r="A34" s="12" t="s">
        <v>12</v>
      </c>
      <c r="B34" s="59">
        <v>406</v>
      </c>
      <c r="C34" s="60">
        <v>285</v>
      </c>
      <c r="D34" s="60">
        <v>691</v>
      </c>
      <c r="E34" s="59">
        <v>426</v>
      </c>
      <c r="F34" s="60">
        <v>264</v>
      </c>
      <c r="G34" s="60">
        <v>690</v>
      </c>
      <c r="H34" s="59">
        <v>1384</v>
      </c>
      <c r="I34" s="60">
        <v>859</v>
      </c>
      <c r="J34" s="60">
        <v>2243</v>
      </c>
      <c r="K34" s="59">
        <v>129</v>
      </c>
      <c r="L34" s="60">
        <v>15</v>
      </c>
      <c r="M34" s="60">
        <v>144</v>
      </c>
      <c r="N34" s="59">
        <v>19</v>
      </c>
      <c r="O34" s="60">
        <v>2</v>
      </c>
      <c r="P34" s="60">
        <v>21</v>
      </c>
      <c r="Q34" s="59">
        <v>13</v>
      </c>
      <c r="R34" s="60">
        <v>2</v>
      </c>
      <c r="S34" s="60">
        <v>15</v>
      </c>
      <c r="T34" s="59">
        <v>70</v>
      </c>
      <c r="U34" s="60">
        <v>10</v>
      </c>
      <c r="V34" s="60">
        <v>80</v>
      </c>
      <c r="W34" s="59">
        <v>9</v>
      </c>
      <c r="X34" s="60">
        <v>0</v>
      </c>
      <c r="Y34" s="60">
        <v>9</v>
      </c>
      <c r="Z34" s="59">
        <v>8</v>
      </c>
      <c r="AA34" s="60">
        <v>2</v>
      </c>
      <c r="AB34" s="60">
        <v>10</v>
      </c>
      <c r="AC34" s="59">
        <v>69</v>
      </c>
      <c r="AD34" s="60">
        <v>13</v>
      </c>
      <c r="AE34" s="60">
        <v>82</v>
      </c>
      <c r="AF34" s="59">
        <f t="shared" si="3"/>
        <v>2533</v>
      </c>
      <c r="AG34" s="60">
        <f t="shared" si="3"/>
        <v>1452</v>
      </c>
      <c r="AH34" s="60">
        <f t="shared" si="3"/>
        <v>3985</v>
      </c>
    </row>
    <row r="35" spans="1:34" s="12" customFormat="1" ht="12.75">
      <c r="A35" s="4" t="s">
        <v>9</v>
      </c>
      <c r="B35" s="61"/>
      <c r="C35" s="62"/>
      <c r="D35" s="62"/>
      <c r="E35" s="61"/>
      <c r="F35" s="62"/>
      <c r="G35" s="62"/>
      <c r="H35" s="61"/>
      <c r="I35" s="62"/>
      <c r="J35" s="62"/>
      <c r="K35" s="61"/>
      <c r="L35" s="62"/>
      <c r="M35" s="62"/>
      <c r="N35" s="61"/>
      <c r="O35" s="62"/>
      <c r="P35" s="62"/>
      <c r="Q35" s="61"/>
      <c r="R35" s="62"/>
      <c r="S35" s="62"/>
      <c r="T35" s="61"/>
      <c r="U35" s="62"/>
      <c r="V35" s="62"/>
      <c r="W35" s="61"/>
      <c r="X35" s="62"/>
      <c r="Y35" s="62"/>
      <c r="Z35" s="61"/>
      <c r="AA35" s="62"/>
      <c r="AB35" s="62"/>
      <c r="AC35" s="61"/>
      <c r="AD35" s="62"/>
      <c r="AE35" s="62"/>
      <c r="AF35" s="61"/>
      <c r="AG35" s="62"/>
      <c r="AH35" s="62"/>
    </row>
    <row r="36" spans="1:34" ht="12.75">
      <c r="A36" s="5" t="s">
        <v>16</v>
      </c>
      <c r="B36" s="21">
        <v>166</v>
      </c>
      <c r="C36" s="20">
        <v>113</v>
      </c>
      <c r="D36" s="20">
        <v>279</v>
      </c>
      <c r="E36" s="21">
        <v>194</v>
      </c>
      <c r="F36" s="20">
        <v>139</v>
      </c>
      <c r="G36" s="20">
        <v>333</v>
      </c>
      <c r="H36" s="21">
        <v>276</v>
      </c>
      <c r="I36" s="20">
        <v>171</v>
      </c>
      <c r="J36" s="20">
        <v>447</v>
      </c>
      <c r="K36" s="21">
        <v>73</v>
      </c>
      <c r="L36" s="20">
        <v>14</v>
      </c>
      <c r="M36" s="20">
        <v>87</v>
      </c>
      <c r="N36" s="21">
        <v>6</v>
      </c>
      <c r="O36" s="20">
        <v>0</v>
      </c>
      <c r="P36" s="20">
        <v>6</v>
      </c>
      <c r="Q36" s="21">
        <v>5</v>
      </c>
      <c r="R36" s="20">
        <v>1</v>
      </c>
      <c r="S36" s="20">
        <v>6</v>
      </c>
      <c r="T36" s="21">
        <v>25</v>
      </c>
      <c r="U36" s="20">
        <v>8</v>
      </c>
      <c r="V36" s="20">
        <v>33</v>
      </c>
      <c r="W36" s="21">
        <v>0</v>
      </c>
      <c r="X36" s="20">
        <v>0</v>
      </c>
      <c r="Y36" s="20">
        <v>0</v>
      </c>
      <c r="Z36" s="21">
        <v>0</v>
      </c>
      <c r="AA36" s="20">
        <v>0</v>
      </c>
      <c r="AB36" s="20">
        <v>0</v>
      </c>
      <c r="AC36" s="21">
        <v>0</v>
      </c>
      <c r="AD36" s="20">
        <v>0</v>
      </c>
      <c r="AE36" s="20">
        <v>0</v>
      </c>
      <c r="AF36" s="8">
        <f aca="true" t="shared" si="4" ref="AF36:AH40">SUM(AC36,Z36,W36,T36,Q36,N36,K36,H36,E36,B36)</f>
        <v>745</v>
      </c>
      <c r="AG36" s="10">
        <f t="shared" si="4"/>
        <v>446</v>
      </c>
      <c r="AH36" s="10">
        <f t="shared" si="4"/>
        <v>1191</v>
      </c>
    </row>
    <row r="37" spans="1:34" ht="12.75">
      <c r="A37" s="5" t="s">
        <v>17</v>
      </c>
      <c r="B37" s="21">
        <v>397</v>
      </c>
      <c r="C37" s="22">
        <v>273</v>
      </c>
      <c r="D37" s="20">
        <v>670</v>
      </c>
      <c r="E37" s="21">
        <v>239</v>
      </c>
      <c r="F37" s="22">
        <v>152</v>
      </c>
      <c r="G37" s="20">
        <v>391</v>
      </c>
      <c r="H37" s="21">
        <v>1133</v>
      </c>
      <c r="I37" s="22">
        <v>628</v>
      </c>
      <c r="J37" s="20">
        <v>1761</v>
      </c>
      <c r="K37" s="21">
        <v>30</v>
      </c>
      <c r="L37" s="22">
        <v>11</v>
      </c>
      <c r="M37" s="20">
        <v>41</v>
      </c>
      <c r="N37" s="21">
        <v>7</v>
      </c>
      <c r="O37" s="22">
        <v>4</v>
      </c>
      <c r="P37" s="20">
        <v>11</v>
      </c>
      <c r="Q37" s="21">
        <v>19</v>
      </c>
      <c r="R37" s="22">
        <v>5</v>
      </c>
      <c r="S37" s="20">
        <v>24</v>
      </c>
      <c r="T37" s="21">
        <v>7</v>
      </c>
      <c r="U37" s="22">
        <v>6</v>
      </c>
      <c r="V37" s="20">
        <v>13</v>
      </c>
      <c r="W37" s="21">
        <v>4</v>
      </c>
      <c r="X37" s="22">
        <v>1</v>
      </c>
      <c r="Y37" s="20">
        <v>5</v>
      </c>
      <c r="Z37" s="21">
        <v>14</v>
      </c>
      <c r="AA37" s="22">
        <v>2</v>
      </c>
      <c r="AB37" s="20">
        <v>16</v>
      </c>
      <c r="AC37" s="21">
        <v>13</v>
      </c>
      <c r="AD37" s="22">
        <v>14</v>
      </c>
      <c r="AE37" s="20">
        <v>27</v>
      </c>
      <c r="AF37" s="8">
        <f t="shared" si="4"/>
        <v>1863</v>
      </c>
      <c r="AG37" s="9">
        <f t="shared" si="4"/>
        <v>1096</v>
      </c>
      <c r="AH37" s="10">
        <f t="shared" si="4"/>
        <v>2959</v>
      </c>
    </row>
    <row r="38" spans="1:34" ht="12.75">
      <c r="A38" s="5" t="s">
        <v>18</v>
      </c>
      <c r="B38" s="21">
        <v>0</v>
      </c>
      <c r="C38" s="22">
        <v>0</v>
      </c>
      <c r="D38" s="20">
        <v>0</v>
      </c>
      <c r="E38" s="21">
        <v>0</v>
      </c>
      <c r="F38" s="22">
        <v>0</v>
      </c>
      <c r="G38" s="20">
        <v>0</v>
      </c>
      <c r="H38" s="21">
        <v>83</v>
      </c>
      <c r="I38" s="22">
        <v>46</v>
      </c>
      <c r="J38" s="20">
        <v>129</v>
      </c>
      <c r="K38" s="21">
        <v>16</v>
      </c>
      <c r="L38" s="22">
        <v>0</v>
      </c>
      <c r="M38" s="20">
        <v>16</v>
      </c>
      <c r="N38" s="21">
        <v>0</v>
      </c>
      <c r="O38" s="22">
        <v>0</v>
      </c>
      <c r="P38" s="20">
        <v>0</v>
      </c>
      <c r="Q38" s="21">
        <v>0</v>
      </c>
      <c r="R38" s="22">
        <v>0</v>
      </c>
      <c r="S38" s="20">
        <v>0</v>
      </c>
      <c r="T38" s="21">
        <v>30</v>
      </c>
      <c r="U38" s="22">
        <v>0</v>
      </c>
      <c r="V38" s="20">
        <v>30</v>
      </c>
      <c r="W38" s="21">
        <v>0</v>
      </c>
      <c r="X38" s="22">
        <v>0</v>
      </c>
      <c r="Y38" s="20">
        <v>0</v>
      </c>
      <c r="Z38" s="21">
        <v>0</v>
      </c>
      <c r="AA38" s="22">
        <v>0</v>
      </c>
      <c r="AB38" s="20">
        <v>0</v>
      </c>
      <c r="AC38" s="21">
        <v>10</v>
      </c>
      <c r="AD38" s="22">
        <v>0</v>
      </c>
      <c r="AE38" s="20">
        <v>10</v>
      </c>
      <c r="AF38" s="8">
        <f t="shared" si="4"/>
        <v>139</v>
      </c>
      <c r="AG38" s="9">
        <f t="shared" si="4"/>
        <v>46</v>
      </c>
      <c r="AH38" s="10">
        <f t="shared" si="4"/>
        <v>185</v>
      </c>
    </row>
    <row r="39" spans="1:34" ht="12.75">
      <c r="A39" s="5" t="s">
        <v>19</v>
      </c>
      <c r="B39" s="21">
        <v>27</v>
      </c>
      <c r="C39" s="22">
        <v>21</v>
      </c>
      <c r="D39" s="20">
        <v>48</v>
      </c>
      <c r="E39" s="21">
        <v>39</v>
      </c>
      <c r="F39" s="22">
        <v>17</v>
      </c>
      <c r="G39" s="20">
        <v>56</v>
      </c>
      <c r="H39" s="21">
        <v>111</v>
      </c>
      <c r="I39" s="22">
        <v>117</v>
      </c>
      <c r="J39" s="20">
        <v>228</v>
      </c>
      <c r="K39" s="21">
        <v>0</v>
      </c>
      <c r="L39" s="20">
        <v>0</v>
      </c>
      <c r="M39" s="20">
        <v>0</v>
      </c>
      <c r="N39" s="21">
        <v>0</v>
      </c>
      <c r="O39" s="20">
        <v>0</v>
      </c>
      <c r="P39" s="20">
        <v>0</v>
      </c>
      <c r="Q39" s="21">
        <v>0</v>
      </c>
      <c r="R39" s="20">
        <v>0</v>
      </c>
      <c r="S39" s="20">
        <v>0</v>
      </c>
      <c r="T39" s="21">
        <v>0</v>
      </c>
      <c r="U39" s="20">
        <v>0</v>
      </c>
      <c r="V39" s="20">
        <v>0</v>
      </c>
      <c r="W39" s="21">
        <v>0</v>
      </c>
      <c r="X39" s="20">
        <v>0</v>
      </c>
      <c r="Y39" s="20">
        <v>0</v>
      </c>
      <c r="Z39" s="21">
        <v>0</v>
      </c>
      <c r="AA39" s="20">
        <v>0</v>
      </c>
      <c r="AB39" s="20">
        <v>0</v>
      </c>
      <c r="AC39" s="21">
        <v>0</v>
      </c>
      <c r="AD39" s="20">
        <v>0</v>
      </c>
      <c r="AE39" s="20">
        <v>0</v>
      </c>
      <c r="AF39" s="8">
        <f t="shared" si="4"/>
        <v>177</v>
      </c>
      <c r="AG39" s="9">
        <f t="shared" si="4"/>
        <v>155</v>
      </c>
      <c r="AH39" s="10">
        <f t="shared" si="4"/>
        <v>332</v>
      </c>
    </row>
    <row r="40" spans="1:34" s="12" customFormat="1" ht="12.75">
      <c r="A40" s="12" t="s">
        <v>12</v>
      </c>
      <c r="B40" s="59">
        <v>590</v>
      </c>
      <c r="C40" s="60">
        <v>407</v>
      </c>
      <c r="D40" s="60">
        <v>997</v>
      </c>
      <c r="E40" s="59">
        <v>472</v>
      </c>
      <c r="F40" s="60">
        <v>308</v>
      </c>
      <c r="G40" s="60">
        <v>780</v>
      </c>
      <c r="H40" s="59">
        <v>1603</v>
      </c>
      <c r="I40" s="60">
        <v>962</v>
      </c>
      <c r="J40" s="60">
        <v>2565</v>
      </c>
      <c r="K40" s="59">
        <v>119</v>
      </c>
      <c r="L40" s="60">
        <v>25</v>
      </c>
      <c r="M40" s="60">
        <v>144</v>
      </c>
      <c r="N40" s="59">
        <v>13</v>
      </c>
      <c r="O40" s="60">
        <v>4</v>
      </c>
      <c r="P40" s="60">
        <v>17</v>
      </c>
      <c r="Q40" s="59">
        <v>24</v>
      </c>
      <c r="R40" s="60">
        <v>6</v>
      </c>
      <c r="S40" s="60">
        <v>30</v>
      </c>
      <c r="T40" s="59">
        <v>62</v>
      </c>
      <c r="U40" s="60">
        <v>14</v>
      </c>
      <c r="V40" s="60">
        <v>76</v>
      </c>
      <c r="W40" s="59">
        <v>4</v>
      </c>
      <c r="X40" s="60">
        <v>1</v>
      </c>
      <c r="Y40" s="60">
        <v>5</v>
      </c>
      <c r="Z40" s="59">
        <v>14</v>
      </c>
      <c r="AA40" s="60">
        <v>2</v>
      </c>
      <c r="AB40" s="60">
        <v>16</v>
      </c>
      <c r="AC40" s="59">
        <v>23</v>
      </c>
      <c r="AD40" s="60">
        <v>14</v>
      </c>
      <c r="AE40" s="60">
        <v>37</v>
      </c>
      <c r="AF40" s="59">
        <f t="shared" si="4"/>
        <v>2924</v>
      </c>
      <c r="AG40" s="60">
        <f t="shared" si="4"/>
        <v>1743</v>
      </c>
      <c r="AH40" s="60">
        <f t="shared" si="4"/>
        <v>4667</v>
      </c>
    </row>
    <row r="41" spans="1:34" s="12" customFormat="1" ht="12.75">
      <c r="A41" s="4" t="s">
        <v>10</v>
      </c>
      <c r="B41" s="61"/>
      <c r="C41" s="62"/>
      <c r="D41" s="62"/>
      <c r="E41" s="61"/>
      <c r="F41" s="62"/>
      <c r="G41" s="62"/>
      <c r="H41" s="61"/>
      <c r="I41" s="62"/>
      <c r="J41" s="62"/>
      <c r="K41" s="61"/>
      <c r="L41" s="62"/>
      <c r="M41" s="62"/>
      <c r="N41" s="61"/>
      <c r="O41" s="62"/>
      <c r="P41" s="62"/>
      <c r="Q41" s="61"/>
      <c r="R41" s="62"/>
      <c r="S41" s="62"/>
      <c r="T41" s="61"/>
      <c r="U41" s="62"/>
      <c r="V41" s="62"/>
      <c r="W41" s="61"/>
      <c r="X41" s="62"/>
      <c r="Y41" s="62"/>
      <c r="Z41" s="61"/>
      <c r="AA41" s="62"/>
      <c r="AB41" s="62"/>
      <c r="AC41" s="61"/>
      <c r="AD41" s="62"/>
      <c r="AE41" s="62"/>
      <c r="AF41" s="61"/>
      <c r="AG41" s="62"/>
      <c r="AH41" s="62"/>
    </row>
    <row r="42" spans="1:34" ht="12.75">
      <c r="A42" s="5" t="s">
        <v>16</v>
      </c>
      <c r="B42" s="21">
        <v>89</v>
      </c>
      <c r="C42" s="20">
        <v>39</v>
      </c>
      <c r="D42" s="20">
        <v>128</v>
      </c>
      <c r="E42" s="21">
        <v>94</v>
      </c>
      <c r="F42" s="20">
        <v>60</v>
      </c>
      <c r="G42" s="20">
        <v>154</v>
      </c>
      <c r="H42" s="21">
        <v>293</v>
      </c>
      <c r="I42" s="20">
        <v>178</v>
      </c>
      <c r="J42" s="20">
        <v>471</v>
      </c>
      <c r="K42" s="21">
        <v>28</v>
      </c>
      <c r="L42" s="20">
        <v>9</v>
      </c>
      <c r="M42" s="20">
        <v>37</v>
      </c>
      <c r="N42" s="21">
        <v>0</v>
      </c>
      <c r="O42" s="20">
        <v>0</v>
      </c>
      <c r="P42" s="20">
        <v>0</v>
      </c>
      <c r="Q42" s="21">
        <v>0</v>
      </c>
      <c r="R42" s="20">
        <v>0</v>
      </c>
      <c r="S42" s="20">
        <v>0</v>
      </c>
      <c r="T42" s="21">
        <v>0</v>
      </c>
      <c r="U42" s="20">
        <v>0</v>
      </c>
      <c r="V42" s="20">
        <v>0</v>
      </c>
      <c r="W42" s="21">
        <v>0</v>
      </c>
      <c r="X42" s="20">
        <v>0</v>
      </c>
      <c r="Y42" s="20">
        <v>0</v>
      </c>
      <c r="Z42" s="21">
        <v>0</v>
      </c>
      <c r="AA42" s="20">
        <v>0</v>
      </c>
      <c r="AB42" s="20">
        <v>0</v>
      </c>
      <c r="AC42" s="21">
        <v>0</v>
      </c>
      <c r="AD42" s="20">
        <v>0</v>
      </c>
      <c r="AE42" s="20">
        <v>0</v>
      </c>
      <c r="AF42" s="8">
        <f aca="true" t="shared" si="5" ref="AF42:AF47">SUM(AC42,Z42,W42,T42,Q42,N42,K42,H42,E42,B42)</f>
        <v>504</v>
      </c>
      <c r="AG42" s="9">
        <f aca="true" t="shared" si="6" ref="AG42:AG47">SUM(AD42,AA42,X42,U42,R42,O42,L42,I42,F42,C42)</f>
        <v>286</v>
      </c>
      <c r="AH42" s="10">
        <f aca="true" t="shared" si="7" ref="AH42:AH47">SUM(AE42,AB42,Y42,V42,S42,P42,M42,J42,G42,D42)</f>
        <v>790</v>
      </c>
    </row>
    <row r="43" spans="1:34" ht="12.75">
      <c r="A43" s="5" t="s">
        <v>17</v>
      </c>
      <c r="B43" s="21">
        <v>281</v>
      </c>
      <c r="C43" s="22">
        <v>154</v>
      </c>
      <c r="D43" s="20">
        <v>435</v>
      </c>
      <c r="E43" s="21">
        <v>203</v>
      </c>
      <c r="F43" s="22">
        <v>142</v>
      </c>
      <c r="G43" s="20">
        <v>345</v>
      </c>
      <c r="H43" s="21">
        <v>862</v>
      </c>
      <c r="I43" s="22">
        <v>398</v>
      </c>
      <c r="J43" s="20">
        <v>1260</v>
      </c>
      <c r="K43" s="21">
        <v>73</v>
      </c>
      <c r="L43" s="20">
        <v>7</v>
      </c>
      <c r="M43" s="20">
        <v>80</v>
      </c>
      <c r="N43" s="21">
        <v>0</v>
      </c>
      <c r="O43" s="20">
        <v>0</v>
      </c>
      <c r="P43" s="20">
        <v>0</v>
      </c>
      <c r="Q43" s="21">
        <v>16</v>
      </c>
      <c r="R43" s="20">
        <v>4</v>
      </c>
      <c r="S43" s="20">
        <v>20</v>
      </c>
      <c r="T43" s="21">
        <v>49</v>
      </c>
      <c r="U43" s="20">
        <v>3</v>
      </c>
      <c r="V43" s="20">
        <v>52</v>
      </c>
      <c r="W43" s="21">
        <v>0</v>
      </c>
      <c r="X43" s="20">
        <v>0</v>
      </c>
      <c r="Y43" s="20">
        <v>0</v>
      </c>
      <c r="Z43" s="21">
        <v>8</v>
      </c>
      <c r="AA43" s="20">
        <v>6</v>
      </c>
      <c r="AB43" s="20">
        <v>14</v>
      </c>
      <c r="AC43" s="21">
        <v>16</v>
      </c>
      <c r="AD43" s="20">
        <v>4</v>
      </c>
      <c r="AE43" s="20">
        <v>20</v>
      </c>
      <c r="AF43" s="8">
        <f t="shared" si="5"/>
        <v>1508</v>
      </c>
      <c r="AG43" s="9">
        <f t="shared" si="6"/>
        <v>718</v>
      </c>
      <c r="AH43" s="10">
        <f t="shared" si="7"/>
        <v>2226</v>
      </c>
    </row>
    <row r="44" spans="1:34" ht="12.75">
      <c r="A44" s="5" t="s">
        <v>18</v>
      </c>
      <c r="B44" s="21">
        <v>0</v>
      </c>
      <c r="C44" s="22">
        <v>0</v>
      </c>
      <c r="D44" s="20">
        <v>0</v>
      </c>
      <c r="E44" s="21">
        <v>0</v>
      </c>
      <c r="F44" s="22">
        <v>0</v>
      </c>
      <c r="G44" s="20">
        <v>0</v>
      </c>
      <c r="H44" s="21">
        <v>36</v>
      </c>
      <c r="I44" s="22">
        <v>6</v>
      </c>
      <c r="J44" s="20">
        <v>42</v>
      </c>
      <c r="K44" s="21">
        <v>32</v>
      </c>
      <c r="L44" s="20">
        <v>2</v>
      </c>
      <c r="M44" s="20">
        <v>34</v>
      </c>
      <c r="N44" s="21">
        <v>9</v>
      </c>
      <c r="O44" s="20">
        <v>1</v>
      </c>
      <c r="P44" s="20">
        <v>10</v>
      </c>
      <c r="Q44" s="21">
        <v>6</v>
      </c>
      <c r="R44" s="20">
        <v>3</v>
      </c>
      <c r="S44" s="20">
        <v>9</v>
      </c>
      <c r="T44" s="21">
        <v>0</v>
      </c>
      <c r="U44" s="20">
        <v>0</v>
      </c>
      <c r="V44" s="20">
        <v>0</v>
      </c>
      <c r="W44" s="21">
        <v>10</v>
      </c>
      <c r="X44" s="20">
        <v>3</v>
      </c>
      <c r="Y44" s="20">
        <v>13</v>
      </c>
      <c r="Z44" s="21">
        <v>4</v>
      </c>
      <c r="AA44" s="20">
        <v>0</v>
      </c>
      <c r="AB44" s="20">
        <v>4</v>
      </c>
      <c r="AC44" s="21">
        <v>0</v>
      </c>
      <c r="AD44" s="20">
        <v>0</v>
      </c>
      <c r="AE44" s="20">
        <v>0</v>
      </c>
      <c r="AF44" s="8">
        <f t="shared" si="5"/>
        <v>97</v>
      </c>
      <c r="AG44" s="9">
        <f t="shared" si="6"/>
        <v>15</v>
      </c>
      <c r="AH44" s="10">
        <f t="shared" si="7"/>
        <v>112</v>
      </c>
    </row>
    <row r="45" spans="1:34" ht="12.75">
      <c r="A45" s="5" t="s">
        <v>19</v>
      </c>
      <c r="B45" s="21">
        <v>0</v>
      </c>
      <c r="C45" s="22">
        <v>0</v>
      </c>
      <c r="D45" s="20">
        <v>0</v>
      </c>
      <c r="E45" s="21">
        <v>0</v>
      </c>
      <c r="F45" s="22">
        <v>0</v>
      </c>
      <c r="G45" s="20">
        <v>0</v>
      </c>
      <c r="H45" s="21">
        <v>96</v>
      </c>
      <c r="I45" s="22">
        <v>0</v>
      </c>
      <c r="J45" s="20">
        <v>96</v>
      </c>
      <c r="K45" s="21">
        <v>0</v>
      </c>
      <c r="L45" s="20">
        <v>0</v>
      </c>
      <c r="M45" s="20">
        <v>0</v>
      </c>
      <c r="N45" s="21">
        <v>0</v>
      </c>
      <c r="O45" s="20">
        <v>0</v>
      </c>
      <c r="P45" s="20">
        <v>0</v>
      </c>
      <c r="Q45" s="21">
        <v>0</v>
      </c>
      <c r="R45" s="20">
        <v>0</v>
      </c>
      <c r="S45" s="20">
        <v>0</v>
      </c>
      <c r="T45" s="21">
        <v>0</v>
      </c>
      <c r="U45" s="20">
        <v>0</v>
      </c>
      <c r="V45" s="20">
        <v>0</v>
      </c>
      <c r="W45" s="21">
        <v>0</v>
      </c>
      <c r="X45" s="20">
        <v>0</v>
      </c>
      <c r="Y45" s="20">
        <v>0</v>
      </c>
      <c r="Z45" s="21">
        <v>0</v>
      </c>
      <c r="AA45" s="20">
        <v>0</v>
      </c>
      <c r="AB45" s="20">
        <v>0</v>
      </c>
      <c r="AC45" s="21">
        <v>0</v>
      </c>
      <c r="AD45" s="20">
        <v>0</v>
      </c>
      <c r="AE45" s="20">
        <v>0</v>
      </c>
      <c r="AF45" s="8">
        <f t="shared" si="5"/>
        <v>96</v>
      </c>
      <c r="AG45" s="9">
        <f t="shared" si="6"/>
        <v>0</v>
      </c>
      <c r="AH45" s="10">
        <f t="shared" si="7"/>
        <v>96</v>
      </c>
    </row>
    <row r="46" spans="1:34" ht="12.75">
      <c r="A46" s="5" t="s">
        <v>37</v>
      </c>
      <c r="B46" s="21">
        <v>50</v>
      </c>
      <c r="C46" s="22">
        <v>16</v>
      </c>
      <c r="D46" s="20">
        <v>66</v>
      </c>
      <c r="E46" s="21">
        <v>46</v>
      </c>
      <c r="F46" s="22">
        <v>25</v>
      </c>
      <c r="G46" s="20">
        <v>71</v>
      </c>
      <c r="H46" s="21">
        <v>75</v>
      </c>
      <c r="I46" s="22">
        <v>35</v>
      </c>
      <c r="J46" s="20">
        <v>110</v>
      </c>
      <c r="K46" s="98">
        <v>0</v>
      </c>
      <c r="L46" s="99">
        <v>0</v>
      </c>
      <c r="M46" s="20">
        <v>0</v>
      </c>
      <c r="N46" s="98">
        <v>0</v>
      </c>
      <c r="O46" s="99">
        <v>0</v>
      </c>
      <c r="P46" s="99">
        <v>0</v>
      </c>
      <c r="Q46" s="98">
        <v>0</v>
      </c>
      <c r="R46" s="99">
        <v>0</v>
      </c>
      <c r="S46" s="99">
        <v>0</v>
      </c>
      <c r="T46" s="98">
        <v>0</v>
      </c>
      <c r="U46" s="99">
        <v>0</v>
      </c>
      <c r="V46" s="99">
        <v>0</v>
      </c>
      <c r="W46" s="21">
        <v>0</v>
      </c>
      <c r="X46" s="20">
        <v>0</v>
      </c>
      <c r="Y46" s="20">
        <v>0</v>
      </c>
      <c r="Z46" s="21">
        <v>0</v>
      </c>
      <c r="AA46" s="20">
        <v>0</v>
      </c>
      <c r="AB46" s="20">
        <v>0</v>
      </c>
      <c r="AC46" s="21">
        <v>0</v>
      </c>
      <c r="AD46" s="20">
        <v>0</v>
      </c>
      <c r="AE46" s="20">
        <v>0</v>
      </c>
      <c r="AF46" s="8">
        <f t="shared" si="5"/>
        <v>171</v>
      </c>
      <c r="AG46" s="9">
        <f t="shared" si="6"/>
        <v>76</v>
      </c>
      <c r="AH46" s="10">
        <f t="shared" si="7"/>
        <v>247</v>
      </c>
    </row>
    <row r="47" spans="1:34" s="17" customFormat="1" ht="12.75">
      <c r="A47" s="12" t="s">
        <v>12</v>
      </c>
      <c r="B47" s="59">
        <v>420</v>
      </c>
      <c r="C47" s="60">
        <v>209</v>
      </c>
      <c r="D47" s="60">
        <v>629</v>
      </c>
      <c r="E47" s="59">
        <v>343</v>
      </c>
      <c r="F47" s="60">
        <v>227</v>
      </c>
      <c r="G47" s="60">
        <v>570</v>
      </c>
      <c r="H47" s="59">
        <v>1362</v>
      </c>
      <c r="I47" s="60">
        <v>617</v>
      </c>
      <c r="J47" s="60">
        <v>1979</v>
      </c>
      <c r="K47" s="24">
        <v>133</v>
      </c>
      <c r="L47" s="23">
        <v>18</v>
      </c>
      <c r="M47" s="198">
        <v>151</v>
      </c>
      <c r="N47" s="24">
        <v>9</v>
      </c>
      <c r="O47" s="23">
        <v>1</v>
      </c>
      <c r="P47" s="23">
        <v>10</v>
      </c>
      <c r="Q47" s="24">
        <v>22</v>
      </c>
      <c r="R47" s="23">
        <v>7</v>
      </c>
      <c r="S47" s="23">
        <v>29</v>
      </c>
      <c r="T47" s="24">
        <v>49</v>
      </c>
      <c r="U47" s="23">
        <v>3</v>
      </c>
      <c r="V47" s="23">
        <v>52</v>
      </c>
      <c r="W47" s="199">
        <v>10</v>
      </c>
      <c r="X47" s="200">
        <v>3</v>
      </c>
      <c r="Y47" s="200">
        <v>13</v>
      </c>
      <c r="Z47" s="199">
        <v>12</v>
      </c>
      <c r="AA47" s="200">
        <v>6</v>
      </c>
      <c r="AB47" s="200">
        <v>18</v>
      </c>
      <c r="AC47" s="199">
        <v>16</v>
      </c>
      <c r="AD47" s="200">
        <v>4</v>
      </c>
      <c r="AE47" s="198">
        <v>20</v>
      </c>
      <c r="AF47" s="59">
        <f t="shared" si="5"/>
        <v>2376</v>
      </c>
      <c r="AG47" s="60">
        <f t="shared" si="6"/>
        <v>1095</v>
      </c>
      <c r="AH47" s="60">
        <f t="shared" si="7"/>
        <v>3471</v>
      </c>
    </row>
    <row r="48" spans="1:34" s="5" customFormat="1" ht="12.75">
      <c r="A48" s="27" t="s">
        <v>15</v>
      </c>
      <c r="B48" s="63"/>
      <c r="C48" s="64"/>
      <c r="D48" s="64"/>
      <c r="E48" s="63"/>
      <c r="F48" s="64"/>
      <c r="G48" s="64"/>
      <c r="H48" s="63"/>
      <c r="I48" s="64"/>
      <c r="J48" s="64"/>
      <c r="K48" s="63"/>
      <c r="L48" s="64"/>
      <c r="M48" s="64"/>
      <c r="N48" s="63"/>
      <c r="O48" s="64"/>
      <c r="P48" s="64"/>
      <c r="Q48" s="63"/>
      <c r="R48" s="64"/>
      <c r="S48" s="64"/>
      <c r="T48" s="63"/>
      <c r="U48" s="64"/>
      <c r="V48" s="64"/>
      <c r="W48" s="63"/>
      <c r="X48" s="64"/>
      <c r="Y48" s="64"/>
      <c r="Z48" s="63"/>
      <c r="AA48" s="64"/>
      <c r="AB48" s="64"/>
      <c r="AC48" s="63"/>
      <c r="AD48" s="64"/>
      <c r="AE48" s="64"/>
      <c r="AF48" s="65"/>
      <c r="AG48" s="66"/>
      <c r="AH48" s="66"/>
    </row>
    <row r="49" spans="1:34" ht="12.75">
      <c r="A49" s="5" t="s">
        <v>16</v>
      </c>
      <c r="B49" s="67">
        <f>SUM(B12,B18,B24,B30,B36,B42)</f>
        <v>665</v>
      </c>
      <c r="C49" s="68">
        <f aca="true" t="shared" si="8" ref="C49:AH49">SUM(C12,C18,C24,C30,C36,C42)</f>
        <v>361</v>
      </c>
      <c r="D49" s="68">
        <f t="shared" si="8"/>
        <v>1026</v>
      </c>
      <c r="E49" s="67">
        <f t="shared" si="8"/>
        <v>712</v>
      </c>
      <c r="F49" s="68">
        <f t="shared" si="8"/>
        <v>439</v>
      </c>
      <c r="G49" s="68">
        <f t="shared" si="8"/>
        <v>1151</v>
      </c>
      <c r="H49" s="67">
        <f t="shared" si="8"/>
        <v>1605</v>
      </c>
      <c r="I49" s="68">
        <f t="shared" si="8"/>
        <v>994</v>
      </c>
      <c r="J49" s="68">
        <f t="shared" si="8"/>
        <v>2599</v>
      </c>
      <c r="K49" s="67">
        <f t="shared" si="8"/>
        <v>161</v>
      </c>
      <c r="L49" s="68">
        <f t="shared" si="8"/>
        <v>26</v>
      </c>
      <c r="M49" s="68">
        <f t="shared" si="8"/>
        <v>187</v>
      </c>
      <c r="N49" s="67">
        <f t="shared" si="8"/>
        <v>25</v>
      </c>
      <c r="O49" s="68">
        <f t="shared" si="8"/>
        <v>2</v>
      </c>
      <c r="P49" s="68">
        <f t="shared" si="8"/>
        <v>27</v>
      </c>
      <c r="Q49" s="67">
        <f t="shared" si="8"/>
        <v>13</v>
      </c>
      <c r="R49" s="68">
        <f t="shared" si="8"/>
        <v>5</v>
      </c>
      <c r="S49" s="68">
        <f t="shared" si="8"/>
        <v>18</v>
      </c>
      <c r="T49" s="67">
        <f t="shared" si="8"/>
        <v>51</v>
      </c>
      <c r="U49" s="68">
        <f t="shared" si="8"/>
        <v>12</v>
      </c>
      <c r="V49" s="68">
        <f t="shared" si="8"/>
        <v>63</v>
      </c>
      <c r="W49" s="67">
        <f t="shared" si="8"/>
        <v>9</v>
      </c>
      <c r="X49" s="68">
        <f t="shared" si="8"/>
        <v>0</v>
      </c>
      <c r="Y49" s="68">
        <f t="shared" si="8"/>
        <v>9</v>
      </c>
      <c r="Z49" s="67">
        <f t="shared" si="8"/>
        <v>0</v>
      </c>
      <c r="AA49" s="68">
        <f t="shared" si="8"/>
        <v>0</v>
      </c>
      <c r="AB49" s="68">
        <f t="shared" si="8"/>
        <v>0</v>
      </c>
      <c r="AC49" s="67">
        <f t="shared" si="8"/>
        <v>10</v>
      </c>
      <c r="AD49" s="68">
        <f t="shared" si="8"/>
        <v>0</v>
      </c>
      <c r="AE49" s="68">
        <f t="shared" si="8"/>
        <v>10</v>
      </c>
      <c r="AF49" s="69">
        <f t="shared" si="8"/>
        <v>3251</v>
      </c>
      <c r="AG49" s="73">
        <f t="shared" si="8"/>
        <v>1839</v>
      </c>
      <c r="AH49" s="70">
        <f t="shared" si="8"/>
        <v>5090</v>
      </c>
    </row>
    <row r="50" spans="1:34" ht="12.75">
      <c r="A50" s="101" t="s">
        <v>17</v>
      </c>
      <c r="B50" s="67">
        <f>SUM(B13,B19,B25,B31,B37,B43)</f>
        <v>1833</v>
      </c>
      <c r="C50" s="72">
        <f aca="true" t="shared" si="9" ref="C50:AH50">SUM(C13,C19,C25,C31,C37,C43)</f>
        <v>1201</v>
      </c>
      <c r="D50" s="68">
        <f t="shared" si="9"/>
        <v>3034</v>
      </c>
      <c r="E50" s="67">
        <f t="shared" si="9"/>
        <v>1000</v>
      </c>
      <c r="F50" s="72">
        <f t="shared" si="9"/>
        <v>698</v>
      </c>
      <c r="G50" s="68">
        <f t="shared" si="9"/>
        <v>1698</v>
      </c>
      <c r="H50" s="67">
        <f t="shared" si="9"/>
        <v>4434</v>
      </c>
      <c r="I50" s="72">
        <f t="shared" si="9"/>
        <v>2570</v>
      </c>
      <c r="J50" s="68">
        <f t="shared" si="9"/>
        <v>7004</v>
      </c>
      <c r="K50" s="67">
        <f t="shared" si="9"/>
        <v>254</v>
      </c>
      <c r="L50" s="72">
        <f t="shared" si="9"/>
        <v>50</v>
      </c>
      <c r="M50" s="68">
        <f t="shared" si="9"/>
        <v>304</v>
      </c>
      <c r="N50" s="67">
        <f t="shared" si="9"/>
        <v>15</v>
      </c>
      <c r="O50" s="72">
        <f t="shared" si="9"/>
        <v>4</v>
      </c>
      <c r="P50" s="68">
        <f t="shared" si="9"/>
        <v>19</v>
      </c>
      <c r="Q50" s="67">
        <f t="shared" si="9"/>
        <v>60</v>
      </c>
      <c r="R50" s="72">
        <f t="shared" si="9"/>
        <v>13</v>
      </c>
      <c r="S50" s="68">
        <f t="shared" si="9"/>
        <v>73</v>
      </c>
      <c r="T50" s="67">
        <f t="shared" si="9"/>
        <v>145</v>
      </c>
      <c r="U50" s="72">
        <f t="shared" si="9"/>
        <v>27</v>
      </c>
      <c r="V50" s="68">
        <f t="shared" si="9"/>
        <v>172</v>
      </c>
      <c r="W50" s="67">
        <f t="shared" si="9"/>
        <v>4</v>
      </c>
      <c r="X50" s="72">
        <f t="shared" si="9"/>
        <v>1</v>
      </c>
      <c r="Y50" s="68">
        <f t="shared" si="9"/>
        <v>5</v>
      </c>
      <c r="Z50" s="67">
        <f t="shared" si="9"/>
        <v>38</v>
      </c>
      <c r="AA50" s="72">
        <f t="shared" si="9"/>
        <v>11</v>
      </c>
      <c r="AB50" s="68">
        <f t="shared" si="9"/>
        <v>49</v>
      </c>
      <c r="AC50" s="67">
        <f t="shared" si="9"/>
        <v>141</v>
      </c>
      <c r="AD50" s="72">
        <f t="shared" si="9"/>
        <v>47</v>
      </c>
      <c r="AE50" s="68">
        <f t="shared" si="9"/>
        <v>188</v>
      </c>
      <c r="AF50" s="69">
        <f t="shared" si="9"/>
        <v>7924</v>
      </c>
      <c r="AG50" s="73">
        <f t="shared" si="9"/>
        <v>4622</v>
      </c>
      <c r="AH50" s="70">
        <f t="shared" si="9"/>
        <v>12546</v>
      </c>
    </row>
    <row r="51" spans="1:34" ht="12.75">
      <c r="A51" s="101" t="s">
        <v>18</v>
      </c>
      <c r="B51" s="67">
        <f>SUM(B14,B20,B32,B38,B44)</f>
        <v>0</v>
      </c>
      <c r="C51" s="72">
        <f aca="true" t="shared" si="10" ref="C51:AH51">SUM(C14,C20,C32,C38,C44)</f>
        <v>0</v>
      </c>
      <c r="D51" s="68">
        <f t="shared" si="10"/>
        <v>0</v>
      </c>
      <c r="E51" s="67">
        <f t="shared" si="10"/>
        <v>0</v>
      </c>
      <c r="F51" s="72">
        <f t="shared" si="10"/>
        <v>0</v>
      </c>
      <c r="G51" s="68">
        <f t="shared" si="10"/>
        <v>0</v>
      </c>
      <c r="H51" s="67">
        <f t="shared" si="10"/>
        <v>119</v>
      </c>
      <c r="I51" s="72">
        <f t="shared" si="10"/>
        <v>52</v>
      </c>
      <c r="J51" s="68">
        <f t="shared" si="10"/>
        <v>171</v>
      </c>
      <c r="K51" s="67">
        <f t="shared" si="10"/>
        <v>48</v>
      </c>
      <c r="L51" s="72">
        <f t="shared" si="10"/>
        <v>2</v>
      </c>
      <c r="M51" s="68">
        <f t="shared" si="10"/>
        <v>50</v>
      </c>
      <c r="N51" s="67">
        <f t="shared" si="10"/>
        <v>9</v>
      </c>
      <c r="O51" s="72">
        <f t="shared" si="10"/>
        <v>1</v>
      </c>
      <c r="P51" s="68">
        <f t="shared" si="10"/>
        <v>10</v>
      </c>
      <c r="Q51" s="67">
        <f t="shared" si="10"/>
        <v>6</v>
      </c>
      <c r="R51" s="72">
        <f t="shared" si="10"/>
        <v>3</v>
      </c>
      <c r="S51" s="68">
        <f t="shared" si="10"/>
        <v>9</v>
      </c>
      <c r="T51" s="67">
        <f t="shared" si="10"/>
        <v>30</v>
      </c>
      <c r="U51" s="72">
        <f t="shared" si="10"/>
        <v>0</v>
      </c>
      <c r="V51" s="68">
        <f t="shared" si="10"/>
        <v>30</v>
      </c>
      <c r="W51" s="67">
        <f t="shared" si="10"/>
        <v>10</v>
      </c>
      <c r="X51" s="72">
        <f t="shared" si="10"/>
        <v>3</v>
      </c>
      <c r="Y51" s="68">
        <f t="shared" si="10"/>
        <v>13</v>
      </c>
      <c r="Z51" s="67">
        <f t="shared" si="10"/>
        <v>4</v>
      </c>
      <c r="AA51" s="72">
        <f t="shared" si="10"/>
        <v>0</v>
      </c>
      <c r="AB51" s="68">
        <f t="shared" si="10"/>
        <v>4</v>
      </c>
      <c r="AC51" s="67">
        <f t="shared" si="10"/>
        <v>10</v>
      </c>
      <c r="AD51" s="72">
        <f t="shared" si="10"/>
        <v>0</v>
      </c>
      <c r="AE51" s="68">
        <f t="shared" si="10"/>
        <v>10</v>
      </c>
      <c r="AF51" s="69">
        <f t="shared" si="10"/>
        <v>236</v>
      </c>
      <c r="AG51" s="73">
        <f t="shared" si="10"/>
        <v>61</v>
      </c>
      <c r="AH51" s="70">
        <f t="shared" si="10"/>
        <v>297</v>
      </c>
    </row>
    <row r="52" spans="1:34" ht="12.75">
      <c r="A52" s="101" t="s">
        <v>19</v>
      </c>
      <c r="B52" s="67">
        <f>SUM(B15,B21,B26,B33,B39,B45)</f>
        <v>110</v>
      </c>
      <c r="C52" s="72">
        <f aca="true" t="shared" si="11" ref="C52:AH52">SUM(C15,C21,C26,C33,C39,C45)</f>
        <v>62</v>
      </c>
      <c r="D52" s="68">
        <f t="shared" si="11"/>
        <v>172</v>
      </c>
      <c r="E52" s="67">
        <f t="shared" si="11"/>
        <v>104</v>
      </c>
      <c r="F52" s="72">
        <f t="shared" si="11"/>
        <v>59</v>
      </c>
      <c r="G52" s="68">
        <f t="shared" si="11"/>
        <v>163</v>
      </c>
      <c r="H52" s="67">
        <f t="shared" si="11"/>
        <v>951</v>
      </c>
      <c r="I52" s="72">
        <f t="shared" si="11"/>
        <v>524</v>
      </c>
      <c r="J52" s="68">
        <f t="shared" si="11"/>
        <v>1475</v>
      </c>
      <c r="K52" s="21">
        <f t="shared" si="11"/>
        <v>0</v>
      </c>
      <c r="L52" s="20">
        <f t="shared" si="11"/>
        <v>0</v>
      </c>
      <c r="M52" s="20">
        <f t="shared" si="11"/>
        <v>0</v>
      </c>
      <c r="N52" s="21">
        <f t="shared" si="11"/>
        <v>0</v>
      </c>
      <c r="O52" s="20">
        <f t="shared" si="11"/>
        <v>0</v>
      </c>
      <c r="P52" s="20">
        <f t="shared" si="11"/>
        <v>0</v>
      </c>
      <c r="Q52" s="21">
        <f t="shared" si="11"/>
        <v>0</v>
      </c>
      <c r="R52" s="20">
        <f t="shared" si="11"/>
        <v>0</v>
      </c>
      <c r="S52" s="20">
        <f t="shared" si="11"/>
        <v>0</v>
      </c>
      <c r="T52" s="21">
        <f t="shared" si="11"/>
        <v>0</v>
      </c>
      <c r="U52" s="20">
        <f t="shared" si="11"/>
        <v>0</v>
      </c>
      <c r="V52" s="20">
        <f t="shared" si="11"/>
        <v>0</v>
      </c>
      <c r="W52" s="21">
        <f t="shared" si="11"/>
        <v>0</v>
      </c>
      <c r="X52" s="20">
        <f t="shared" si="11"/>
        <v>0</v>
      </c>
      <c r="Y52" s="20">
        <f t="shared" si="11"/>
        <v>0</v>
      </c>
      <c r="Z52" s="21">
        <f t="shared" si="11"/>
        <v>0</v>
      </c>
      <c r="AA52" s="20">
        <f t="shared" si="11"/>
        <v>0</v>
      </c>
      <c r="AB52" s="20">
        <f t="shared" si="11"/>
        <v>0</v>
      </c>
      <c r="AC52" s="21">
        <f t="shared" si="11"/>
        <v>0</v>
      </c>
      <c r="AD52" s="20">
        <f t="shared" si="11"/>
        <v>0</v>
      </c>
      <c r="AE52" s="20">
        <f t="shared" si="11"/>
        <v>0</v>
      </c>
      <c r="AF52" s="69">
        <f t="shared" si="11"/>
        <v>1165</v>
      </c>
      <c r="AG52" s="73">
        <f t="shared" si="11"/>
        <v>645</v>
      </c>
      <c r="AH52" s="70">
        <f t="shared" si="11"/>
        <v>1810</v>
      </c>
    </row>
    <row r="53" spans="1:34" ht="12.75">
      <c r="A53" s="101" t="s">
        <v>37</v>
      </c>
      <c r="B53" s="67">
        <f>SUM(B46)</f>
        <v>50</v>
      </c>
      <c r="C53" s="72">
        <f aca="true" t="shared" si="12" ref="C53:AH53">SUM(C46)</f>
        <v>16</v>
      </c>
      <c r="D53" s="68">
        <f t="shared" si="12"/>
        <v>66</v>
      </c>
      <c r="E53" s="67">
        <f t="shared" si="12"/>
        <v>46</v>
      </c>
      <c r="F53" s="72">
        <f t="shared" si="12"/>
        <v>25</v>
      </c>
      <c r="G53" s="68">
        <f t="shared" si="12"/>
        <v>71</v>
      </c>
      <c r="H53" s="67">
        <f t="shared" si="12"/>
        <v>75</v>
      </c>
      <c r="I53" s="72">
        <f t="shared" si="12"/>
        <v>35</v>
      </c>
      <c r="J53" s="68">
        <f t="shared" si="12"/>
        <v>110</v>
      </c>
      <c r="K53" s="21">
        <f t="shared" si="12"/>
        <v>0</v>
      </c>
      <c r="L53" s="20">
        <f t="shared" si="12"/>
        <v>0</v>
      </c>
      <c r="M53" s="20">
        <f t="shared" si="12"/>
        <v>0</v>
      </c>
      <c r="N53" s="21">
        <f t="shared" si="12"/>
        <v>0</v>
      </c>
      <c r="O53" s="20">
        <f t="shared" si="12"/>
        <v>0</v>
      </c>
      <c r="P53" s="20">
        <f t="shared" si="12"/>
        <v>0</v>
      </c>
      <c r="Q53" s="21">
        <f t="shared" si="12"/>
        <v>0</v>
      </c>
      <c r="R53" s="20">
        <f t="shared" si="12"/>
        <v>0</v>
      </c>
      <c r="S53" s="20">
        <f t="shared" si="12"/>
        <v>0</v>
      </c>
      <c r="T53" s="21">
        <f t="shared" si="12"/>
        <v>0</v>
      </c>
      <c r="U53" s="20">
        <f t="shared" si="12"/>
        <v>0</v>
      </c>
      <c r="V53" s="20">
        <f t="shared" si="12"/>
        <v>0</v>
      </c>
      <c r="W53" s="21">
        <f t="shared" si="12"/>
        <v>0</v>
      </c>
      <c r="X53" s="20">
        <f t="shared" si="12"/>
        <v>0</v>
      </c>
      <c r="Y53" s="20">
        <f t="shared" si="12"/>
        <v>0</v>
      </c>
      <c r="Z53" s="21">
        <f t="shared" si="12"/>
        <v>0</v>
      </c>
      <c r="AA53" s="20">
        <f t="shared" si="12"/>
        <v>0</v>
      </c>
      <c r="AB53" s="20">
        <f t="shared" si="12"/>
        <v>0</v>
      </c>
      <c r="AC53" s="21">
        <f t="shared" si="12"/>
        <v>0</v>
      </c>
      <c r="AD53" s="20">
        <f t="shared" si="12"/>
        <v>0</v>
      </c>
      <c r="AE53" s="20">
        <f t="shared" si="12"/>
        <v>0</v>
      </c>
      <c r="AF53" s="69">
        <f t="shared" si="12"/>
        <v>171</v>
      </c>
      <c r="AG53" s="73">
        <f t="shared" si="12"/>
        <v>76</v>
      </c>
      <c r="AH53" s="70">
        <f t="shared" si="12"/>
        <v>247</v>
      </c>
    </row>
    <row r="54" spans="1:34" ht="12.75">
      <c r="A54" s="101" t="s">
        <v>20</v>
      </c>
      <c r="B54" s="67">
        <f>SUM(B27)</f>
        <v>3</v>
      </c>
      <c r="C54" s="72">
        <f aca="true" t="shared" si="13" ref="C54:AH54">SUM(C27)</f>
        <v>3</v>
      </c>
      <c r="D54" s="68">
        <f t="shared" si="13"/>
        <v>6</v>
      </c>
      <c r="E54" s="67">
        <f t="shared" si="13"/>
        <v>17</v>
      </c>
      <c r="F54" s="72">
        <f t="shared" si="13"/>
        <v>4</v>
      </c>
      <c r="G54" s="68">
        <f t="shared" si="13"/>
        <v>21</v>
      </c>
      <c r="H54" s="67">
        <f t="shared" si="13"/>
        <v>121</v>
      </c>
      <c r="I54" s="72">
        <f t="shared" si="13"/>
        <v>39</v>
      </c>
      <c r="J54" s="68">
        <f t="shared" si="13"/>
        <v>160</v>
      </c>
      <c r="K54" s="21">
        <f t="shared" si="13"/>
        <v>0</v>
      </c>
      <c r="L54" s="20">
        <f t="shared" si="13"/>
        <v>0</v>
      </c>
      <c r="M54" s="20">
        <f t="shared" si="13"/>
        <v>0</v>
      </c>
      <c r="N54" s="21">
        <f t="shared" si="13"/>
        <v>0</v>
      </c>
      <c r="O54" s="20">
        <f t="shared" si="13"/>
        <v>0</v>
      </c>
      <c r="P54" s="20">
        <f t="shared" si="13"/>
        <v>0</v>
      </c>
      <c r="Q54" s="21">
        <f t="shared" si="13"/>
        <v>0</v>
      </c>
      <c r="R54" s="20">
        <f t="shared" si="13"/>
        <v>0</v>
      </c>
      <c r="S54" s="20">
        <f t="shared" si="13"/>
        <v>0</v>
      </c>
      <c r="T54" s="21">
        <f t="shared" si="13"/>
        <v>0</v>
      </c>
      <c r="U54" s="20">
        <f t="shared" si="13"/>
        <v>0</v>
      </c>
      <c r="V54" s="20">
        <f t="shared" si="13"/>
        <v>0</v>
      </c>
      <c r="W54" s="21">
        <f t="shared" si="13"/>
        <v>0</v>
      </c>
      <c r="X54" s="20">
        <f t="shared" si="13"/>
        <v>0</v>
      </c>
      <c r="Y54" s="20">
        <f t="shared" si="13"/>
        <v>0</v>
      </c>
      <c r="Z54" s="21">
        <f t="shared" si="13"/>
        <v>0</v>
      </c>
      <c r="AA54" s="20">
        <f t="shared" si="13"/>
        <v>0</v>
      </c>
      <c r="AB54" s="20">
        <f t="shared" si="13"/>
        <v>0</v>
      </c>
      <c r="AC54" s="21">
        <f t="shared" si="13"/>
        <v>0</v>
      </c>
      <c r="AD54" s="20">
        <f t="shared" si="13"/>
        <v>0</v>
      </c>
      <c r="AE54" s="20">
        <f t="shared" si="13"/>
        <v>0</v>
      </c>
      <c r="AF54" s="69">
        <f t="shared" si="13"/>
        <v>141</v>
      </c>
      <c r="AG54" s="73">
        <f t="shared" si="13"/>
        <v>46</v>
      </c>
      <c r="AH54" s="70">
        <f t="shared" si="13"/>
        <v>187</v>
      </c>
    </row>
    <row r="55" spans="1:34" s="12" customFormat="1" ht="12.75">
      <c r="A55" s="12" t="s">
        <v>12</v>
      </c>
      <c r="B55" s="13">
        <f>SUM(B49:B54)</f>
        <v>2661</v>
      </c>
      <c r="C55" s="14">
        <f aca="true" t="shared" si="14" ref="C55:AH55">SUM(C49:C54)</f>
        <v>1643</v>
      </c>
      <c r="D55" s="14">
        <f t="shared" si="14"/>
        <v>4304</v>
      </c>
      <c r="E55" s="13">
        <f t="shared" si="14"/>
        <v>1879</v>
      </c>
      <c r="F55" s="14">
        <f t="shared" si="14"/>
        <v>1225</v>
      </c>
      <c r="G55" s="14">
        <f t="shared" si="14"/>
        <v>3104</v>
      </c>
      <c r="H55" s="13">
        <f t="shared" si="14"/>
        <v>7305</v>
      </c>
      <c r="I55" s="14">
        <f t="shared" si="14"/>
        <v>4214</v>
      </c>
      <c r="J55" s="14">
        <f t="shared" si="14"/>
        <v>11519</v>
      </c>
      <c r="K55" s="13">
        <f t="shared" si="14"/>
        <v>463</v>
      </c>
      <c r="L55" s="14">
        <f t="shared" si="14"/>
        <v>78</v>
      </c>
      <c r="M55" s="14">
        <f t="shared" si="14"/>
        <v>541</v>
      </c>
      <c r="N55" s="13">
        <f t="shared" si="14"/>
        <v>49</v>
      </c>
      <c r="O55" s="14">
        <f t="shared" si="14"/>
        <v>7</v>
      </c>
      <c r="P55" s="14">
        <f t="shared" si="14"/>
        <v>56</v>
      </c>
      <c r="Q55" s="13">
        <f t="shared" si="14"/>
        <v>79</v>
      </c>
      <c r="R55" s="14">
        <f t="shared" si="14"/>
        <v>21</v>
      </c>
      <c r="S55" s="14">
        <f t="shared" si="14"/>
        <v>100</v>
      </c>
      <c r="T55" s="13">
        <f t="shared" si="14"/>
        <v>226</v>
      </c>
      <c r="U55" s="14">
        <f t="shared" si="14"/>
        <v>39</v>
      </c>
      <c r="V55" s="14">
        <f t="shared" si="14"/>
        <v>265</v>
      </c>
      <c r="W55" s="13">
        <f t="shared" si="14"/>
        <v>23</v>
      </c>
      <c r="X55" s="14">
        <f t="shared" si="14"/>
        <v>4</v>
      </c>
      <c r="Y55" s="14">
        <f t="shared" si="14"/>
        <v>27</v>
      </c>
      <c r="Z55" s="13">
        <f t="shared" si="14"/>
        <v>42</v>
      </c>
      <c r="AA55" s="14">
        <f t="shared" si="14"/>
        <v>11</v>
      </c>
      <c r="AB55" s="14">
        <f t="shared" si="14"/>
        <v>53</v>
      </c>
      <c r="AC55" s="13">
        <f t="shared" si="14"/>
        <v>161</v>
      </c>
      <c r="AD55" s="14">
        <f t="shared" si="14"/>
        <v>47</v>
      </c>
      <c r="AE55" s="14">
        <f t="shared" si="14"/>
        <v>208</v>
      </c>
      <c r="AF55" s="13">
        <f t="shared" si="14"/>
        <v>12888</v>
      </c>
      <c r="AG55" s="14">
        <f t="shared" si="14"/>
        <v>7289</v>
      </c>
      <c r="AH55" s="14">
        <f t="shared" si="14"/>
        <v>20177</v>
      </c>
    </row>
    <row r="57" ht="12.75">
      <c r="A57" s="74" t="s">
        <v>38</v>
      </c>
    </row>
    <row r="58" ht="12.75">
      <c r="A58" s="221" t="s">
        <v>156</v>
      </c>
    </row>
    <row r="59" ht="12.75">
      <c r="A59" s="221" t="s">
        <v>157</v>
      </c>
    </row>
    <row r="60" spans="1:21" ht="12.75">
      <c r="A60" s="221" t="s">
        <v>158</v>
      </c>
      <c r="U60" s="9"/>
    </row>
    <row r="61" ht="12.75">
      <c r="A61" s="221" t="s">
        <v>160</v>
      </c>
    </row>
    <row r="62" ht="12.75">
      <c r="A62" s="243" t="s">
        <v>159</v>
      </c>
    </row>
  </sheetData>
  <sheetProtection/>
  <mergeCells count="2">
    <mergeCell ref="A3:AH3"/>
    <mergeCell ref="A4:AH4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72" r:id="rId1"/>
  <headerFooter alignWithMargins="0">
    <oddFooter>&amp;R&amp;A</oddFooter>
  </headerFooter>
  <colBreaks count="3" manualBreakCount="3">
    <brk id="7" max="61" man="1"/>
    <brk id="16" max="65535" man="1"/>
    <brk id="25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T53" sqref="T53"/>
    </sheetView>
  </sheetViews>
  <sheetFormatPr defaultColWidth="9.140625" defaultRowHeight="12.75"/>
  <cols>
    <col min="1" max="1" width="25.140625" style="5" customWidth="1"/>
    <col min="2" max="16" width="8.421875" style="0" customWidth="1"/>
    <col min="17" max="17" width="12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103</v>
      </c>
    </row>
    <row r="3" spans="1:16" ht="12.75">
      <c r="A3" s="288" t="s">
        <v>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2.75">
      <c r="A4" s="288" t="s">
        <v>50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7"/>
      <c r="D9" s="54" t="s">
        <v>63</v>
      </c>
      <c r="E9" s="84"/>
      <c r="F9" s="292"/>
      <c r="G9" s="29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106" t="s">
        <v>0</v>
      </c>
      <c r="C10" s="107" t="s">
        <v>1</v>
      </c>
      <c r="D10" s="106" t="s">
        <v>0</v>
      </c>
      <c r="E10" s="107" t="s">
        <v>1</v>
      </c>
      <c r="F10" s="106" t="s">
        <v>0</v>
      </c>
      <c r="G10" s="107" t="s">
        <v>1</v>
      </c>
      <c r="H10" s="106" t="s">
        <v>0</v>
      </c>
      <c r="I10" s="107" t="s">
        <v>1</v>
      </c>
      <c r="J10" s="106" t="s">
        <v>0</v>
      </c>
      <c r="K10" s="107" t="s">
        <v>1</v>
      </c>
      <c r="L10" s="106" t="s">
        <v>0</v>
      </c>
      <c r="M10" s="107" t="s">
        <v>1</v>
      </c>
      <c r="N10" s="106" t="s">
        <v>0</v>
      </c>
      <c r="O10" s="107" t="s">
        <v>1</v>
      </c>
      <c r="P10" s="108" t="s">
        <v>13</v>
      </c>
    </row>
    <row r="11" spans="1:16" s="40" customFormat="1" ht="12.75">
      <c r="A11" s="16" t="s">
        <v>41</v>
      </c>
      <c r="B11" s="106"/>
      <c r="C11" s="107"/>
      <c r="D11" s="106"/>
      <c r="E11" s="107"/>
      <c r="F11" s="106"/>
      <c r="G11" s="107"/>
      <c r="H11" s="106"/>
      <c r="I11" s="107"/>
      <c r="J11" s="106"/>
      <c r="K11" s="107"/>
      <c r="L11" s="106"/>
      <c r="M11" s="107"/>
      <c r="N11" s="106"/>
      <c r="O11" s="107"/>
      <c r="P11" s="110"/>
    </row>
    <row r="12" spans="1:16" ht="12.75">
      <c r="A12" s="19" t="s">
        <v>16</v>
      </c>
      <c r="B12" s="21">
        <v>0</v>
      </c>
      <c r="C12" s="20">
        <v>0</v>
      </c>
      <c r="D12" s="21">
        <v>380</v>
      </c>
      <c r="E12" s="20">
        <v>241</v>
      </c>
      <c r="F12" s="21">
        <v>5</v>
      </c>
      <c r="G12" s="20">
        <v>1</v>
      </c>
      <c r="H12" s="21">
        <v>258</v>
      </c>
      <c r="I12" s="20">
        <v>115</v>
      </c>
      <c r="J12" s="21">
        <v>2</v>
      </c>
      <c r="K12" s="20">
        <v>0</v>
      </c>
      <c r="L12" s="21">
        <v>20</v>
      </c>
      <c r="M12" s="20">
        <v>4</v>
      </c>
      <c r="N12" s="8">
        <f aca="true" t="shared" si="0" ref="N12:O17">SUM(L12,J12,H12,F12,D12,B12)</f>
        <v>665</v>
      </c>
      <c r="O12" s="10">
        <f t="shared" si="0"/>
        <v>361</v>
      </c>
      <c r="P12" s="10">
        <f aca="true" t="shared" si="1" ref="P12:P17">SUM(N12:O12)</f>
        <v>1026</v>
      </c>
    </row>
    <row r="13" spans="1:16" ht="12.75">
      <c r="A13" s="19" t="s">
        <v>17</v>
      </c>
      <c r="B13" s="21">
        <v>0</v>
      </c>
      <c r="C13" s="20">
        <v>0</v>
      </c>
      <c r="D13" s="21">
        <v>1197</v>
      </c>
      <c r="E13" s="22">
        <v>842</v>
      </c>
      <c r="F13" s="21">
        <v>44</v>
      </c>
      <c r="G13" s="22">
        <v>15</v>
      </c>
      <c r="H13" s="21">
        <v>322</v>
      </c>
      <c r="I13" s="22">
        <v>215</v>
      </c>
      <c r="J13" s="21">
        <v>99</v>
      </c>
      <c r="K13" s="22">
        <v>74</v>
      </c>
      <c r="L13" s="21">
        <v>171</v>
      </c>
      <c r="M13" s="22">
        <v>55</v>
      </c>
      <c r="N13" s="8">
        <f t="shared" si="0"/>
        <v>1833</v>
      </c>
      <c r="O13" s="9">
        <f t="shared" si="0"/>
        <v>1201</v>
      </c>
      <c r="P13" s="10">
        <f t="shared" si="1"/>
        <v>3034</v>
      </c>
    </row>
    <row r="14" spans="1:16" ht="12.75">
      <c r="A14" s="19" t="s">
        <v>19</v>
      </c>
      <c r="B14" s="21">
        <v>0</v>
      </c>
      <c r="C14" s="20">
        <v>0</v>
      </c>
      <c r="D14" s="21">
        <v>94</v>
      </c>
      <c r="E14" s="22">
        <v>44</v>
      </c>
      <c r="F14" s="21">
        <v>0</v>
      </c>
      <c r="G14" s="22">
        <v>0</v>
      </c>
      <c r="H14" s="21">
        <v>16</v>
      </c>
      <c r="I14" s="22">
        <v>18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110</v>
      </c>
      <c r="O14" s="9">
        <f t="shared" si="0"/>
        <v>62</v>
      </c>
      <c r="P14" s="10">
        <f t="shared" si="1"/>
        <v>172</v>
      </c>
    </row>
    <row r="15" spans="1:16" ht="12.75">
      <c r="A15" s="19" t="s">
        <v>37</v>
      </c>
      <c r="B15" s="21">
        <v>0</v>
      </c>
      <c r="C15" s="20">
        <v>0</v>
      </c>
      <c r="D15" s="21">
        <v>47</v>
      </c>
      <c r="E15" s="22">
        <v>16</v>
      </c>
      <c r="F15" s="21">
        <v>0</v>
      </c>
      <c r="G15" s="22">
        <v>0</v>
      </c>
      <c r="H15" s="21">
        <v>3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8">
        <f t="shared" si="0"/>
        <v>50</v>
      </c>
      <c r="O15" s="9">
        <f t="shared" si="0"/>
        <v>16</v>
      </c>
      <c r="P15" s="10">
        <f t="shared" si="1"/>
        <v>66</v>
      </c>
    </row>
    <row r="16" spans="1:16" ht="12.75">
      <c r="A16" s="19" t="s">
        <v>20</v>
      </c>
      <c r="B16" s="21">
        <v>0</v>
      </c>
      <c r="C16" s="20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3</v>
      </c>
      <c r="K16" s="22">
        <v>3</v>
      </c>
      <c r="L16" s="21">
        <v>0</v>
      </c>
      <c r="M16" s="22">
        <v>0</v>
      </c>
      <c r="N16" s="8">
        <f t="shared" si="0"/>
        <v>3</v>
      </c>
      <c r="O16" s="9">
        <f t="shared" si="0"/>
        <v>3</v>
      </c>
      <c r="P16" s="10">
        <f t="shared" si="1"/>
        <v>6</v>
      </c>
    </row>
    <row r="17" spans="1:16" s="12" customFormat="1" ht="12.75">
      <c r="A17" s="7" t="s">
        <v>12</v>
      </c>
      <c r="B17" s="59">
        <v>0</v>
      </c>
      <c r="C17" s="60">
        <v>0</v>
      </c>
      <c r="D17" s="59">
        <v>1718</v>
      </c>
      <c r="E17" s="60">
        <v>1143</v>
      </c>
      <c r="F17" s="59">
        <v>49</v>
      </c>
      <c r="G17" s="60">
        <v>16</v>
      </c>
      <c r="H17" s="59">
        <v>599</v>
      </c>
      <c r="I17" s="60">
        <v>348</v>
      </c>
      <c r="J17" s="59">
        <v>104</v>
      </c>
      <c r="K17" s="60">
        <v>77</v>
      </c>
      <c r="L17" s="59">
        <v>191</v>
      </c>
      <c r="M17" s="60">
        <v>59</v>
      </c>
      <c r="N17" s="59">
        <f t="shared" si="0"/>
        <v>2661</v>
      </c>
      <c r="O17" s="60">
        <f t="shared" si="0"/>
        <v>1643</v>
      </c>
      <c r="P17" s="60">
        <f t="shared" si="1"/>
        <v>4304</v>
      </c>
    </row>
    <row r="18" spans="1:16" s="12" customFormat="1" ht="12.75">
      <c r="A18" s="28" t="s">
        <v>42</v>
      </c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2"/>
      <c r="P18" s="62"/>
    </row>
    <row r="19" spans="1:16" ht="12.75">
      <c r="A19" s="19" t="s">
        <v>16</v>
      </c>
      <c r="B19" s="21">
        <v>0</v>
      </c>
      <c r="C19" s="20">
        <v>0</v>
      </c>
      <c r="D19" s="21">
        <v>544</v>
      </c>
      <c r="E19" s="20">
        <v>390</v>
      </c>
      <c r="F19" s="21">
        <v>48</v>
      </c>
      <c r="G19" s="20">
        <v>15</v>
      </c>
      <c r="H19" s="21">
        <v>116</v>
      </c>
      <c r="I19" s="20">
        <v>32</v>
      </c>
      <c r="J19" s="21">
        <v>3</v>
      </c>
      <c r="K19" s="20">
        <v>1</v>
      </c>
      <c r="L19" s="21">
        <v>1</v>
      </c>
      <c r="M19" s="20">
        <v>1</v>
      </c>
      <c r="N19" s="8">
        <f aca="true" t="shared" si="2" ref="N19:N24">SUM(L19,J19,H19,F19,D19,B19)</f>
        <v>712</v>
      </c>
      <c r="O19" s="10">
        <f aca="true" t="shared" si="3" ref="O19:O24">SUM(M19,K19,I19,G19,E19,C19)</f>
        <v>439</v>
      </c>
      <c r="P19" s="10">
        <f aca="true" t="shared" si="4" ref="P19:P24">SUM(N19:O19)</f>
        <v>1151</v>
      </c>
    </row>
    <row r="20" spans="1:16" ht="12.75">
      <c r="A20" s="19" t="s">
        <v>17</v>
      </c>
      <c r="B20" s="21">
        <v>0</v>
      </c>
      <c r="C20" s="20">
        <v>0</v>
      </c>
      <c r="D20" s="21">
        <v>840</v>
      </c>
      <c r="E20" s="22">
        <v>617</v>
      </c>
      <c r="F20" s="21">
        <v>69</v>
      </c>
      <c r="G20" s="22">
        <v>15</v>
      </c>
      <c r="H20" s="21">
        <v>59</v>
      </c>
      <c r="I20" s="22">
        <v>47</v>
      </c>
      <c r="J20" s="21">
        <v>7</v>
      </c>
      <c r="K20" s="22">
        <v>9</v>
      </c>
      <c r="L20" s="21">
        <v>25</v>
      </c>
      <c r="M20" s="22">
        <v>10</v>
      </c>
      <c r="N20" s="8">
        <f t="shared" si="2"/>
        <v>1000</v>
      </c>
      <c r="O20" s="9">
        <f t="shared" si="3"/>
        <v>698</v>
      </c>
      <c r="P20" s="10">
        <f t="shared" si="4"/>
        <v>1698</v>
      </c>
    </row>
    <row r="21" spans="1:16" ht="12.75">
      <c r="A21" s="19" t="s">
        <v>19</v>
      </c>
      <c r="B21" s="21">
        <v>0</v>
      </c>
      <c r="C21" s="20">
        <v>0</v>
      </c>
      <c r="D21" s="21">
        <v>91</v>
      </c>
      <c r="E21" s="22">
        <v>49</v>
      </c>
      <c r="F21" s="21">
        <v>3</v>
      </c>
      <c r="G21" s="22">
        <v>1</v>
      </c>
      <c r="H21" s="21">
        <v>2</v>
      </c>
      <c r="I21" s="22">
        <v>1</v>
      </c>
      <c r="J21" s="21">
        <v>0</v>
      </c>
      <c r="K21" s="22">
        <v>1</v>
      </c>
      <c r="L21" s="21">
        <v>8</v>
      </c>
      <c r="M21" s="22">
        <v>7</v>
      </c>
      <c r="N21" s="8">
        <f t="shared" si="2"/>
        <v>104</v>
      </c>
      <c r="O21" s="9">
        <f t="shared" si="3"/>
        <v>59</v>
      </c>
      <c r="P21" s="10">
        <f t="shared" si="4"/>
        <v>163</v>
      </c>
    </row>
    <row r="22" spans="1:16" ht="12.75">
      <c r="A22" s="19" t="s">
        <v>37</v>
      </c>
      <c r="B22" s="21">
        <v>0</v>
      </c>
      <c r="C22" s="20">
        <v>0</v>
      </c>
      <c r="D22" s="21">
        <v>38</v>
      </c>
      <c r="E22" s="22">
        <v>24</v>
      </c>
      <c r="F22" s="21">
        <v>5</v>
      </c>
      <c r="G22" s="22">
        <v>0</v>
      </c>
      <c r="H22" s="21">
        <v>2</v>
      </c>
      <c r="I22" s="22">
        <v>1</v>
      </c>
      <c r="J22" s="21">
        <v>1</v>
      </c>
      <c r="K22" s="22">
        <v>0</v>
      </c>
      <c r="L22" s="21">
        <v>0</v>
      </c>
      <c r="M22" s="22">
        <v>0</v>
      </c>
      <c r="N22" s="8">
        <f t="shared" si="2"/>
        <v>46</v>
      </c>
      <c r="O22" s="9">
        <f t="shared" si="3"/>
        <v>25</v>
      </c>
      <c r="P22" s="10">
        <f t="shared" si="4"/>
        <v>71</v>
      </c>
    </row>
    <row r="23" spans="1:16" ht="12.75">
      <c r="A23" s="19" t="s">
        <v>20</v>
      </c>
      <c r="B23" s="21">
        <v>0</v>
      </c>
      <c r="C23" s="20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17</v>
      </c>
      <c r="M23" s="22">
        <v>4</v>
      </c>
      <c r="N23" s="8">
        <f t="shared" si="2"/>
        <v>17</v>
      </c>
      <c r="O23" s="9">
        <f t="shared" si="3"/>
        <v>4</v>
      </c>
      <c r="P23" s="10">
        <f t="shared" si="4"/>
        <v>21</v>
      </c>
    </row>
    <row r="24" spans="1:21" s="12" customFormat="1" ht="12.75">
      <c r="A24" s="7" t="s">
        <v>12</v>
      </c>
      <c r="B24" s="59">
        <v>0</v>
      </c>
      <c r="C24" s="60">
        <v>0</v>
      </c>
      <c r="D24" s="59">
        <v>1513</v>
      </c>
      <c r="E24" s="60">
        <v>1080</v>
      </c>
      <c r="F24" s="59">
        <v>125</v>
      </c>
      <c r="G24" s="60">
        <v>31</v>
      </c>
      <c r="H24" s="59">
        <v>179</v>
      </c>
      <c r="I24" s="60">
        <v>81</v>
      </c>
      <c r="J24" s="59">
        <v>11</v>
      </c>
      <c r="K24" s="60">
        <v>11</v>
      </c>
      <c r="L24" s="59">
        <v>51</v>
      </c>
      <c r="M24" s="60">
        <v>22</v>
      </c>
      <c r="N24" s="59">
        <f t="shared" si="2"/>
        <v>1879</v>
      </c>
      <c r="O24" s="60">
        <f t="shared" si="3"/>
        <v>1225</v>
      </c>
      <c r="P24" s="60">
        <f t="shared" si="4"/>
        <v>3104</v>
      </c>
      <c r="U24" s="23"/>
    </row>
    <row r="25" spans="1:16" s="12" customFormat="1" ht="12.75">
      <c r="A25" s="28" t="s">
        <v>43</v>
      </c>
      <c r="B25" s="61"/>
      <c r="C25" s="62"/>
      <c r="D25" s="61"/>
      <c r="E25" s="62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2"/>
    </row>
    <row r="26" spans="1:16" ht="12.75">
      <c r="A26" s="19" t="s">
        <v>16</v>
      </c>
      <c r="B26" s="21">
        <v>1167</v>
      </c>
      <c r="C26" s="20">
        <v>894</v>
      </c>
      <c r="D26" s="21">
        <v>0</v>
      </c>
      <c r="E26" s="20">
        <v>0</v>
      </c>
      <c r="F26" s="21">
        <v>248</v>
      </c>
      <c r="G26" s="20">
        <v>56</v>
      </c>
      <c r="H26" s="21">
        <v>175</v>
      </c>
      <c r="I26" s="20">
        <v>42</v>
      </c>
      <c r="J26" s="21">
        <v>0</v>
      </c>
      <c r="K26" s="20">
        <v>0</v>
      </c>
      <c r="L26" s="21">
        <v>15</v>
      </c>
      <c r="M26" s="20">
        <v>2</v>
      </c>
      <c r="N26" s="8">
        <f aca="true" t="shared" si="5" ref="N26:N32">SUM(L26,J26,H26,F26,D26,B26)</f>
        <v>1605</v>
      </c>
      <c r="O26" s="10">
        <f aca="true" t="shared" si="6" ref="O26:O32">SUM(M26,K26,I26,G26,E26,C26)</f>
        <v>994</v>
      </c>
      <c r="P26" s="10">
        <f aca="true" t="shared" si="7" ref="P26:P32">SUM(N26:O26)</f>
        <v>2599</v>
      </c>
    </row>
    <row r="27" spans="1:16" ht="12.75">
      <c r="A27" s="19" t="s">
        <v>17</v>
      </c>
      <c r="B27" s="21">
        <v>3141</v>
      </c>
      <c r="C27" s="22">
        <v>2315</v>
      </c>
      <c r="D27" s="21">
        <v>0</v>
      </c>
      <c r="E27" s="20">
        <v>0</v>
      </c>
      <c r="F27" s="21">
        <v>1029</v>
      </c>
      <c r="G27" s="22">
        <v>182</v>
      </c>
      <c r="H27" s="21">
        <v>49</v>
      </c>
      <c r="I27" s="22">
        <v>8</v>
      </c>
      <c r="J27" s="21">
        <v>3</v>
      </c>
      <c r="K27" s="22">
        <v>9</v>
      </c>
      <c r="L27" s="21">
        <v>212</v>
      </c>
      <c r="M27" s="22">
        <v>56</v>
      </c>
      <c r="N27" s="8">
        <f t="shared" si="5"/>
        <v>4434</v>
      </c>
      <c r="O27" s="9">
        <f t="shared" si="6"/>
        <v>2570</v>
      </c>
      <c r="P27" s="10">
        <f t="shared" si="7"/>
        <v>7004</v>
      </c>
    </row>
    <row r="28" spans="1:16" ht="12.75">
      <c r="A28" s="19" t="s">
        <v>18</v>
      </c>
      <c r="B28" s="21">
        <v>92</v>
      </c>
      <c r="C28" s="22">
        <v>48</v>
      </c>
      <c r="D28" s="21">
        <v>0</v>
      </c>
      <c r="E28" s="20">
        <v>0</v>
      </c>
      <c r="F28" s="21">
        <v>27</v>
      </c>
      <c r="G28" s="22">
        <v>4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8">
        <f t="shared" si="5"/>
        <v>119</v>
      </c>
      <c r="O28" s="9">
        <f t="shared" si="6"/>
        <v>52</v>
      </c>
      <c r="P28" s="10">
        <f t="shared" si="7"/>
        <v>171</v>
      </c>
    </row>
    <row r="29" spans="1:16" ht="12.75">
      <c r="A29" s="19" t="s">
        <v>19</v>
      </c>
      <c r="B29" s="21">
        <v>777</v>
      </c>
      <c r="C29" s="22">
        <v>481</v>
      </c>
      <c r="D29" s="21">
        <v>0</v>
      </c>
      <c r="E29" s="20">
        <v>0</v>
      </c>
      <c r="F29" s="21">
        <v>143</v>
      </c>
      <c r="G29" s="22">
        <v>31</v>
      </c>
      <c r="H29" s="21">
        <v>2</v>
      </c>
      <c r="I29" s="22">
        <v>3</v>
      </c>
      <c r="J29" s="21">
        <v>0</v>
      </c>
      <c r="K29" s="22">
        <v>0</v>
      </c>
      <c r="L29" s="21">
        <v>29</v>
      </c>
      <c r="M29" s="22">
        <v>9</v>
      </c>
      <c r="N29" s="8">
        <f t="shared" si="5"/>
        <v>951</v>
      </c>
      <c r="O29" s="9">
        <f t="shared" si="6"/>
        <v>524</v>
      </c>
      <c r="P29" s="10">
        <f t="shared" si="7"/>
        <v>1475</v>
      </c>
    </row>
    <row r="30" spans="1:16" ht="12.75">
      <c r="A30" s="19" t="s">
        <v>37</v>
      </c>
      <c r="B30" s="21">
        <v>51</v>
      </c>
      <c r="C30" s="22">
        <v>25</v>
      </c>
      <c r="D30" s="21">
        <v>0</v>
      </c>
      <c r="E30" s="20">
        <v>0</v>
      </c>
      <c r="F30" s="21">
        <v>23</v>
      </c>
      <c r="G30" s="22">
        <v>10</v>
      </c>
      <c r="H30" s="21">
        <v>0</v>
      </c>
      <c r="I30" s="22">
        <v>0</v>
      </c>
      <c r="J30" s="21">
        <v>1</v>
      </c>
      <c r="K30" s="22">
        <v>0</v>
      </c>
      <c r="L30" s="21">
        <v>0</v>
      </c>
      <c r="M30" s="22">
        <v>0</v>
      </c>
      <c r="N30" s="8">
        <f t="shared" si="5"/>
        <v>75</v>
      </c>
      <c r="O30" s="9">
        <f t="shared" si="6"/>
        <v>35</v>
      </c>
      <c r="P30" s="10">
        <f t="shared" si="7"/>
        <v>110</v>
      </c>
    </row>
    <row r="31" spans="1:16" ht="12.75">
      <c r="A31" s="19" t="s">
        <v>20</v>
      </c>
      <c r="B31" s="21">
        <v>38</v>
      </c>
      <c r="C31" s="22">
        <v>19</v>
      </c>
      <c r="D31" s="21">
        <v>0</v>
      </c>
      <c r="E31" s="20">
        <v>0</v>
      </c>
      <c r="F31" s="21">
        <v>17</v>
      </c>
      <c r="G31" s="22">
        <v>2</v>
      </c>
      <c r="H31" s="21">
        <v>0</v>
      </c>
      <c r="I31" s="22">
        <v>0</v>
      </c>
      <c r="J31" s="21">
        <v>2</v>
      </c>
      <c r="K31" s="22">
        <v>1</v>
      </c>
      <c r="L31" s="21">
        <v>64</v>
      </c>
      <c r="M31" s="22">
        <v>17</v>
      </c>
      <c r="N31" s="8">
        <f t="shared" si="5"/>
        <v>121</v>
      </c>
      <c r="O31" s="9">
        <f t="shared" si="6"/>
        <v>39</v>
      </c>
      <c r="P31" s="10">
        <f t="shared" si="7"/>
        <v>160</v>
      </c>
    </row>
    <row r="32" spans="1:16" s="12" customFormat="1" ht="12.75">
      <c r="A32" s="7" t="s">
        <v>12</v>
      </c>
      <c r="B32" s="59">
        <v>5266</v>
      </c>
      <c r="C32" s="60">
        <v>3782</v>
      </c>
      <c r="D32" s="59">
        <v>0</v>
      </c>
      <c r="E32" s="60">
        <v>0</v>
      </c>
      <c r="F32" s="59">
        <v>1487</v>
      </c>
      <c r="G32" s="60">
        <v>285</v>
      </c>
      <c r="H32" s="59">
        <v>226</v>
      </c>
      <c r="I32" s="60">
        <v>53</v>
      </c>
      <c r="J32" s="59">
        <v>6</v>
      </c>
      <c r="K32" s="60">
        <v>10</v>
      </c>
      <c r="L32" s="59">
        <v>320</v>
      </c>
      <c r="M32" s="60">
        <v>84</v>
      </c>
      <c r="N32" s="59">
        <f t="shared" si="5"/>
        <v>7305</v>
      </c>
      <c r="O32" s="60">
        <f t="shared" si="6"/>
        <v>4214</v>
      </c>
      <c r="P32" s="60">
        <f t="shared" si="7"/>
        <v>11519</v>
      </c>
    </row>
    <row r="33" spans="1:16" s="12" customFormat="1" ht="12.75">
      <c r="A33" s="28" t="s">
        <v>44</v>
      </c>
      <c r="B33" s="61"/>
      <c r="C33" s="62"/>
      <c r="D33" s="61"/>
      <c r="E33" s="62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2"/>
    </row>
    <row r="34" spans="1:16" s="114" customFormat="1" ht="12.75">
      <c r="A34" s="111" t="s">
        <v>16</v>
      </c>
      <c r="B34" s="112">
        <v>0</v>
      </c>
      <c r="C34" s="113">
        <v>0</v>
      </c>
      <c r="D34" s="112">
        <v>0</v>
      </c>
      <c r="E34" s="113">
        <v>0</v>
      </c>
      <c r="F34" s="112">
        <v>37</v>
      </c>
      <c r="G34" s="113">
        <v>16</v>
      </c>
      <c r="H34" s="112">
        <v>232</v>
      </c>
      <c r="I34" s="113">
        <v>29</v>
      </c>
      <c r="J34" s="112">
        <v>0</v>
      </c>
      <c r="K34" s="113">
        <v>0</v>
      </c>
      <c r="L34" s="112">
        <v>0</v>
      </c>
      <c r="M34" s="113">
        <v>0</v>
      </c>
      <c r="N34" s="112">
        <f aca="true" t="shared" si="8" ref="N34:O37">SUM(L34,J34,H34,F34,D34,B34)</f>
        <v>269</v>
      </c>
      <c r="O34" s="113">
        <f t="shared" si="8"/>
        <v>45</v>
      </c>
      <c r="P34" s="113">
        <f>SUM(N34:O34)</f>
        <v>314</v>
      </c>
    </row>
    <row r="35" spans="1:16" ht="12.75">
      <c r="A35" s="19" t="s">
        <v>17</v>
      </c>
      <c r="B35" s="21">
        <v>0</v>
      </c>
      <c r="C35" s="22">
        <v>0</v>
      </c>
      <c r="D35" s="21">
        <v>0</v>
      </c>
      <c r="E35" s="22">
        <v>0</v>
      </c>
      <c r="F35" s="21">
        <v>254</v>
      </c>
      <c r="G35" s="22">
        <v>26</v>
      </c>
      <c r="H35" s="21">
        <v>169</v>
      </c>
      <c r="I35" s="22">
        <v>79</v>
      </c>
      <c r="J35" s="21">
        <v>10</v>
      </c>
      <c r="K35" s="22">
        <v>9</v>
      </c>
      <c r="L35" s="21">
        <v>224</v>
      </c>
      <c r="M35" s="22">
        <v>39</v>
      </c>
      <c r="N35" s="8">
        <f t="shared" si="8"/>
        <v>657</v>
      </c>
      <c r="O35" s="9">
        <f t="shared" si="8"/>
        <v>153</v>
      </c>
      <c r="P35" s="10">
        <f>SUM(N35:O35)</f>
        <v>810</v>
      </c>
    </row>
    <row r="36" spans="1:16" ht="12.75">
      <c r="A36" s="19" t="s">
        <v>18</v>
      </c>
      <c r="B36" s="21">
        <v>0</v>
      </c>
      <c r="C36" s="22">
        <v>0</v>
      </c>
      <c r="D36" s="21">
        <v>0</v>
      </c>
      <c r="E36" s="22">
        <v>0</v>
      </c>
      <c r="F36" s="21">
        <v>117</v>
      </c>
      <c r="G36" s="22">
        <v>9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8">
        <f t="shared" si="8"/>
        <v>117</v>
      </c>
      <c r="O36" s="9">
        <f t="shared" si="8"/>
        <v>9</v>
      </c>
      <c r="P36" s="10">
        <f>SUM(N36:O36)</f>
        <v>126</v>
      </c>
    </row>
    <row r="37" spans="1:16" s="17" customFormat="1" ht="12.75">
      <c r="A37" s="33" t="s">
        <v>12</v>
      </c>
      <c r="B37" s="59">
        <v>0</v>
      </c>
      <c r="C37" s="60">
        <v>0</v>
      </c>
      <c r="D37" s="59">
        <v>0</v>
      </c>
      <c r="E37" s="60">
        <v>0</v>
      </c>
      <c r="F37" s="59">
        <v>408</v>
      </c>
      <c r="G37" s="60">
        <v>51</v>
      </c>
      <c r="H37" s="59">
        <v>401</v>
      </c>
      <c r="I37" s="60">
        <v>108</v>
      </c>
      <c r="J37" s="59">
        <v>10</v>
      </c>
      <c r="K37" s="60">
        <v>9</v>
      </c>
      <c r="L37" s="59">
        <v>224</v>
      </c>
      <c r="M37" s="60">
        <v>39</v>
      </c>
      <c r="N37" s="59">
        <f t="shared" si="8"/>
        <v>1043</v>
      </c>
      <c r="O37" s="60">
        <f t="shared" si="8"/>
        <v>207</v>
      </c>
      <c r="P37" s="60">
        <f>SUM(N37:O37)</f>
        <v>1250</v>
      </c>
    </row>
    <row r="38" spans="1:16" s="5" customFormat="1" ht="12.75">
      <c r="A38" s="16" t="s">
        <v>15</v>
      </c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65"/>
      <c r="O38" s="66"/>
      <c r="P38" s="66"/>
    </row>
    <row r="39" spans="1:16" ht="12.75">
      <c r="A39" s="5" t="s">
        <v>16</v>
      </c>
      <c r="B39" s="67">
        <f>SUM(B12,B19,B26,B34)</f>
        <v>1167</v>
      </c>
      <c r="C39" s="68">
        <f aca="true" t="shared" si="9" ref="C39:P39">SUM(C12,C19,C26,C34)</f>
        <v>894</v>
      </c>
      <c r="D39" s="67">
        <f t="shared" si="9"/>
        <v>924</v>
      </c>
      <c r="E39" s="68">
        <f t="shared" si="9"/>
        <v>631</v>
      </c>
      <c r="F39" s="67">
        <f t="shared" si="9"/>
        <v>338</v>
      </c>
      <c r="G39" s="68">
        <f t="shared" si="9"/>
        <v>88</v>
      </c>
      <c r="H39" s="67">
        <f t="shared" si="9"/>
        <v>781</v>
      </c>
      <c r="I39" s="68">
        <f t="shared" si="9"/>
        <v>218</v>
      </c>
      <c r="J39" s="67">
        <f t="shared" si="9"/>
        <v>5</v>
      </c>
      <c r="K39" s="68">
        <f t="shared" si="9"/>
        <v>1</v>
      </c>
      <c r="L39" s="67">
        <f t="shared" si="9"/>
        <v>36</v>
      </c>
      <c r="M39" s="68">
        <f t="shared" si="9"/>
        <v>7</v>
      </c>
      <c r="N39" s="69">
        <f t="shared" si="9"/>
        <v>3251</v>
      </c>
      <c r="O39" s="70">
        <f t="shared" si="9"/>
        <v>1839</v>
      </c>
      <c r="P39" s="70">
        <f t="shared" si="9"/>
        <v>5090</v>
      </c>
    </row>
    <row r="40" spans="1:16" ht="12.75">
      <c r="A40" s="101" t="s">
        <v>17</v>
      </c>
      <c r="B40" s="67">
        <f>SUM(B13,B20,B27,B35)</f>
        <v>3141</v>
      </c>
      <c r="C40" s="72">
        <f aca="true" t="shared" si="10" ref="C40:P40">SUM(C13,C20,C27,C35)</f>
        <v>2315</v>
      </c>
      <c r="D40" s="67">
        <f t="shared" si="10"/>
        <v>2037</v>
      </c>
      <c r="E40" s="72">
        <f t="shared" si="10"/>
        <v>1459</v>
      </c>
      <c r="F40" s="67">
        <f t="shared" si="10"/>
        <v>1396</v>
      </c>
      <c r="G40" s="72">
        <f t="shared" si="10"/>
        <v>238</v>
      </c>
      <c r="H40" s="67">
        <f t="shared" si="10"/>
        <v>599</v>
      </c>
      <c r="I40" s="72">
        <f t="shared" si="10"/>
        <v>349</v>
      </c>
      <c r="J40" s="67">
        <f t="shared" si="10"/>
        <v>119</v>
      </c>
      <c r="K40" s="72">
        <f t="shared" si="10"/>
        <v>101</v>
      </c>
      <c r="L40" s="67">
        <f t="shared" si="10"/>
        <v>632</v>
      </c>
      <c r="M40" s="72">
        <f t="shared" si="10"/>
        <v>160</v>
      </c>
      <c r="N40" s="69">
        <f t="shared" si="10"/>
        <v>7924</v>
      </c>
      <c r="O40" s="73">
        <f t="shared" si="10"/>
        <v>4622</v>
      </c>
      <c r="P40" s="70">
        <f t="shared" si="10"/>
        <v>12546</v>
      </c>
    </row>
    <row r="41" spans="1:16" ht="12.75">
      <c r="A41" s="101" t="s">
        <v>18</v>
      </c>
      <c r="B41" s="67">
        <f>SUM(B28,B36)</f>
        <v>92</v>
      </c>
      <c r="C41" s="72">
        <f aca="true" t="shared" si="11" ref="C41:P41">SUM(C28,C36)</f>
        <v>48</v>
      </c>
      <c r="D41" s="67">
        <f t="shared" si="11"/>
        <v>0</v>
      </c>
      <c r="E41" s="72">
        <f t="shared" si="11"/>
        <v>0</v>
      </c>
      <c r="F41" s="67">
        <f t="shared" si="11"/>
        <v>144</v>
      </c>
      <c r="G41" s="72">
        <f t="shared" si="11"/>
        <v>13</v>
      </c>
      <c r="H41" s="67">
        <f t="shared" si="11"/>
        <v>0</v>
      </c>
      <c r="I41" s="72">
        <f t="shared" si="11"/>
        <v>0</v>
      </c>
      <c r="J41" s="67">
        <f t="shared" si="11"/>
        <v>0</v>
      </c>
      <c r="K41" s="72">
        <f t="shared" si="11"/>
        <v>0</v>
      </c>
      <c r="L41" s="67">
        <f t="shared" si="11"/>
        <v>0</v>
      </c>
      <c r="M41" s="72">
        <f t="shared" si="11"/>
        <v>0</v>
      </c>
      <c r="N41" s="69">
        <f t="shared" si="11"/>
        <v>236</v>
      </c>
      <c r="O41" s="73">
        <f t="shared" si="11"/>
        <v>61</v>
      </c>
      <c r="P41" s="70">
        <f t="shared" si="11"/>
        <v>297</v>
      </c>
    </row>
    <row r="42" spans="1:16" ht="12.75">
      <c r="A42" s="101" t="s">
        <v>19</v>
      </c>
      <c r="B42" s="67">
        <f>SUM(B14,B21,B29)</f>
        <v>777</v>
      </c>
      <c r="C42" s="72">
        <f aca="true" t="shared" si="12" ref="C42:P42">SUM(C14,C21,C29)</f>
        <v>481</v>
      </c>
      <c r="D42" s="67">
        <f t="shared" si="12"/>
        <v>185</v>
      </c>
      <c r="E42" s="72">
        <f t="shared" si="12"/>
        <v>93</v>
      </c>
      <c r="F42" s="67">
        <f t="shared" si="12"/>
        <v>146</v>
      </c>
      <c r="G42" s="72">
        <f t="shared" si="12"/>
        <v>32</v>
      </c>
      <c r="H42" s="67">
        <f t="shared" si="12"/>
        <v>20</v>
      </c>
      <c r="I42" s="72">
        <f t="shared" si="12"/>
        <v>22</v>
      </c>
      <c r="J42" s="67">
        <f t="shared" si="12"/>
        <v>0</v>
      </c>
      <c r="K42" s="72">
        <f t="shared" si="12"/>
        <v>1</v>
      </c>
      <c r="L42" s="67">
        <f t="shared" si="12"/>
        <v>37</v>
      </c>
      <c r="M42" s="72">
        <f t="shared" si="12"/>
        <v>16</v>
      </c>
      <c r="N42" s="69">
        <f t="shared" si="12"/>
        <v>1165</v>
      </c>
      <c r="O42" s="73">
        <f t="shared" si="12"/>
        <v>645</v>
      </c>
      <c r="P42" s="70">
        <f t="shared" si="12"/>
        <v>1810</v>
      </c>
    </row>
    <row r="43" spans="1:16" ht="12.75">
      <c r="A43" s="101" t="s">
        <v>37</v>
      </c>
      <c r="B43" s="67">
        <f>SUM(B15,B22,B30)</f>
        <v>51</v>
      </c>
      <c r="C43" s="72">
        <f aca="true" t="shared" si="13" ref="C43:P43">SUM(C15,C22,C30)</f>
        <v>25</v>
      </c>
      <c r="D43" s="67">
        <f t="shared" si="13"/>
        <v>85</v>
      </c>
      <c r="E43" s="72">
        <f t="shared" si="13"/>
        <v>40</v>
      </c>
      <c r="F43" s="67">
        <f t="shared" si="13"/>
        <v>28</v>
      </c>
      <c r="G43" s="72">
        <f t="shared" si="13"/>
        <v>10</v>
      </c>
      <c r="H43" s="67">
        <f t="shared" si="13"/>
        <v>5</v>
      </c>
      <c r="I43" s="72">
        <f t="shared" si="13"/>
        <v>1</v>
      </c>
      <c r="J43" s="67">
        <f t="shared" si="13"/>
        <v>2</v>
      </c>
      <c r="K43" s="72">
        <f t="shared" si="13"/>
        <v>0</v>
      </c>
      <c r="L43" s="67">
        <f t="shared" si="13"/>
        <v>0</v>
      </c>
      <c r="M43" s="72">
        <f t="shared" si="13"/>
        <v>0</v>
      </c>
      <c r="N43" s="69">
        <f t="shared" si="13"/>
        <v>171</v>
      </c>
      <c r="O43" s="73">
        <f t="shared" si="13"/>
        <v>76</v>
      </c>
      <c r="P43" s="70">
        <f t="shared" si="13"/>
        <v>247</v>
      </c>
    </row>
    <row r="44" spans="1:16" ht="12.75">
      <c r="A44" s="101" t="s">
        <v>20</v>
      </c>
      <c r="B44" s="67">
        <f>SUM(B23,B31,B16)</f>
        <v>38</v>
      </c>
      <c r="C44" s="72">
        <f>SUM(C23,C31,C16)</f>
        <v>19</v>
      </c>
      <c r="D44" s="67">
        <f aca="true" t="shared" si="14" ref="D44:P44">SUM(D23,D31,D16)</f>
        <v>0</v>
      </c>
      <c r="E44" s="72">
        <f t="shared" si="14"/>
        <v>0</v>
      </c>
      <c r="F44" s="67">
        <f t="shared" si="14"/>
        <v>17</v>
      </c>
      <c r="G44" s="72">
        <f t="shared" si="14"/>
        <v>2</v>
      </c>
      <c r="H44" s="67">
        <f t="shared" si="14"/>
        <v>0</v>
      </c>
      <c r="I44" s="72">
        <f t="shared" si="14"/>
        <v>0</v>
      </c>
      <c r="J44" s="67">
        <f>SUM(J23,J31,J16)</f>
        <v>5</v>
      </c>
      <c r="K44" s="72">
        <f t="shared" si="14"/>
        <v>4</v>
      </c>
      <c r="L44" s="67">
        <f t="shared" si="14"/>
        <v>81</v>
      </c>
      <c r="M44" s="72">
        <f t="shared" si="14"/>
        <v>21</v>
      </c>
      <c r="N44" s="69">
        <f>SUM(N23,N31,N16)</f>
        <v>141</v>
      </c>
      <c r="O44" s="73">
        <f t="shared" si="14"/>
        <v>46</v>
      </c>
      <c r="P44" s="70">
        <f t="shared" si="14"/>
        <v>187</v>
      </c>
    </row>
    <row r="45" spans="1:16" s="12" customFormat="1" ht="12.75">
      <c r="A45" s="7" t="s">
        <v>12</v>
      </c>
      <c r="B45" s="13">
        <f>SUM(B39:B44)</f>
        <v>5266</v>
      </c>
      <c r="C45" s="14">
        <f aca="true" t="shared" si="15" ref="C45:P45">SUM(C39:C44)</f>
        <v>3782</v>
      </c>
      <c r="D45" s="13">
        <f t="shared" si="15"/>
        <v>3231</v>
      </c>
      <c r="E45" s="14">
        <f t="shared" si="15"/>
        <v>2223</v>
      </c>
      <c r="F45" s="13">
        <f t="shared" si="15"/>
        <v>2069</v>
      </c>
      <c r="G45" s="14">
        <f t="shared" si="15"/>
        <v>383</v>
      </c>
      <c r="H45" s="13">
        <f t="shared" si="15"/>
        <v>1405</v>
      </c>
      <c r="I45" s="14">
        <f t="shared" si="15"/>
        <v>590</v>
      </c>
      <c r="J45" s="13">
        <f t="shared" si="15"/>
        <v>131</v>
      </c>
      <c r="K45" s="14">
        <f>SUM(K39:K44)</f>
        <v>107</v>
      </c>
      <c r="L45" s="13">
        <f t="shared" si="15"/>
        <v>786</v>
      </c>
      <c r="M45" s="14">
        <f t="shared" si="15"/>
        <v>204</v>
      </c>
      <c r="N45" s="13">
        <f t="shared" si="15"/>
        <v>12888</v>
      </c>
      <c r="O45" s="14">
        <f t="shared" si="15"/>
        <v>7289</v>
      </c>
      <c r="P45" s="14">
        <f t="shared" si="15"/>
        <v>20177</v>
      </c>
    </row>
    <row r="46" ht="12.75">
      <c r="P46" s="5"/>
    </row>
    <row r="47" spans="1:16" ht="12.75">
      <c r="A47" s="74" t="s">
        <v>38</v>
      </c>
      <c r="P47" s="5"/>
    </row>
    <row r="48" spans="1:16" ht="12.75">
      <c r="A48" s="221" t="s">
        <v>156</v>
      </c>
      <c r="P48" s="5"/>
    </row>
    <row r="49" spans="1:16" ht="12.75">
      <c r="A49" s="221" t="s">
        <v>157</v>
      </c>
      <c r="P49" s="5"/>
    </row>
    <row r="50" spans="1:16" ht="12.75">
      <c r="A50" s="221" t="s">
        <v>158</v>
      </c>
      <c r="P50" s="5"/>
    </row>
    <row r="51" spans="1:16" ht="12.75">
      <c r="A51" s="221" t="s">
        <v>160</v>
      </c>
      <c r="P51" s="5"/>
    </row>
    <row r="52" spans="1:16" ht="12.75">
      <c r="A52" s="243" t="s">
        <v>159</v>
      </c>
      <c r="P52" s="5"/>
    </row>
    <row r="53" ht="12.75">
      <c r="P53" s="5"/>
    </row>
  </sheetData>
  <sheetProtection/>
  <mergeCells count="4">
    <mergeCell ref="A3:P3"/>
    <mergeCell ref="A4:P4"/>
    <mergeCell ref="F9:G9"/>
    <mergeCell ref="F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Z61" sqref="Z61"/>
    </sheetView>
  </sheetViews>
  <sheetFormatPr defaultColWidth="9.140625" defaultRowHeight="12.75"/>
  <cols>
    <col min="1" max="1" width="28.710937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28" width="5.57421875" style="0" customWidth="1"/>
    <col min="29" max="29" width="11.140625" style="0" customWidth="1"/>
    <col min="30" max="31" width="7.00390625" style="0" customWidth="1"/>
    <col min="32" max="32" width="9.281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103</v>
      </c>
    </row>
    <row r="3" spans="1:22" ht="12.75">
      <c r="A3" s="288" t="s">
        <v>39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2.75">
      <c r="A4" s="288" t="s">
        <v>65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ht="13.5" thickBot="1"/>
    <row r="6" spans="1:22" ht="12.75">
      <c r="A6" s="6"/>
      <c r="B6" s="296" t="str">
        <f>D6+1&amp;" "&amp;"en na"</f>
        <v>2000 en na</v>
      </c>
      <c r="C6" s="297"/>
      <c r="D6" s="296">
        <v>1999</v>
      </c>
      <c r="E6" s="297"/>
      <c r="F6" s="296">
        <f>D6-1</f>
        <v>1998</v>
      </c>
      <c r="G6" s="297"/>
      <c r="H6" s="296">
        <f>F6-1</f>
        <v>1997</v>
      </c>
      <c r="I6" s="297"/>
      <c r="J6" s="296">
        <f>H6-1</f>
        <v>1996</v>
      </c>
      <c r="K6" s="297"/>
      <c r="L6" s="296">
        <f>J6-1</f>
        <v>1995</v>
      </c>
      <c r="M6" s="297"/>
      <c r="N6" s="296">
        <f>L6-1</f>
        <v>1994</v>
      </c>
      <c r="O6" s="297"/>
      <c r="P6" s="296">
        <f>N6-1</f>
        <v>1993</v>
      </c>
      <c r="Q6" s="297"/>
      <c r="R6" s="296" t="str">
        <f>P6-1&amp;" "&amp;"en vroeger"</f>
        <v>1992 en vroeger</v>
      </c>
      <c r="S6" s="297"/>
      <c r="T6" s="298" t="s">
        <v>14</v>
      </c>
      <c r="U6" s="299"/>
      <c r="V6" s="299"/>
    </row>
    <row r="7" spans="1:22" ht="12.75">
      <c r="A7" s="15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115" t="s">
        <v>13</v>
      </c>
    </row>
    <row r="8" spans="1:22" s="5" customFormat="1" ht="12.75">
      <c r="A8" s="16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8"/>
    </row>
    <row r="9" spans="1:22" ht="12.75">
      <c r="A9" s="5" t="s">
        <v>16</v>
      </c>
      <c r="B9" s="21">
        <v>11</v>
      </c>
      <c r="C9" s="20">
        <v>4</v>
      </c>
      <c r="D9" s="21">
        <v>164</v>
      </c>
      <c r="E9" s="20">
        <v>107</v>
      </c>
      <c r="F9" s="21">
        <v>125</v>
      </c>
      <c r="G9" s="20">
        <v>83</v>
      </c>
      <c r="H9" s="21">
        <v>156</v>
      </c>
      <c r="I9" s="20">
        <v>81</v>
      </c>
      <c r="J9" s="21">
        <v>139</v>
      </c>
      <c r="K9" s="20">
        <v>75</v>
      </c>
      <c r="L9" s="21">
        <v>108</v>
      </c>
      <c r="M9" s="20">
        <v>89</v>
      </c>
      <c r="N9" s="21">
        <v>86</v>
      </c>
      <c r="O9" s="20">
        <v>53</v>
      </c>
      <c r="P9" s="21">
        <v>62</v>
      </c>
      <c r="Q9" s="20">
        <v>36</v>
      </c>
      <c r="R9" s="21">
        <v>85</v>
      </c>
      <c r="S9" s="20">
        <v>33</v>
      </c>
      <c r="T9" s="8">
        <f aca="true" t="shared" si="0" ref="T9:U13">SUM(R9,P9,N9,L9,J9,H9,F9,D9,B9)</f>
        <v>936</v>
      </c>
      <c r="U9" s="10">
        <f t="shared" si="0"/>
        <v>561</v>
      </c>
      <c r="V9" s="10">
        <f>SUM(T9:U9)</f>
        <v>1497</v>
      </c>
    </row>
    <row r="10" spans="1:22" ht="12.75">
      <c r="A10" s="5" t="s">
        <v>17</v>
      </c>
      <c r="B10" s="21">
        <v>31</v>
      </c>
      <c r="C10" s="22">
        <v>12</v>
      </c>
      <c r="D10" s="21">
        <v>286</v>
      </c>
      <c r="E10" s="22">
        <v>140</v>
      </c>
      <c r="F10" s="21">
        <v>305</v>
      </c>
      <c r="G10" s="22">
        <v>179</v>
      </c>
      <c r="H10" s="21">
        <v>321</v>
      </c>
      <c r="I10" s="22">
        <v>190</v>
      </c>
      <c r="J10" s="21">
        <v>323</v>
      </c>
      <c r="K10" s="22">
        <v>160</v>
      </c>
      <c r="L10" s="21">
        <v>263</v>
      </c>
      <c r="M10" s="22">
        <v>160</v>
      </c>
      <c r="N10" s="21">
        <v>179</v>
      </c>
      <c r="O10" s="22">
        <v>129</v>
      </c>
      <c r="P10" s="21">
        <v>130</v>
      </c>
      <c r="Q10" s="22">
        <v>75</v>
      </c>
      <c r="R10" s="21">
        <v>158</v>
      </c>
      <c r="S10" s="22">
        <v>115</v>
      </c>
      <c r="T10" s="8">
        <f t="shared" si="0"/>
        <v>1996</v>
      </c>
      <c r="U10" s="9">
        <f t="shared" si="0"/>
        <v>1160</v>
      </c>
      <c r="V10" s="10">
        <f>SUM(T10:U10)</f>
        <v>3156</v>
      </c>
    </row>
    <row r="11" spans="1:22" ht="12.75">
      <c r="A11" s="5" t="s">
        <v>18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1">
        <v>8</v>
      </c>
      <c r="C12" s="22">
        <v>3</v>
      </c>
      <c r="D12" s="21">
        <v>100</v>
      </c>
      <c r="E12" s="22">
        <v>52</v>
      </c>
      <c r="F12" s="21">
        <v>110</v>
      </c>
      <c r="G12" s="22">
        <v>62</v>
      </c>
      <c r="H12" s="21">
        <v>103</v>
      </c>
      <c r="I12" s="22">
        <v>66</v>
      </c>
      <c r="J12" s="21">
        <v>81</v>
      </c>
      <c r="K12" s="22">
        <v>49</v>
      </c>
      <c r="L12" s="21">
        <v>96</v>
      </c>
      <c r="M12" s="22">
        <v>50</v>
      </c>
      <c r="N12" s="21">
        <v>65</v>
      </c>
      <c r="O12" s="22">
        <v>40</v>
      </c>
      <c r="P12" s="21">
        <v>29</v>
      </c>
      <c r="Q12" s="22">
        <v>20</v>
      </c>
      <c r="R12" s="21">
        <v>33</v>
      </c>
      <c r="S12" s="22">
        <v>18</v>
      </c>
      <c r="T12" s="8">
        <f t="shared" si="0"/>
        <v>625</v>
      </c>
      <c r="U12" s="9">
        <f t="shared" si="0"/>
        <v>360</v>
      </c>
      <c r="V12" s="10">
        <f>SUM(T12:U12)</f>
        <v>985</v>
      </c>
    </row>
    <row r="13" spans="1:22" s="12" customFormat="1" ht="12.75">
      <c r="A13" s="12" t="s">
        <v>12</v>
      </c>
      <c r="B13" s="59">
        <v>50</v>
      </c>
      <c r="C13" s="60">
        <v>19</v>
      </c>
      <c r="D13" s="59">
        <v>550</v>
      </c>
      <c r="E13" s="60">
        <v>299</v>
      </c>
      <c r="F13" s="59">
        <v>540</v>
      </c>
      <c r="G13" s="60">
        <v>324</v>
      </c>
      <c r="H13" s="59">
        <v>580</v>
      </c>
      <c r="I13" s="60">
        <v>337</v>
      </c>
      <c r="J13" s="59">
        <v>543</v>
      </c>
      <c r="K13" s="60">
        <v>284</v>
      </c>
      <c r="L13" s="59">
        <v>467</v>
      </c>
      <c r="M13" s="60">
        <v>299</v>
      </c>
      <c r="N13" s="59">
        <v>330</v>
      </c>
      <c r="O13" s="60">
        <v>222</v>
      </c>
      <c r="P13" s="59">
        <v>221</v>
      </c>
      <c r="Q13" s="60">
        <v>131</v>
      </c>
      <c r="R13" s="59">
        <v>276</v>
      </c>
      <c r="S13" s="60">
        <v>166</v>
      </c>
      <c r="T13" s="59">
        <f t="shared" si="0"/>
        <v>3557</v>
      </c>
      <c r="U13" s="60">
        <f t="shared" si="0"/>
        <v>2081</v>
      </c>
      <c r="V13" s="60">
        <f>SUM(T13:U13)</f>
        <v>5638</v>
      </c>
    </row>
    <row r="14" spans="1:22" s="12" customFormat="1" ht="12.75">
      <c r="A14" s="4" t="s">
        <v>6</v>
      </c>
      <c r="B14" s="61"/>
      <c r="C14" s="62"/>
      <c r="D14" s="61"/>
      <c r="E14" s="62"/>
      <c r="F14" s="61"/>
      <c r="G14" s="62"/>
      <c r="H14" s="61"/>
      <c r="I14" s="62"/>
      <c r="J14" s="61"/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62"/>
    </row>
    <row r="15" spans="1:22" ht="12.75">
      <c r="A15" s="5" t="s">
        <v>16</v>
      </c>
      <c r="B15" s="21">
        <v>4</v>
      </c>
      <c r="C15" s="20">
        <v>2</v>
      </c>
      <c r="D15" s="21">
        <v>22</v>
      </c>
      <c r="E15" s="20">
        <v>13</v>
      </c>
      <c r="F15" s="21">
        <v>47</v>
      </c>
      <c r="G15" s="20">
        <v>20</v>
      </c>
      <c r="H15" s="21">
        <v>39</v>
      </c>
      <c r="I15" s="20">
        <v>23</v>
      </c>
      <c r="J15" s="21">
        <v>36</v>
      </c>
      <c r="K15" s="20">
        <v>19</v>
      </c>
      <c r="L15" s="21">
        <v>24</v>
      </c>
      <c r="M15" s="20">
        <v>14</v>
      </c>
      <c r="N15" s="21">
        <v>22</v>
      </c>
      <c r="O15" s="20">
        <v>11</v>
      </c>
      <c r="P15" s="21">
        <v>19</v>
      </c>
      <c r="Q15" s="20">
        <v>7</v>
      </c>
      <c r="R15" s="21">
        <v>14</v>
      </c>
      <c r="S15" s="20">
        <v>13</v>
      </c>
      <c r="T15" s="8">
        <f aca="true" t="shared" si="1" ref="T15:U19">SUM(R15,P15,N15,L15,J15,H15,F15,D15,B15)</f>
        <v>227</v>
      </c>
      <c r="U15" s="10">
        <f t="shared" si="1"/>
        <v>122</v>
      </c>
      <c r="V15" s="10">
        <f>SUM(T15:U15)</f>
        <v>349</v>
      </c>
    </row>
    <row r="16" spans="1:22" ht="12.75">
      <c r="A16" s="5" t="s">
        <v>17</v>
      </c>
      <c r="B16" s="21">
        <v>4</v>
      </c>
      <c r="C16" s="22">
        <v>3</v>
      </c>
      <c r="D16" s="21">
        <v>80</v>
      </c>
      <c r="E16" s="22">
        <v>58</v>
      </c>
      <c r="F16" s="21">
        <v>91</v>
      </c>
      <c r="G16" s="22">
        <v>60</v>
      </c>
      <c r="H16" s="21">
        <v>79</v>
      </c>
      <c r="I16" s="22">
        <v>56</v>
      </c>
      <c r="J16" s="21">
        <v>102</v>
      </c>
      <c r="K16" s="22">
        <v>62</v>
      </c>
      <c r="L16" s="21">
        <v>72</v>
      </c>
      <c r="M16" s="22">
        <v>59</v>
      </c>
      <c r="N16" s="21">
        <v>67</v>
      </c>
      <c r="O16" s="22">
        <v>50</v>
      </c>
      <c r="P16" s="21">
        <v>35</v>
      </c>
      <c r="Q16" s="22">
        <v>25</v>
      </c>
      <c r="R16" s="21">
        <v>51</v>
      </c>
      <c r="S16" s="22">
        <v>49</v>
      </c>
      <c r="T16" s="8">
        <f t="shared" si="1"/>
        <v>581</v>
      </c>
      <c r="U16" s="9">
        <f t="shared" si="1"/>
        <v>422</v>
      </c>
      <c r="V16" s="10">
        <f>SUM(T16:U16)</f>
        <v>1003</v>
      </c>
    </row>
    <row r="17" spans="1:22" ht="12.75">
      <c r="A17" s="5" t="s">
        <v>18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1">
        <v>6</v>
      </c>
      <c r="C18" s="22">
        <v>1</v>
      </c>
      <c r="D18" s="21">
        <v>40</v>
      </c>
      <c r="E18" s="22">
        <v>21</v>
      </c>
      <c r="F18" s="21">
        <v>42</v>
      </c>
      <c r="G18" s="22">
        <v>16</v>
      </c>
      <c r="H18" s="21">
        <v>47</v>
      </c>
      <c r="I18" s="22">
        <v>26</v>
      </c>
      <c r="J18" s="21">
        <v>47</v>
      </c>
      <c r="K18" s="22">
        <v>21</v>
      </c>
      <c r="L18" s="21">
        <v>32</v>
      </c>
      <c r="M18" s="22">
        <v>22</v>
      </c>
      <c r="N18" s="21">
        <v>33</v>
      </c>
      <c r="O18" s="22">
        <v>12</v>
      </c>
      <c r="P18" s="21">
        <v>17</v>
      </c>
      <c r="Q18" s="22">
        <v>9</v>
      </c>
      <c r="R18" s="21">
        <v>3</v>
      </c>
      <c r="S18" s="22">
        <v>2</v>
      </c>
      <c r="T18" s="8">
        <f t="shared" si="1"/>
        <v>267</v>
      </c>
      <c r="U18" s="9">
        <f t="shared" si="1"/>
        <v>130</v>
      </c>
      <c r="V18" s="10">
        <f>SUM(T18:U18)</f>
        <v>397</v>
      </c>
    </row>
    <row r="19" spans="1:22" s="12" customFormat="1" ht="12.75">
      <c r="A19" s="12" t="s">
        <v>12</v>
      </c>
      <c r="B19" s="59">
        <v>14</v>
      </c>
      <c r="C19" s="60">
        <v>6</v>
      </c>
      <c r="D19" s="59">
        <v>142</v>
      </c>
      <c r="E19" s="60">
        <v>92</v>
      </c>
      <c r="F19" s="59">
        <v>180</v>
      </c>
      <c r="G19" s="60">
        <v>96</v>
      </c>
      <c r="H19" s="59">
        <v>165</v>
      </c>
      <c r="I19" s="60">
        <v>105</v>
      </c>
      <c r="J19" s="59">
        <v>185</v>
      </c>
      <c r="K19" s="60">
        <v>102</v>
      </c>
      <c r="L19" s="59">
        <v>128</v>
      </c>
      <c r="M19" s="60">
        <v>95</v>
      </c>
      <c r="N19" s="59">
        <v>122</v>
      </c>
      <c r="O19" s="60">
        <v>73</v>
      </c>
      <c r="P19" s="59">
        <v>71</v>
      </c>
      <c r="Q19" s="60">
        <v>41</v>
      </c>
      <c r="R19" s="59">
        <v>68</v>
      </c>
      <c r="S19" s="60">
        <v>64</v>
      </c>
      <c r="T19" s="59">
        <f t="shared" si="1"/>
        <v>1075</v>
      </c>
      <c r="U19" s="60">
        <f t="shared" si="1"/>
        <v>674</v>
      </c>
      <c r="V19" s="60">
        <f>SUM(T19:U19)</f>
        <v>1749</v>
      </c>
    </row>
    <row r="20" spans="1:22" s="12" customFormat="1" ht="12.75">
      <c r="A20" s="4" t="s">
        <v>7</v>
      </c>
      <c r="B20" s="61"/>
      <c r="C20" s="62"/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1"/>
      <c r="Q20" s="62"/>
      <c r="R20" s="61"/>
      <c r="S20" s="62"/>
      <c r="T20" s="61"/>
      <c r="U20" s="62"/>
      <c r="V20" s="62"/>
    </row>
    <row r="21" spans="1:22" ht="12.75">
      <c r="A21" s="5" t="s">
        <v>16</v>
      </c>
      <c r="B21" s="21">
        <v>0</v>
      </c>
      <c r="C21" s="20">
        <v>2</v>
      </c>
      <c r="D21" s="21">
        <v>0</v>
      </c>
      <c r="E21" s="20">
        <v>3</v>
      </c>
      <c r="F21" s="21">
        <v>7</v>
      </c>
      <c r="G21" s="20">
        <v>5</v>
      </c>
      <c r="H21" s="21">
        <v>8</v>
      </c>
      <c r="I21" s="20">
        <v>7</v>
      </c>
      <c r="J21" s="21">
        <v>5</v>
      </c>
      <c r="K21" s="20">
        <v>3</v>
      </c>
      <c r="L21" s="21">
        <v>8</v>
      </c>
      <c r="M21" s="20">
        <v>9</v>
      </c>
      <c r="N21" s="21">
        <v>6</v>
      </c>
      <c r="O21" s="20">
        <v>5</v>
      </c>
      <c r="P21" s="21">
        <v>6</v>
      </c>
      <c r="Q21" s="20">
        <v>3</v>
      </c>
      <c r="R21" s="21">
        <v>14</v>
      </c>
      <c r="S21" s="20">
        <v>3</v>
      </c>
      <c r="T21" s="8">
        <f aca="true" t="shared" si="2" ref="T21:U25">SUM(R21,P21,N21,L21,J21,H21,F21,D21,B21)</f>
        <v>54</v>
      </c>
      <c r="U21" s="10">
        <f t="shared" si="2"/>
        <v>40</v>
      </c>
      <c r="V21" s="10">
        <f>SUM(T21:U21)</f>
        <v>94</v>
      </c>
    </row>
    <row r="22" spans="1:22" ht="12.75">
      <c r="A22" s="5" t="s">
        <v>17</v>
      </c>
      <c r="B22" s="21">
        <v>7</v>
      </c>
      <c r="C22" s="22">
        <v>4</v>
      </c>
      <c r="D22" s="21">
        <v>36</v>
      </c>
      <c r="E22" s="22">
        <v>23</v>
      </c>
      <c r="F22" s="21">
        <v>33</v>
      </c>
      <c r="G22" s="22">
        <v>23</v>
      </c>
      <c r="H22" s="21">
        <v>28</v>
      </c>
      <c r="I22" s="22">
        <v>18</v>
      </c>
      <c r="J22" s="21">
        <v>29</v>
      </c>
      <c r="K22" s="22">
        <v>28</v>
      </c>
      <c r="L22" s="21">
        <v>34</v>
      </c>
      <c r="M22" s="22">
        <v>21</v>
      </c>
      <c r="N22" s="21">
        <v>31</v>
      </c>
      <c r="O22" s="22">
        <v>16</v>
      </c>
      <c r="P22" s="21">
        <v>19</v>
      </c>
      <c r="Q22" s="22">
        <v>13</v>
      </c>
      <c r="R22" s="21">
        <v>11</v>
      </c>
      <c r="S22" s="22">
        <v>12</v>
      </c>
      <c r="T22" s="8">
        <f t="shared" si="2"/>
        <v>228</v>
      </c>
      <c r="U22" s="9">
        <f t="shared" si="2"/>
        <v>158</v>
      </c>
      <c r="V22" s="10">
        <f>SUM(T22:U22)</f>
        <v>386</v>
      </c>
    </row>
    <row r="23" spans="1:22" ht="12.75">
      <c r="A23" s="5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1">
        <v>6</v>
      </c>
      <c r="C24" s="22">
        <v>0</v>
      </c>
      <c r="D24" s="21">
        <v>13</v>
      </c>
      <c r="E24" s="22">
        <v>3</v>
      </c>
      <c r="F24" s="21">
        <v>22</v>
      </c>
      <c r="G24" s="22">
        <v>6</v>
      </c>
      <c r="H24" s="21">
        <v>18</v>
      </c>
      <c r="I24" s="22">
        <v>7</v>
      </c>
      <c r="J24" s="21">
        <v>28</v>
      </c>
      <c r="K24" s="22">
        <v>15</v>
      </c>
      <c r="L24" s="21">
        <v>23</v>
      </c>
      <c r="M24" s="22">
        <v>4</v>
      </c>
      <c r="N24" s="21">
        <v>20</v>
      </c>
      <c r="O24" s="22">
        <v>7</v>
      </c>
      <c r="P24" s="21">
        <v>4</v>
      </c>
      <c r="Q24" s="22">
        <v>2</v>
      </c>
      <c r="R24" s="21">
        <v>7</v>
      </c>
      <c r="S24" s="22">
        <v>2</v>
      </c>
      <c r="T24" s="8">
        <f t="shared" si="2"/>
        <v>141</v>
      </c>
      <c r="U24" s="9">
        <f t="shared" si="2"/>
        <v>46</v>
      </c>
      <c r="V24" s="10">
        <f>SUM(T24:U24)</f>
        <v>187</v>
      </c>
    </row>
    <row r="25" spans="1:22" s="12" customFormat="1" ht="12.75">
      <c r="A25" s="12" t="s">
        <v>12</v>
      </c>
      <c r="B25" s="59">
        <v>13</v>
      </c>
      <c r="C25" s="60">
        <v>6</v>
      </c>
      <c r="D25" s="59">
        <v>49</v>
      </c>
      <c r="E25" s="60">
        <v>29</v>
      </c>
      <c r="F25" s="59">
        <v>62</v>
      </c>
      <c r="G25" s="60">
        <v>34</v>
      </c>
      <c r="H25" s="59">
        <v>54</v>
      </c>
      <c r="I25" s="60">
        <v>32</v>
      </c>
      <c r="J25" s="59">
        <v>62</v>
      </c>
      <c r="K25" s="60">
        <v>46</v>
      </c>
      <c r="L25" s="59">
        <v>65</v>
      </c>
      <c r="M25" s="60">
        <v>34</v>
      </c>
      <c r="N25" s="59">
        <v>57</v>
      </c>
      <c r="O25" s="60">
        <v>28</v>
      </c>
      <c r="P25" s="59">
        <v>29</v>
      </c>
      <c r="Q25" s="60">
        <v>18</v>
      </c>
      <c r="R25" s="59">
        <v>32</v>
      </c>
      <c r="S25" s="60">
        <v>17</v>
      </c>
      <c r="T25" s="59">
        <f t="shared" si="2"/>
        <v>423</v>
      </c>
      <c r="U25" s="60">
        <f t="shared" si="2"/>
        <v>244</v>
      </c>
      <c r="V25" s="60">
        <f>SUM(T25:U25)</f>
        <v>667</v>
      </c>
    </row>
    <row r="26" spans="1:22" s="12" customFormat="1" ht="12.75">
      <c r="A26" s="4" t="s">
        <v>8</v>
      </c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2"/>
      <c r="R26" s="61"/>
      <c r="S26" s="62"/>
      <c r="T26" s="61"/>
      <c r="U26" s="62"/>
      <c r="V26" s="62"/>
    </row>
    <row r="27" spans="1:22" ht="12.75">
      <c r="A27" s="5" t="s">
        <v>16</v>
      </c>
      <c r="B27" s="116">
        <v>15</v>
      </c>
      <c r="C27" s="20">
        <v>0</v>
      </c>
      <c r="D27" s="116">
        <v>115</v>
      </c>
      <c r="E27" s="117">
        <v>50</v>
      </c>
      <c r="F27" s="116">
        <v>139</v>
      </c>
      <c r="G27" s="117">
        <v>56</v>
      </c>
      <c r="H27" s="116">
        <v>115</v>
      </c>
      <c r="I27" s="117">
        <v>58</v>
      </c>
      <c r="J27" s="116">
        <v>141</v>
      </c>
      <c r="K27" s="117">
        <v>68</v>
      </c>
      <c r="L27" s="116">
        <v>116</v>
      </c>
      <c r="M27" s="117">
        <v>42</v>
      </c>
      <c r="N27" s="116">
        <v>66</v>
      </c>
      <c r="O27" s="117">
        <v>41</v>
      </c>
      <c r="P27" s="116">
        <v>30</v>
      </c>
      <c r="Q27" s="117">
        <v>27</v>
      </c>
      <c r="R27" s="116">
        <v>48</v>
      </c>
      <c r="S27" s="117">
        <v>42</v>
      </c>
      <c r="T27" s="8">
        <f aca="true" t="shared" si="3" ref="T27:U31">SUM(R27,P27,N27,L27,J27,H27,F27,D27,B27)</f>
        <v>785</v>
      </c>
      <c r="U27" s="10">
        <f t="shared" si="3"/>
        <v>384</v>
      </c>
      <c r="V27" s="10">
        <f>SUM(T27:U27)</f>
        <v>1169</v>
      </c>
    </row>
    <row r="28" spans="1:22" ht="12.75">
      <c r="A28" s="5" t="s">
        <v>17</v>
      </c>
      <c r="B28" s="21">
        <v>30</v>
      </c>
      <c r="C28" s="22">
        <v>8</v>
      </c>
      <c r="D28" s="21">
        <v>216</v>
      </c>
      <c r="E28" s="22">
        <v>170</v>
      </c>
      <c r="F28" s="21">
        <v>275</v>
      </c>
      <c r="G28" s="22">
        <v>153</v>
      </c>
      <c r="H28" s="21">
        <v>298</v>
      </c>
      <c r="I28" s="22">
        <v>148</v>
      </c>
      <c r="J28" s="21">
        <v>269</v>
      </c>
      <c r="K28" s="22">
        <v>149</v>
      </c>
      <c r="L28" s="21">
        <v>273</v>
      </c>
      <c r="M28" s="22">
        <v>173</v>
      </c>
      <c r="N28" s="21">
        <v>174</v>
      </c>
      <c r="O28" s="22">
        <v>111</v>
      </c>
      <c r="P28" s="21">
        <v>92</v>
      </c>
      <c r="Q28" s="22">
        <v>69</v>
      </c>
      <c r="R28" s="21">
        <v>121</v>
      </c>
      <c r="S28" s="22">
        <v>87</v>
      </c>
      <c r="T28" s="8">
        <f t="shared" si="3"/>
        <v>1748</v>
      </c>
      <c r="U28" s="9">
        <f t="shared" si="3"/>
        <v>1068</v>
      </c>
      <c r="V28" s="10">
        <f>SUM(T28:U28)</f>
        <v>2816</v>
      </c>
    </row>
    <row r="29" spans="1:22" ht="12.75">
      <c r="A29" s="5" t="s">
        <v>18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2" customFormat="1" ht="12.75">
      <c r="A31" s="12" t="s">
        <v>12</v>
      </c>
      <c r="B31" s="59">
        <v>45</v>
      </c>
      <c r="C31" s="60">
        <v>8</v>
      </c>
      <c r="D31" s="59">
        <v>331</v>
      </c>
      <c r="E31" s="60">
        <v>220</v>
      </c>
      <c r="F31" s="59">
        <v>414</v>
      </c>
      <c r="G31" s="60">
        <v>209</v>
      </c>
      <c r="H31" s="59">
        <v>413</v>
      </c>
      <c r="I31" s="60">
        <v>206</v>
      </c>
      <c r="J31" s="59">
        <v>410</v>
      </c>
      <c r="K31" s="60">
        <v>217</v>
      </c>
      <c r="L31" s="59">
        <v>389</v>
      </c>
      <c r="M31" s="60">
        <v>215</v>
      </c>
      <c r="N31" s="59">
        <v>240</v>
      </c>
      <c r="O31" s="60">
        <v>152</v>
      </c>
      <c r="P31" s="59">
        <v>122</v>
      </c>
      <c r="Q31" s="60">
        <v>96</v>
      </c>
      <c r="R31" s="59">
        <v>169</v>
      </c>
      <c r="S31" s="60">
        <v>129</v>
      </c>
      <c r="T31" s="59">
        <f t="shared" si="3"/>
        <v>2533</v>
      </c>
      <c r="U31" s="60">
        <f t="shared" si="3"/>
        <v>1452</v>
      </c>
      <c r="V31" s="60">
        <f>SUM(T31:U31)</f>
        <v>3985</v>
      </c>
    </row>
    <row r="32" spans="1:22" s="12" customFormat="1" ht="12.75">
      <c r="A32" s="4" t="s">
        <v>9</v>
      </c>
      <c r="B32" s="61"/>
      <c r="C32" s="62"/>
      <c r="D32" s="61"/>
      <c r="E32" s="62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62"/>
    </row>
    <row r="33" spans="1:22" ht="12.75">
      <c r="A33" s="5" t="s">
        <v>16</v>
      </c>
      <c r="B33" s="21">
        <v>24</v>
      </c>
      <c r="C33" s="20">
        <v>7</v>
      </c>
      <c r="D33" s="21">
        <v>111</v>
      </c>
      <c r="E33" s="20">
        <v>64</v>
      </c>
      <c r="F33" s="21">
        <v>110</v>
      </c>
      <c r="G33" s="20">
        <v>74</v>
      </c>
      <c r="H33" s="21">
        <v>130</v>
      </c>
      <c r="I33" s="20">
        <v>65</v>
      </c>
      <c r="J33" s="21">
        <v>109</v>
      </c>
      <c r="K33" s="20">
        <v>64</v>
      </c>
      <c r="L33" s="21">
        <v>96</v>
      </c>
      <c r="M33" s="20">
        <v>55</v>
      </c>
      <c r="N33" s="21">
        <v>66</v>
      </c>
      <c r="O33" s="20">
        <v>37</v>
      </c>
      <c r="P33" s="21">
        <v>42</v>
      </c>
      <c r="Q33" s="20">
        <v>31</v>
      </c>
      <c r="R33" s="21">
        <v>57</v>
      </c>
      <c r="S33" s="20">
        <v>49</v>
      </c>
      <c r="T33" s="8">
        <f aca="true" t="shared" si="4" ref="T33:U37">SUM(R33,P33,N33,L33,J33,H33,F33,D33,B33)</f>
        <v>745</v>
      </c>
      <c r="U33" s="10">
        <f t="shared" si="4"/>
        <v>446</v>
      </c>
      <c r="V33" s="10">
        <f>SUM(T33:U33)</f>
        <v>1191</v>
      </c>
    </row>
    <row r="34" spans="1:22" ht="12.75">
      <c r="A34" s="5" t="s">
        <v>17</v>
      </c>
      <c r="B34" s="21">
        <v>26</v>
      </c>
      <c r="C34" s="22">
        <v>5</v>
      </c>
      <c r="D34" s="21">
        <v>254</v>
      </c>
      <c r="E34" s="22">
        <v>125</v>
      </c>
      <c r="F34" s="21">
        <v>313</v>
      </c>
      <c r="G34" s="22">
        <v>171</v>
      </c>
      <c r="H34" s="21">
        <v>297</v>
      </c>
      <c r="I34" s="22">
        <v>165</v>
      </c>
      <c r="J34" s="21">
        <v>285</v>
      </c>
      <c r="K34" s="22">
        <v>153</v>
      </c>
      <c r="L34" s="21">
        <v>286</v>
      </c>
      <c r="M34" s="22">
        <v>160</v>
      </c>
      <c r="N34" s="21">
        <v>139</v>
      </c>
      <c r="O34" s="22">
        <v>101</v>
      </c>
      <c r="P34" s="21">
        <v>100</v>
      </c>
      <c r="Q34" s="22">
        <v>75</v>
      </c>
      <c r="R34" s="21">
        <v>163</v>
      </c>
      <c r="S34" s="22">
        <v>141</v>
      </c>
      <c r="T34" s="8">
        <f t="shared" si="4"/>
        <v>1863</v>
      </c>
      <c r="U34" s="9">
        <f t="shared" si="4"/>
        <v>1096</v>
      </c>
      <c r="V34" s="10">
        <f>SUM(T34:U34)</f>
        <v>2959</v>
      </c>
    </row>
    <row r="35" spans="1:22" ht="12.75">
      <c r="A35" s="5" t="s">
        <v>18</v>
      </c>
      <c r="B35" s="21">
        <v>6</v>
      </c>
      <c r="C35" s="22">
        <v>0</v>
      </c>
      <c r="D35" s="21">
        <v>18</v>
      </c>
      <c r="E35" s="22">
        <v>8</v>
      </c>
      <c r="F35" s="21">
        <v>26</v>
      </c>
      <c r="G35" s="22">
        <v>7</v>
      </c>
      <c r="H35" s="21">
        <v>31</v>
      </c>
      <c r="I35" s="22">
        <v>12</v>
      </c>
      <c r="J35" s="21">
        <v>34</v>
      </c>
      <c r="K35" s="22">
        <v>11</v>
      </c>
      <c r="L35" s="21">
        <v>16</v>
      </c>
      <c r="M35" s="22">
        <v>4</v>
      </c>
      <c r="N35" s="21">
        <v>7</v>
      </c>
      <c r="O35" s="22">
        <v>4</v>
      </c>
      <c r="P35" s="21">
        <v>1</v>
      </c>
      <c r="Q35" s="22">
        <v>0</v>
      </c>
      <c r="R35" s="21">
        <v>0</v>
      </c>
      <c r="S35" s="22">
        <v>0</v>
      </c>
      <c r="T35" s="8">
        <f t="shared" si="4"/>
        <v>139</v>
      </c>
      <c r="U35" s="9">
        <f t="shared" si="4"/>
        <v>46</v>
      </c>
      <c r="V35" s="10">
        <f>SUM(T35:U35)</f>
        <v>185</v>
      </c>
    </row>
    <row r="36" spans="1:22" ht="12.75">
      <c r="A36" s="5" t="s">
        <v>19</v>
      </c>
      <c r="B36" s="21">
        <v>3</v>
      </c>
      <c r="C36" s="22">
        <v>1</v>
      </c>
      <c r="D36" s="21">
        <v>21</v>
      </c>
      <c r="E36" s="22">
        <v>26</v>
      </c>
      <c r="F36" s="21">
        <v>33</v>
      </c>
      <c r="G36" s="22">
        <v>17</v>
      </c>
      <c r="H36" s="21">
        <v>38</v>
      </c>
      <c r="I36" s="22">
        <v>27</v>
      </c>
      <c r="J36" s="21">
        <v>31</v>
      </c>
      <c r="K36" s="22">
        <v>29</v>
      </c>
      <c r="L36" s="21">
        <v>25</v>
      </c>
      <c r="M36" s="22">
        <v>28</v>
      </c>
      <c r="N36" s="21">
        <v>11</v>
      </c>
      <c r="O36" s="22">
        <v>16</v>
      </c>
      <c r="P36" s="21">
        <v>6</v>
      </c>
      <c r="Q36" s="22">
        <v>4</v>
      </c>
      <c r="R36" s="21">
        <v>9</v>
      </c>
      <c r="S36" s="22">
        <v>7</v>
      </c>
      <c r="T36" s="8">
        <f t="shared" si="4"/>
        <v>177</v>
      </c>
      <c r="U36" s="9">
        <f t="shared" si="4"/>
        <v>155</v>
      </c>
      <c r="V36" s="10">
        <f>SUM(T36:U36)</f>
        <v>332</v>
      </c>
    </row>
    <row r="37" spans="1:22" s="12" customFormat="1" ht="12.75">
      <c r="A37" s="12" t="s">
        <v>12</v>
      </c>
      <c r="B37" s="59">
        <v>59</v>
      </c>
      <c r="C37" s="60">
        <v>13</v>
      </c>
      <c r="D37" s="59">
        <v>404</v>
      </c>
      <c r="E37" s="60">
        <v>223</v>
      </c>
      <c r="F37" s="59">
        <v>482</v>
      </c>
      <c r="G37" s="60">
        <v>269</v>
      </c>
      <c r="H37" s="59">
        <v>496</v>
      </c>
      <c r="I37" s="60">
        <v>269</v>
      </c>
      <c r="J37" s="59">
        <v>459</v>
      </c>
      <c r="K37" s="60">
        <v>257</v>
      </c>
      <c r="L37" s="59">
        <v>423</v>
      </c>
      <c r="M37" s="60">
        <v>247</v>
      </c>
      <c r="N37" s="59">
        <v>223</v>
      </c>
      <c r="O37" s="60">
        <v>158</v>
      </c>
      <c r="P37" s="59">
        <v>149</v>
      </c>
      <c r="Q37" s="60">
        <v>110</v>
      </c>
      <c r="R37" s="59">
        <v>229</v>
      </c>
      <c r="S37" s="60">
        <v>197</v>
      </c>
      <c r="T37" s="59">
        <f t="shared" si="4"/>
        <v>2924</v>
      </c>
      <c r="U37" s="60">
        <f t="shared" si="4"/>
        <v>1743</v>
      </c>
      <c r="V37" s="60">
        <f>SUM(T37:U37)</f>
        <v>4667</v>
      </c>
    </row>
    <row r="38" spans="1:22" s="12" customFormat="1" ht="12.75">
      <c r="A38" s="4" t="s">
        <v>10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2"/>
    </row>
    <row r="39" spans="1:22" ht="12.75">
      <c r="A39" s="5" t="s">
        <v>16</v>
      </c>
      <c r="B39" s="21">
        <v>11</v>
      </c>
      <c r="C39" s="20">
        <v>5</v>
      </c>
      <c r="D39" s="21">
        <v>69</v>
      </c>
      <c r="E39" s="20">
        <v>26</v>
      </c>
      <c r="F39" s="21">
        <v>82</v>
      </c>
      <c r="G39" s="20">
        <v>31</v>
      </c>
      <c r="H39" s="21">
        <v>77</v>
      </c>
      <c r="I39" s="20">
        <v>44</v>
      </c>
      <c r="J39" s="21">
        <v>67</v>
      </c>
      <c r="K39" s="20">
        <v>49</v>
      </c>
      <c r="L39" s="21">
        <v>53</v>
      </c>
      <c r="M39" s="20">
        <v>37</v>
      </c>
      <c r="N39" s="21">
        <v>55</v>
      </c>
      <c r="O39" s="20">
        <v>22</v>
      </c>
      <c r="P39" s="21">
        <v>35</v>
      </c>
      <c r="Q39" s="20">
        <v>24</v>
      </c>
      <c r="R39" s="21">
        <v>55</v>
      </c>
      <c r="S39" s="20">
        <v>48</v>
      </c>
      <c r="T39" s="8">
        <f aca="true" t="shared" si="5" ref="T39:T44">SUM(R39,P39,N39,L39,J39,H39,F39,D39,B39)</f>
        <v>504</v>
      </c>
      <c r="U39" s="10">
        <f aca="true" t="shared" si="6" ref="U39:U44">SUM(S39,Q39,O39,M39,K39,I39,G39,E39,C39)</f>
        <v>286</v>
      </c>
      <c r="V39" s="10">
        <f aca="true" t="shared" si="7" ref="V39:V44">SUM(T39:U39)</f>
        <v>790</v>
      </c>
    </row>
    <row r="40" spans="1:22" ht="12.75">
      <c r="A40" s="5" t="s">
        <v>17</v>
      </c>
      <c r="B40" s="21">
        <v>34</v>
      </c>
      <c r="C40" s="22">
        <v>7</v>
      </c>
      <c r="D40" s="21">
        <v>190</v>
      </c>
      <c r="E40" s="22">
        <v>83</v>
      </c>
      <c r="F40" s="21">
        <v>240</v>
      </c>
      <c r="G40" s="22">
        <v>106</v>
      </c>
      <c r="H40" s="21">
        <v>253</v>
      </c>
      <c r="I40" s="22">
        <v>115</v>
      </c>
      <c r="J40" s="21">
        <v>240</v>
      </c>
      <c r="K40" s="22">
        <v>93</v>
      </c>
      <c r="L40" s="21">
        <v>232</v>
      </c>
      <c r="M40" s="22">
        <v>91</v>
      </c>
      <c r="N40" s="21">
        <v>142</v>
      </c>
      <c r="O40" s="22">
        <v>67</v>
      </c>
      <c r="P40" s="21">
        <v>75</v>
      </c>
      <c r="Q40" s="22">
        <v>56</v>
      </c>
      <c r="R40" s="21">
        <v>102</v>
      </c>
      <c r="S40" s="22">
        <v>100</v>
      </c>
      <c r="T40" s="8">
        <f t="shared" si="5"/>
        <v>1508</v>
      </c>
      <c r="U40" s="9">
        <f t="shared" si="6"/>
        <v>718</v>
      </c>
      <c r="V40" s="10">
        <f t="shared" si="7"/>
        <v>2226</v>
      </c>
    </row>
    <row r="41" spans="1:22" ht="12.75">
      <c r="A41" s="5" t="s">
        <v>18</v>
      </c>
      <c r="B41" s="21">
        <v>12</v>
      </c>
      <c r="C41" s="22">
        <v>2</v>
      </c>
      <c r="D41" s="21">
        <v>18</v>
      </c>
      <c r="E41" s="22">
        <v>0</v>
      </c>
      <c r="F41" s="21">
        <v>20</v>
      </c>
      <c r="G41" s="22">
        <v>2</v>
      </c>
      <c r="H41" s="21">
        <v>17</v>
      </c>
      <c r="I41" s="22">
        <v>4</v>
      </c>
      <c r="J41" s="21">
        <v>6</v>
      </c>
      <c r="K41" s="22">
        <v>3</v>
      </c>
      <c r="L41" s="21">
        <v>16</v>
      </c>
      <c r="M41" s="22">
        <v>2</v>
      </c>
      <c r="N41" s="21">
        <v>6</v>
      </c>
      <c r="O41" s="22">
        <v>2</v>
      </c>
      <c r="P41" s="21">
        <v>1</v>
      </c>
      <c r="Q41" s="22">
        <v>0</v>
      </c>
      <c r="R41" s="21">
        <v>1</v>
      </c>
      <c r="S41" s="22">
        <v>0</v>
      </c>
      <c r="T41" s="8">
        <f t="shared" si="5"/>
        <v>97</v>
      </c>
      <c r="U41" s="9">
        <f t="shared" si="6"/>
        <v>15</v>
      </c>
      <c r="V41" s="10">
        <f t="shared" si="7"/>
        <v>112</v>
      </c>
    </row>
    <row r="42" spans="1:22" ht="12.75">
      <c r="A42" s="5" t="s">
        <v>19</v>
      </c>
      <c r="B42" s="21">
        <v>2</v>
      </c>
      <c r="C42" s="22">
        <v>0</v>
      </c>
      <c r="D42" s="21">
        <v>13</v>
      </c>
      <c r="E42" s="22">
        <v>0</v>
      </c>
      <c r="F42" s="21">
        <v>11</v>
      </c>
      <c r="G42" s="22">
        <v>0</v>
      </c>
      <c r="H42" s="21">
        <v>9</v>
      </c>
      <c r="I42" s="22">
        <v>0</v>
      </c>
      <c r="J42" s="21">
        <v>21</v>
      </c>
      <c r="K42" s="22">
        <v>0</v>
      </c>
      <c r="L42" s="21">
        <v>21</v>
      </c>
      <c r="M42" s="22">
        <v>0</v>
      </c>
      <c r="N42" s="21">
        <v>15</v>
      </c>
      <c r="O42" s="22">
        <v>0</v>
      </c>
      <c r="P42" s="21">
        <v>4</v>
      </c>
      <c r="Q42" s="22">
        <v>0</v>
      </c>
      <c r="R42" s="21">
        <v>0</v>
      </c>
      <c r="S42" s="22">
        <v>0</v>
      </c>
      <c r="T42" s="8">
        <f t="shared" si="5"/>
        <v>96</v>
      </c>
      <c r="U42" s="9">
        <f t="shared" si="6"/>
        <v>0</v>
      </c>
      <c r="V42" s="10">
        <f t="shared" si="7"/>
        <v>96</v>
      </c>
    </row>
    <row r="43" spans="1:22" ht="12.75">
      <c r="A43" s="5" t="s">
        <v>37</v>
      </c>
      <c r="B43" s="21">
        <v>1</v>
      </c>
      <c r="C43" s="22">
        <v>0</v>
      </c>
      <c r="D43" s="21">
        <v>24</v>
      </c>
      <c r="E43" s="22">
        <v>7</v>
      </c>
      <c r="F43" s="21">
        <v>16</v>
      </c>
      <c r="G43" s="22">
        <v>8</v>
      </c>
      <c r="H43" s="21">
        <v>27</v>
      </c>
      <c r="I43" s="22">
        <v>12</v>
      </c>
      <c r="J43" s="21">
        <v>22</v>
      </c>
      <c r="K43" s="22">
        <v>10</v>
      </c>
      <c r="L43" s="21">
        <v>25</v>
      </c>
      <c r="M43" s="22">
        <v>9</v>
      </c>
      <c r="N43" s="21">
        <v>18</v>
      </c>
      <c r="O43" s="22">
        <v>7</v>
      </c>
      <c r="P43" s="21">
        <v>10</v>
      </c>
      <c r="Q43" s="22">
        <v>6</v>
      </c>
      <c r="R43" s="21">
        <v>28</v>
      </c>
      <c r="S43" s="22">
        <v>17</v>
      </c>
      <c r="T43" s="8">
        <f t="shared" si="5"/>
        <v>171</v>
      </c>
      <c r="U43" s="9">
        <f t="shared" si="6"/>
        <v>76</v>
      </c>
      <c r="V43" s="10">
        <f t="shared" si="7"/>
        <v>247</v>
      </c>
    </row>
    <row r="44" spans="1:22" s="17" customFormat="1" ht="12.75">
      <c r="A44" s="12" t="s">
        <v>12</v>
      </c>
      <c r="B44" s="59">
        <v>60</v>
      </c>
      <c r="C44" s="60">
        <v>14</v>
      </c>
      <c r="D44" s="59">
        <v>314</v>
      </c>
      <c r="E44" s="60">
        <v>116</v>
      </c>
      <c r="F44" s="59">
        <v>369</v>
      </c>
      <c r="G44" s="60">
        <v>147</v>
      </c>
      <c r="H44" s="59">
        <v>383</v>
      </c>
      <c r="I44" s="60">
        <v>175</v>
      </c>
      <c r="J44" s="59">
        <v>356</v>
      </c>
      <c r="K44" s="60">
        <v>155</v>
      </c>
      <c r="L44" s="59">
        <v>347</v>
      </c>
      <c r="M44" s="60">
        <v>139</v>
      </c>
      <c r="N44" s="59">
        <v>236</v>
      </c>
      <c r="O44" s="60">
        <v>98</v>
      </c>
      <c r="P44" s="59">
        <v>125</v>
      </c>
      <c r="Q44" s="60">
        <v>86</v>
      </c>
      <c r="R44" s="59">
        <v>186</v>
      </c>
      <c r="S44" s="60">
        <v>165</v>
      </c>
      <c r="T44" s="59">
        <f t="shared" si="5"/>
        <v>2376</v>
      </c>
      <c r="U44" s="60">
        <f t="shared" si="6"/>
        <v>1095</v>
      </c>
      <c r="V44" s="60">
        <f t="shared" si="7"/>
        <v>3471</v>
      </c>
    </row>
    <row r="45" spans="1:22" s="5" customFormat="1" ht="12.75">
      <c r="A45" s="27" t="s">
        <v>15</v>
      </c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4"/>
      <c r="P45" s="63"/>
      <c r="Q45" s="64"/>
      <c r="R45" s="63"/>
      <c r="S45" s="64"/>
      <c r="T45" s="65"/>
      <c r="U45" s="66"/>
      <c r="V45" s="66"/>
    </row>
    <row r="46" spans="1:22" ht="12.75">
      <c r="A46" s="5" t="s">
        <v>16</v>
      </c>
      <c r="B46" s="67">
        <f>SUM(B9,B15,B21,B27,B33,B39)</f>
        <v>65</v>
      </c>
      <c r="C46" s="68">
        <f aca="true" t="shared" si="8" ref="C46:V46">SUM(C9,C15,C21,C27,C33,C39)</f>
        <v>20</v>
      </c>
      <c r="D46" s="67">
        <f t="shared" si="8"/>
        <v>481</v>
      </c>
      <c r="E46" s="68">
        <f t="shared" si="8"/>
        <v>263</v>
      </c>
      <c r="F46" s="67">
        <f t="shared" si="8"/>
        <v>510</v>
      </c>
      <c r="G46" s="68">
        <f t="shared" si="8"/>
        <v>269</v>
      </c>
      <c r="H46" s="67">
        <f t="shared" si="8"/>
        <v>525</v>
      </c>
      <c r="I46" s="68">
        <f t="shared" si="8"/>
        <v>278</v>
      </c>
      <c r="J46" s="67">
        <f t="shared" si="8"/>
        <v>497</v>
      </c>
      <c r="K46" s="68">
        <f t="shared" si="8"/>
        <v>278</v>
      </c>
      <c r="L46" s="67">
        <f t="shared" si="8"/>
        <v>405</v>
      </c>
      <c r="M46" s="68">
        <f t="shared" si="8"/>
        <v>246</v>
      </c>
      <c r="N46" s="67">
        <f t="shared" si="8"/>
        <v>301</v>
      </c>
      <c r="O46" s="68">
        <f t="shared" si="8"/>
        <v>169</v>
      </c>
      <c r="P46" s="67">
        <f t="shared" si="8"/>
        <v>194</v>
      </c>
      <c r="Q46" s="68">
        <f t="shared" si="8"/>
        <v>128</v>
      </c>
      <c r="R46" s="67">
        <f t="shared" si="8"/>
        <v>273</v>
      </c>
      <c r="S46" s="68">
        <f t="shared" si="8"/>
        <v>188</v>
      </c>
      <c r="T46" s="69">
        <f t="shared" si="8"/>
        <v>3251</v>
      </c>
      <c r="U46" s="70">
        <f t="shared" si="8"/>
        <v>1839</v>
      </c>
      <c r="V46" s="70">
        <f t="shared" si="8"/>
        <v>5090</v>
      </c>
    </row>
    <row r="47" spans="1:22" ht="12.75">
      <c r="A47" s="101" t="s">
        <v>17</v>
      </c>
      <c r="B47" s="67">
        <f>SUM(B10,B16,B22,B28,B34,B40)</f>
        <v>132</v>
      </c>
      <c r="C47" s="72">
        <f aca="true" t="shared" si="9" ref="C47:V47">SUM(C10,C16,C22,C28,C34,C40)</f>
        <v>39</v>
      </c>
      <c r="D47" s="67">
        <f t="shared" si="9"/>
        <v>1062</v>
      </c>
      <c r="E47" s="72">
        <f t="shared" si="9"/>
        <v>599</v>
      </c>
      <c r="F47" s="67">
        <f t="shared" si="9"/>
        <v>1257</v>
      </c>
      <c r="G47" s="72">
        <f t="shared" si="9"/>
        <v>692</v>
      </c>
      <c r="H47" s="67">
        <f t="shared" si="9"/>
        <v>1276</v>
      </c>
      <c r="I47" s="72">
        <f t="shared" si="9"/>
        <v>692</v>
      </c>
      <c r="J47" s="67">
        <f t="shared" si="9"/>
        <v>1248</v>
      </c>
      <c r="K47" s="72">
        <f t="shared" si="9"/>
        <v>645</v>
      </c>
      <c r="L47" s="67">
        <f t="shared" si="9"/>
        <v>1160</v>
      </c>
      <c r="M47" s="72">
        <f t="shared" si="9"/>
        <v>664</v>
      </c>
      <c r="N47" s="67">
        <f t="shared" si="9"/>
        <v>732</v>
      </c>
      <c r="O47" s="72">
        <f t="shared" si="9"/>
        <v>474</v>
      </c>
      <c r="P47" s="67">
        <f t="shared" si="9"/>
        <v>451</v>
      </c>
      <c r="Q47" s="72">
        <f t="shared" si="9"/>
        <v>313</v>
      </c>
      <c r="R47" s="67">
        <f t="shared" si="9"/>
        <v>606</v>
      </c>
      <c r="S47" s="72">
        <f t="shared" si="9"/>
        <v>504</v>
      </c>
      <c r="T47" s="69">
        <f t="shared" si="9"/>
        <v>7924</v>
      </c>
      <c r="U47" s="73">
        <f t="shared" si="9"/>
        <v>4622</v>
      </c>
      <c r="V47" s="70">
        <f t="shared" si="9"/>
        <v>12546</v>
      </c>
    </row>
    <row r="48" spans="1:22" ht="12.75">
      <c r="A48" s="101" t="s">
        <v>18</v>
      </c>
      <c r="B48" s="67">
        <f>SUM(B11,B17,B29,B35,B41)</f>
        <v>18</v>
      </c>
      <c r="C48" s="72">
        <f aca="true" t="shared" si="10" ref="C48:V48">SUM(C11,C17,C29,C35,C41)</f>
        <v>2</v>
      </c>
      <c r="D48" s="67">
        <f t="shared" si="10"/>
        <v>36</v>
      </c>
      <c r="E48" s="72">
        <f t="shared" si="10"/>
        <v>8</v>
      </c>
      <c r="F48" s="67">
        <f t="shared" si="10"/>
        <v>46</v>
      </c>
      <c r="G48" s="72">
        <f t="shared" si="10"/>
        <v>9</v>
      </c>
      <c r="H48" s="67">
        <f t="shared" si="10"/>
        <v>48</v>
      </c>
      <c r="I48" s="72">
        <f t="shared" si="10"/>
        <v>16</v>
      </c>
      <c r="J48" s="67">
        <f t="shared" si="10"/>
        <v>40</v>
      </c>
      <c r="K48" s="72">
        <f t="shared" si="10"/>
        <v>14</v>
      </c>
      <c r="L48" s="67">
        <f t="shared" si="10"/>
        <v>32</v>
      </c>
      <c r="M48" s="72">
        <f t="shared" si="10"/>
        <v>6</v>
      </c>
      <c r="N48" s="67">
        <f t="shared" si="10"/>
        <v>13</v>
      </c>
      <c r="O48" s="72">
        <f t="shared" si="10"/>
        <v>6</v>
      </c>
      <c r="P48" s="67">
        <f t="shared" si="10"/>
        <v>2</v>
      </c>
      <c r="Q48" s="72">
        <f t="shared" si="10"/>
        <v>0</v>
      </c>
      <c r="R48" s="67">
        <f t="shared" si="10"/>
        <v>1</v>
      </c>
      <c r="S48" s="72">
        <f t="shared" si="10"/>
        <v>0</v>
      </c>
      <c r="T48" s="69">
        <f t="shared" si="10"/>
        <v>236</v>
      </c>
      <c r="U48" s="73">
        <f t="shared" si="10"/>
        <v>61</v>
      </c>
      <c r="V48" s="70">
        <f t="shared" si="10"/>
        <v>297</v>
      </c>
    </row>
    <row r="49" spans="1:22" ht="12.75">
      <c r="A49" s="101" t="s">
        <v>19</v>
      </c>
      <c r="B49" s="67">
        <f>SUM(B12,B18,B23,B30,B36,B42)</f>
        <v>19</v>
      </c>
      <c r="C49" s="72">
        <f aca="true" t="shared" si="11" ref="C49:V49">SUM(C12,C18,C23,C30,C36,C42)</f>
        <v>5</v>
      </c>
      <c r="D49" s="67">
        <f t="shared" si="11"/>
        <v>174</v>
      </c>
      <c r="E49" s="72">
        <f t="shared" si="11"/>
        <v>99</v>
      </c>
      <c r="F49" s="67">
        <f t="shared" si="11"/>
        <v>196</v>
      </c>
      <c r="G49" s="72">
        <f t="shared" si="11"/>
        <v>95</v>
      </c>
      <c r="H49" s="67">
        <f t="shared" si="11"/>
        <v>197</v>
      </c>
      <c r="I49" s="72">
        <f t="shared" si="11"/>
        <v>119</v>
      </c>
      <c r="J49" s="67">
        <f t="shared" si="11"/>
        <v>180</v>
      </c>
      <c r="K49" s="72">
        <f t="shared" si="11"/>
        <v>99</v>
      </c>
      <c r="L49" s="67">
        <f t="shared" si="11"/>
        <v>174</v>
      </c>
      <c r="M49" s="72">
        <f t="shared" si="11"/>
        <v>100</v>
      </c>
      <c r="N49" s="67">
        <f t="shared" si="11"/>
        <v>124</v>
      </c>
      <c r="O49" s="72">
        <f t="shared" si="11"/>
        <v>68</v>
      </c>
      <c r="P49" s="67">
        <f t="shared" si="11"/>
        <v>56</v>
      </c>
      <c r="Q49" s="72">
        <f t="shared" si="11"/>
        <v>33</v>
      </c>
      <c r="R49" s="67">
        <f t="shared" si="11"/>
        <v>45</v>
      </c>
      <c r="S49" s="72">
        <f t="shared" si="11"/>
        <v>27</v>
      </c>
      <c r="T49" s="69">
        <f t="shared" si="11"/>
        <v>1165</v>
      </c>
      <c r="U49" s="73">
        <f t="shared" si="11"/>
        <v>645</v>
      </c>
      <c r="V49" s="70">
        <f t="shared" si="11"/>
        <v>1810</v>
      </c>
    </row>
    <row r="50" spans="1:22" ht="12.75">
      <c r="A50" s="101" t="s">
        <v>37</v>
      </c>
      <c r="B50" s="67">
        <f>SUM(B43)</f>
        <v>1</v>
      </c>
      <c r="C50" s="72">
        <f aca="true" t="shared" si="12" ref="C50:V50">SUM(C43)</f>
        <v>0</v>
      </c>
      <c r="D50" s="67">
        <f t="shared" si="12"/>
        <v>24</v>
      </c>
      <c r="E50" s="72">
        <f t="shared" si="12"/>
        <v>7</v>
      </c>
      <c r="F50" s="67">
        <f t="shared" si="12"/>
        <v>16</v>
      </c>
      <c r="G50" s="72">
        <f t="shared" si="12"/>
        <v>8</v>
      </c>
      <c r="H50" s="67">
        <f t="shared" si="12"/>
        <v>27</v>
      </c>
      <c r="I50" s="72">
        <f t="shared" si="12"/>
        <v>12</v>
      </c>
      <c r="J50" s="67">
        <f t="shared" si="12"/>
        <v>22</v>
      </c>
      <c r="K50" s="72">
        <f t="shared" si="12"/>
        <v>10</v>
      </c>
      <c r="L50" s="67">
        <f t="shared" si="12"/>
        <v>25</v>
      </c>
      <c r="M50" s="72">
        <f t="shared" si="12"/>
        <v>9</v>
      </c>
      <c r="N50" s="67">
        <f t="shared" si="12"/>
        <v>18</v>
      </c>
      <c r="O50" s="72">
        <f t="shared" si="12"/>
        <v>7</v>
      </c>
      <c r="P50" s="67">
        <f t="shared" si="12"/>
        <v>10</v>
      </c>
      <c r="Q50" s="72">
        <f t="shared" si="12"/>
        <v>6</v>
      </c>
      <c r="R50" s="67">
        <f t="shared" si="12"/>
        <v>28</v>
      </c>
      <c r="S50" s="72">
        <f t="shared" si="12"/>
        <v>17</v>
      </c>
      <c r="T50" s="69">
        <f t="shared" si="12"/>
        <v>171</v>
      </c>
      <c r="U50" s="73">
        <f t="shared" si="12"/>
        <v>76</v>
      </c>
      <c r="V50" s="70">
        <f t="shared" si="12"/>
        <v>247</v>
      </c>
    </row>
    <row r="51" spans="1:22" ht="12.75">
      <c r="A51" s="101" t="s">
        <v>20</v>
      </c>
      <c r="B51" s="67">
        <f>SUM(B24)</f>
        <v>6</v>
      </c>
      <c r="C51" s="72">
        <f aca="true" t="shared" si="13" ref="C51:V51">SUM(C24)</f>
        <v>0</v>
      </c>
      <c r="D51" s="67">
        <f t="shared" si="13"/>
        <v>13</v>
      </c>
      <c r="E51" s="72">
        <f t="shared" si="13"/>
        <v>3</v>
      </c>
      <c r="F51" s="67">
        <f t="shared" si="13"/>
        <v>22</v>
      </c>
      <c r="G51" s="72">
        <f t="shared" si="13"/>
        <v>6</v>
      </c>
      <c r="H51" s="67">
        <f t="shared" si="13"/>
        <v>18</v>
      </c>
      <c r="I51" s="72">
        <f t="shared" si="13"/>
        <v>7</v>
      </c>
      <c r="J51" s="67">
        <f t="shared" si="13"/>
        <v>28</v>
      </c>
      <c r="K51" s="72">
        <f t="shared" si="13"/>
        <v>15</v>
      </c>
      <c r="L51" s="67">
        <f t="shared" si="13"/>
        <v>23</v>
      </c>
      <c r="M51" s="72">
        <f t="shared" si="13"/>
        <v>4</v>
      </c>
      <c r="N51" s="67">
        <f t="shared" si="13"/>
        <v>20</v>
      </c>
      <c r="O51" s="72">
        <f t="shared" si="13"/>
        <v>7</v>
      </c>
      <c r="P51" s="67">
        <f t="shared" si="13"/>
        <v>4</v>
      </c>
      <c r="Q51" s="72">
        <f t="shared" si="13"/>
        <v>2</v>
      </c>
      <c r="R51" s="67">
        <f t="shared" si="13"/>
        <v>7</v>
      </c>
      <c r="S51" s="72">
        <f t="shared" si="13"/>
        <v>2</v>
      </c>
      <c r="T51" s="69">
        <f t="shared" si="13"/>
        <v>141</v>
      </c>
      <c r="U51" s="73">
        <f t="shared" si="13"/>
        <v>46</v>
      </c>
      <c r="V51" s="70">
        <f t="shared" si="13"/>
        <v>187</v>
      </c>
    </row>
    <row r="52" spans="1:22" s="12" customFormat="1" ht="12.75">
      <c r="A52" s="12" t="s">
        <v>12</v>
      </c>
      <c r="B52" s="13">
        <f>SUM(B46:B51)</f>
        <v>241</v>
      </c>
      <c r="C52" s="14">
        <f aca="true" t="shared" si="14" ref="C52:V52">SUM(C46:C51)</f>
        <v>66</v>
      </c>
      <c r="D52" s="13">
        <f t="shared" si="14"/>
        <v>1790</v>
      </c>
      <c r="E52" s="14">
        <f t="shared" si="14"/>
        <v>979</v>
      </c>
      <c r="F52" s="13">
        <f t="shared" si="14"/>
        <v>2047</v>
      </c>
      <c r="G52" s="14">
        <f t="shared" si="14"/>
        <v>1079</v>
      </c>
      <c r="H52" s="13">
        <f t="shared" si="14"/>
        <v>2091</v>
      </c>
      <c r="I52" s="14">
        <f t="shared" si="14"/>
        <v>1124</v>
      </c>
      <c r="J52" s="13">
        <f t="shared" si="14"/>
        <v>2015</v>
      </c>
      <c r="K52" s="14">
        <f t="shared" si="14"/>
        <v>1061</v>
      </c>
      <c r="L52" s="13">
        <f t="shared" si="14"/>
        <v>1819</v>
      </c>
      <c r="M52" s="14">
        <f t="shared" si="14"/>
        <v>1029</v>
      </c>
      <c r="N52" s="13">
        <f t="shared" si="14"/>
        <v>1208</v>
      </c>
      <c r="O52" s="14">
        <f t="shared" si="14"/>
        <v>731</v>
      </c>
      <c r="P52" s="13">
        <f t="shared" si="14"/>
        <v>717</v>
      </c>
      <c r="Q52" s="14">
        <f t="shared" si="14"/>
        <v>482</v>
      </c>
      <c r="R52" s="13">
        <f t="shared" si="14"/>
        <v>960</v>
      </c>
      <c r="S52" s="14">
        <f t="shared" si="14"/>
        <v>738</v>
      </c>
      <c r="T52" s="13">
        <f t="shared" si="14"/>
        <v>12888</v>
      </c>
      <c r="U52" s="14">
        <f t="shared" si="14"/>
        <v>7289</v>
      </c>
      <c r="V52" s="14">
        <f t="shared" si="14"/>
        <v>20177</v>
      </c>
    </row>
    <row r="54" spans="1:19" ht="12.75">
      <c r="A54" s="74" t="s">
        <v>38</v>
      </c>
      <c r="S54" s="3"/>
    </row>
    <row r="55" ht="12.75">
      <c r="A55" s="221" t="s">
        <v>156</v>
      </c>
    </row>
    <row r="56" ht="12.75">
      <c r="A56" s="221" t="s">
        <v>157</v>
      </c>
    </row>
    <row r="57" ht="12.75">
      <c r="A57" s="221" t="s">
        <v>158</v>
      </c>
    </row>
    <row r="58" ht="12.75">
      <c r="A58" s="221" t="s">
        <v>160</v>
      </c>
    </row>
    <row r="59" ht="12.75">
      <c r="A59" s="243" t="s">
        <v>159</v>
      </c>
    </row>
  </sheetData>
  <sheetProtection/>
  <mergeCells count="12">
    <mergeCell ref="A3:V3"/>
    <mergeCell ref="A4:V4"/>
    <mergeCell ref="J6:K6"/>
    <mergeCell ref="L6:M6"/>
    <mergeCell ref="N6:O6"/>
    <mergeCell ref="P6:Q6"/>
    <mergeCell ref="B6:C6"/>
    <mergeCell ref="D6:E6"/>
    <mergeCell ref="F6:G6"/>
    <mergeCell ref="H6:I6"/>
    <mergeCell ref="R6:S6"/>
    <mergeCell ref="T6:V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T62" sqref="T62"/>
    </sheetView>
  </sheetViews>
  <sheetFormatPr defaultColWidth="9.140625" defaultRowHeight="12.75"/>
  <cols>
    <col min="1" max="1" width="27.00390625" style="5" customWidth="1"/>
    <col min="2" max="15" width="9.00390625" style="0" customWidth="1"/>
    <col min="16" max="16" width="9.00390625" style="5" customWidth="1"/>
    <col min="17" max="17" width="14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103</v>
      </c>
    </row>
    <row r="2" spans="1:16" ht="12.75">
      <c r="A2" s="288" t="s">
        <v>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2.75">
      <c r="A3" s="288" t="s">
        <v>66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ht="13.5" thickBot="1"/>
    <row r="5" spans="1:16" s="32" customFormat="1" ht="11.25">
      <c r="A5" s="75"/>
      <c r="B5" s="102" t="s">
        <v>51</v>
      </c>
      <c r="C5" s="103"/>
      <c r="D5" s="102" t="s">
        <v>52</v>
      </c>
      <c r="E5" s="103"/>
      <c r="F5" s="102" t="s">
        <v>53</v>
      </c>
      <c r="G5" s="103"/>
      <c r="H5" s="102" t="s">
        <v>54</v>
      </c>
      <c r="I5" s="103"/>
      <c r="J5" s="102" t="s">
        <v>55</v>
      </c>
      <c r="K5" s="103"/>
      <c r="L5" s="102" t="s">
        <v>56</v>
      </c>
      <c r="M5" s="103"/>
      <c r="N5" s="79"/>
      <c r="O5" s="80"/>
      <c r="P5" s="75"/>
    </row>
    <row r="6" spans="2:16" s="30" customFormat="1" ht="11.25">
      <c r="B6" s="85" t="s">
        <v>57</v>
      </c>
      <c r="C6" s="87"/>
      <c r="D6" s="85" t="s">
        <v>164</v>
      </c>
      <c r="E6" s="87"/>
      <c r="F6" s="85" t="s">
        <v>165</v>
      </c>
      <c r="G6" s="87"/>
      <c r="H6" s="85" t="s">
        <v>58</v>
      </c>
      <c r="I6" s="87"/>
      <c r="J6" s="85" t="s">
        <v>59</v>
      </c>
      <c r="K6" s="87"/>
      <c r="L6" s="85" t="s">
        <v>60</v>
      </c>
      <c r="M6" s="87"/>
      <c r="N6" s="104" t="s">
        <v>14</v>
      </c>
      <c r="O6" s="118"/>
      <c r="P6" s="118"/>
    </row>
    <row r="7" spans="2:14" s="30" customFormat="1" ht="11.25">
      <c r="B7" s="104" t="s">
        <v>61</v>
      </c>
      <c r="C7" s="105"/>
      <c r="D7" s="104" t="s">
        <v>62</v>
      </c>
      <c r="E7" s="105"/>
      <c r="F7" s="294" t="s">
        <v>63</v>
      </c>
      <c r="G7" s="295"/>
      <c r="H7" s="104" t="s">
        <v>64</v>
      </c>
      <c r="I7" s="105"/>
      <c r="J7" s="104" t="s">
        <v>63</v>
      </c>
      <c r="K7" s="105"/>
      <c r="L7" s="104" t="s">
        <v>63</v>
      </c>
      <c r="M7" s="105"/>
      <c r="N7" s="36"/>
    </row>
    <row r="8" spans="1:16" s="32" customFormat="1" ht="11.25">
      <c r="A8" s="30"/>
      <c r="B8" s="54" t="s">
        <v>63</v>
      </c>
      <c r="C8" s="247"/>
      <c r="D8" s="54" t="s">
        <v>63</v>
      </c>
      <c r="E8" s="84"/>
      <c r="F8" s="292"/>
      <c r="G8" s="293"/>
      <c r="H8" s="36"/>
      <c r="I8" s="30"/>
      <c r="J8" s="36"/>
      <c r="K8" s="30"/>
      <c r="L8" s="36"/>
      <c r="M8" s="30"/>
      <c r="N8" s="36"/>
      <c r="O8" s="30"/>
      <c r="P8" s="30"/>
    </row>
    <row r="9" spans="1:16" s="109" customFormat="1" ht="11.25">
      <c r="A9" s="93"/>
      <c r="B9" s="34" t="s">
        <v>0</v>
      </c>
      <c r="C9" s="35" t="s">
        <v>1</v>
      </c>
      <c r="D9" s="34" t="s">
        <v>0</v>
      </c>
      <c r="E9" s="35" t="s">
        <v>1</v>
      </c>
      <c r="F9" s="34" t="s">
        <v>0</v>
      </c>
      <c r="G9" s="35" t="s">
        <v>1</v>
      </c>
      <c r="H9" s="34" t="s">
        <v>0</v>
      </c>
      <c r="I9" s="35" t="s">
        <v>1</v>
      </c>
      <c r="J9" s="34" t="s">
        <v>0</v>
      </c>
      <c r="K9" s="35" t="s">
        <v>1</v>
      </c>
      <c r="L9" s="34" t="s">
        <v>0</v>
      </c>
      <c r="M9" s="35" t="s">
        <v>1</v>
      </c>
      <c r="N9" s="34" t="s">
        <v>0</v>
      </c>
      <c r="O9" s="35" t="s">
        <v>1</v>
      </c>
      <c r="P9" s="119" t="s">
        <v>13</v>
      </c>
    </row>
    <row r="10" spans="1:15" s="40" customFormat="1" ht="12.75">
      <c r="A10" s="16" t="s">
        <v>2</v>
      </c>
      <c r="B10" s="34"/>
      <c r="C10" s="35"/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4"/>
      <c r="O10" s="35"/>
    </row>
    <row r="11" spans="1:16" ht="12.75">
      <c r="A11" s="19" t="s">
        <v>16</v>
      </c>
      <c r="B11" s="21">
        <v>296</v>
      </c>
      <c r="C11" s="20">
        <v>299</v>
      </c>
      <c r="D11" s="21">
        <v>281</v>
      </c>
      <c r="E11" s="20">
        <v>169</v>
      </c>
      <c r="F11" s="21">
        <v>93</v>
      </c>
      <c r="G11" s="20">
        <v>23</v>
      </c>
      <c r="H11" s="21">
        <v>248</v>
      </c>
      <c r="I11" s="20">
        <v>67</v>
      </c>
      <c r="J11" s="21">
        <v>0</v>
      </c>
      <c r="K11" s="20">
        <v>0</v>
      </c>
      <c r="L11" s="21">
        <v>18</v>
      </c>
      <c r="M11" s="20">
        <v>3</v>
      </c>
      <c r="N11" s="8">
        <f aca="true" t="shared" si="0" ref="N11:O15">SUM(L11,J11,H11,F11,D11,B11)</f>
        <v>936</v>
      </c>
      <c r="O11" s="10">
        <f t="shared" si="0"/>
        <v>561</v>
      </c>
      <c r="P11" s="10">
        <f>SUM(N11:O11)</f>
        <v>1497</v>
      </c>
    </row>
    <row r="12" spans="1:16" ht="12.75">
      <c r="A12" s="19" t="s">
        <v>17</v>
      </c>
      <c r="B12" s="21">
        <v>771</v>
      </c>
      <c r="C12" s="22">
        <v>607</v>
      </c>
      <c r="D12" s="21">
        <v>519</v>
      </c>
      <c r="E12" s="22">
        <v>347</v>
      </c>
      <c r="F12" s="21">
        <v>262</v>
      </c>
      <c r="G12" s="22">
        <v>32</v>
      </c>
      <c r="H12" s="21">
        <v>286</v>
      </c>
      <c r="I12" s="22">
        <v>131</v>
      </c>
      <c r="J12" s="21">
        <v>26</v>
      </c>
      <c r="K12" s="22">
        <v>15</v>
      </c>
      <c r="L12" s="21">
        <v>132</v>
      </c>
      <c r="M12" s="22">
        <v>28</v>
      </c>
      <c r="N12" s="8">
        <f t="shared" si="0"/>
        <v>1996</v>
      </c>
      <c r="O12" s="9">
        <f t="shared" si="0"/>
        <v>1160</v>
      </c>
      <c r="P12" s="10">
        <f>SUM(N12:O12)</f>
        <v>3156</v>
      </c>
    </row>
    <row r="13" spans="1:16" ht="12.75">
      <c r="A13" s="19" t="s">
        <v>18</v>
      </c>
      <c r="B13" s="21">
        <v>0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0</v>
      </c>
      <c r="L13" s="21">
        <v>0</v>
      </c>
      <c r="M13" s="22">
        <v>0</v>
      </c>
      <c r="N13" s="8">
        <f t="shared" si="0"/>
        <v>0</v>
      </c>
      <c r="O13" s="9">
        <f t="shared" si="0"/>
        <v>0</v>
      </c>
      <c r="P13" s="10">
        <f>SUM(N13:O13)</f>
        <v>0</v>
      </c>
    </row>
    <row r="14" spans="1:16" ht="12.75">
      <c r="A14" s="19" t="s">
        <v>19</v>
      </c>
      <c r="B14" s="21">
        <v>352</v>
      </c>
      <c r="C14" s="22">
        <v>248</v>
      </c>
      <c r="D14" s="21">
        <v>122</v>
      </c>
      <c r="E14" s="22">
        <v>55</v>
      </c>
      <c r="F14" s="21">
        <v>95</v>
      </c>
      <c r="G14" s="22">
        <v>18</v>
      </c>
      <c r="H14" s="21">
        <v>19</v>
      </c>
      <c r="I14" s="22">
        <v>22</v>
      </c>
      <c r="J14" s="21">
        <v>0</v>
      </c>
      <c r="K14" s="22">
        <v>1</v>
      </c>
      <c r="L14" s="21">
        <v>37</v>
      </c>
      <c r="M14" s="22">
        <v>16</v>
      </c>
      <c r="N14" s="8">
        <f t="shared" si="0"/>
        <v>625</v>
      </c>
      <c r="O14" s="9">
        <f t="shared" si="0"/>
        <v>360</v>
      </c>
      <c r="P14" s="10">
        <f>SUM(N14:O14)</f>
        <v>985</v>
      </c>
    </row>
    <row r="15" spans="1:16" s="12" customFormat="1" ht="12.75">
      <c r="A15" s="7" t="s">
        <v>12</v>
      </c>
      <c r="B15" s="59">
        <v>1419</v>
      </c>
      <c r="C15" s="60">
        <v>1154</v>
      </c>
      <c r="D15" s="59">
        <v>922</v>
      </c>
      <c r="E15" s="60">
        <v>571</v>
      </c>
      <c r="F15" s="59">
        <v>450</v>
      </c>
      <c r="G15" s="60">
        <v>73</v>
      </c>
      <c r="H15" s="59">
        <v>553</v>
      </c>
      <c r="I15" s="60">
        <v>220</v>
      </c>
      <c r="J15" s="59">
        <v>26</v>
      </c>
      <c r="K15" s="60">
        <v>16</v>
      </c>
      <c r="L15" s="59">
        <v>187</v>
      </c>
      <c r="M15" s="60">
        <v>47</v>
      </c>
      <c r="N15" s="59">
        <f t="shared" si="0"/>
        <v>3557</v>
      </c>
      <c r="O15" s="60">
        <f t="shared" si="0"/>
        <v>2081</v>
      </c>
      <c r="P15" s="60">
        <f>SUM(N15:O15)</f>
        <v>5638</v>
      </c>
    </row>
    <row r="16" spans="1:16" s="12" customFormat="1" ht="12.75">
      <c r="A16" s="28" t="s">
        <v>6</v>
      </c>
      <c r="B16" s="61"/>
      <c r="C16" s="62"/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2"/>
    </row>
    <row r="17" spans="1:16" ht="12.75">
      <c r="A17" s="19" t="s">
        <v>16</v>
      </c>
      <c r="B17" s="21">
        <v>123</v>
      </c>
      <c r="C17" s="20">
        <v>66</v>
      </c>
      <c r="D17" s="21">
        <v>39</v>
      </c>
      <c r="E17" s="20">
        <v>33</v>
      </c>
      <c r="F17" s="21">
        <v>6</v>
      </c>
      <c r="G17" s="20">
        <v>2</v>
      </c>
      <c r="H17" s="21">
        <v>59</v>
      </c>
      <c r="I17" s="20">
        <v>21</v>
      </c>
      <c r="J17" s="21">
        <v>0</v>
      </c>
      <c r="K17" s="20">
        <v>0</v>
      </c>
      <c r="L17" s="21">
        <v>0</v>
      </c>
      <c r="M17" s="20">
        <v>0</v>
      </c>
      <c r="N17" s="8">
        <f aca="true" t="shared" si="1" ref="N17:O21">SUM(L17,J17,H17,F17,D17,B17)</f>
        <v>227</v>
      </c>
      <c r="O17" s="10">
        <f t="shared" si="1"/>
        <v>122</v>
      </c>
      <c r="P17" s="10">
        <f>SUM(N17:O17)</f>
        <v>349</v>
      </c>
    </row>
    <row r="18" spans="1:16" ht="12.75">
      <c r="A18" s="19" t="s">
        <v>17</v>
      </c>
      <c r="B18" s="21">
        <v>230</v>
      </c>
      <c r="C18" s="22">
        <v>189</v>
      </c>
      <c r="D18" s="21">
        <v>229</v>
      </c>
      <c r="E18" s="22">
        <v>190</v>
      </c>
      <c r="F18" s="21">
        <v>107</v>
      </c>
      <c r="G18" s="22">
        <v>23</v>
      </c>
      <c r="H18" s="21">
        <v>15</v>
      </c>
      <c r="I18" s="22">
        <v>20</v>
      </c>
      <c r="J18" s="21">
        <v>0</v>
      </c>
      <c r="K18" s="22">
        <v>0</v>
      </c>
      <c r="L18" s="21">
        <v>0</v>
      </c>
      <c r="M18" s="22">
        <v>0</v>
      </c>
      <c r="N18" s="8">
        <f t="shared" si="1"/>
        <v>581</v>
      </c>
      <c r="O18" s="9">
        <f t="shared" si="1"/>
        <v>422</v>
      </c>
      <c r="P18" s="10">
        <f>SUM(N18:O18)</f>
        <v>1003</v>
      </c>
    </row>
    <row r="19" spans="1:16" ht="12.75">
      <c r="A19" s="19" t="s">
        <v>18</v>
      </c>
      <c r="B19" s="21">
        <v>0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0</v>
      </c>
      <c r="O19" s="9">
        <f t="shared" si="1"/>
        <v>0</v>
      </c>
      <c r="P19" s="10">
        <f>SUM(N19:O19)</f>
        <v>0</v>
      </c>
    </row>
    <row r="20" spans="1:16" ht="12.75">
      <c r="A20" s="19" t="s">
        <v>19</v>
      </c>
      <c r="B20" s="21">
        <v>234</v>
      </c>
      <c r="C20" s="22">
        <v>127</v>
      </c>
      <c r="D20" s="21">
        <v>0</v>
      </c>
      <c r="E20" s="22">
        <v>0</v>
      </c>
      <c r="F20" s="21">
        <v>32</v>
      </c>
      <c r="G20" s="22">
        <v>3</v>
      </c>
      <c r="H20" s="21">
        <v>1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267</v>
      </c>
      <c r="O20" s="9">
        <f t="shared" si="1"/>
        <v>130</v>
      </c>
      <c r="P20" s="10">
        <f>SUM(N20:O20)</f>
        <v>397</v>
      </c>
    </row>
    <row r="21" spans="1:16" s="12" customFormat="1" ht="12.75">
      <c r="A21" s="7" t="s">
        <v>12</v>
      </c>
      <c r="B21" s="59">
        <v>587</v>
      </c>
      <c r="C21" s="60">
        <v>382</v>
      </c>
      <c r="D21" s="59">
        <v>268</v>
      </c>
      <c r="E21" s="60">
        <v>223</v>
      </c>
      <c r="F21" s="59">
        <v>145</v>
      </c>
      <c r="G21" s="60">
        <v>28</v>
      </c>
      <c r="H21" s="59">
        <v>75</v>
      </c>
      <c r="I21" s="60">
        <v>41</v>
      </c>
      <c r="J21" s="59">
        <v>0</v>
      </c>
      <c r="K21" s="60">
        <v>0</v>
      </c>
      <c r="L21" s="59">
        <v>0</v>
      </c>
      <c r="M21" s="60">
        <v>0</v>
      </c>
      <c r="N21" s="59">
        <f t="shared" si="1"/>
        <v>1075</v>
      </c>
      <c r="O21" s="60">
        <f t="shared" si="1"/>
        <v>674</v>
      </c>
      <c r="P21" s="60">
        <f>SUM(N21:O21)</f>
        <v>1749</v>
      </c>
    </row>
    <row r="22" spans="1:16" s="12" customFormat="1" ht="12.75">
      <c r="A22" s="28" t="s">
        <v>7</v>
      </c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2"/>
    </row>
    <row r="23" spans="1:16" ht="12.75">
      <c r="A23" s="19" t="s">
        <v>16</v>
      </c>
      <c r="B23" s="21">
        <v>0</v>
      </c>
      <c r="C23" s="20">
        <v>0</v>
      </c>
      <c r="D23" s="21">
        <v>28</v>
      </c>
      <c r="E23" s="20">
        <v>30</v>
      </c>
      <c r="F23" s="21">
        <v>0</v>
      </c>
      <c r="G23" s="20">
        <v>0</v>
      </c>
      <c r="H23" s="21">
        <v>26</v>
      </c>
      <c r="I23" s="20">
        <v>10</v>
      </c>
      <c r="J23" s="21">
        <v>0</v>
      </c>
      <c r="K23" s="20">
        <v>0</v>
      </c>
      <c r="L23" s="21">
        <v>0</v>
      </c>
      <c r="M23" s="20">
        <v>0</v>
      </c>
      <c r="N23" s="8">
        <f aca="true" t="shared" si="2" ref="N23:O27">SUM(L23,J23,H23,F23,D23,B23)</f>
        <v>54</v>
      </c>
      <c r="O23" s="10">
        <f t="shared" si="2"/>
        <v>40</v>
      </c>
      <c r="P23" s="10">
        <f>SUM(N23:O23)</f>
        <v>94</v>
      </c>
    </row>
    <row r="24" spans="1:16" ht="12.75">
      <c r="A24" s="19" t="s">
        <v>17</v>
      </c>
      <c r="B24" s="21">
        <v>61</v>
      </c>
      <c r="C24" s="22">
        <v>63</v>
      </c>
      <c r="D24" s="21">
        <v>42</v>
      </c>
      <c r="E24" s="22">
        <v>35</v>
      </c>
      <c r="F24" s="21">
        <v>0</v>
      </c>
      <c r="G24" s="22">
        <v>0</v>
      </c>
      <c r="H24" s="21">
        <v>2</v>
      </c>
      <c r="I24" s="22">
        <v>7</v>
      </c>
      <c r="J24" s="21">
        <v>35</v>
      </c>
      <c r="K24" s="22">
        <v>37</v>
      </c>
      <c r="L24" s="21">
        <v>88</v>
      </c>
      <c r="M24" s="22">
        <v>16</v>
      </c>
      <c r="N24" s="8">
        <f t="shared" si="2"/>
        <v>228</v>
      </c>
      <c r="O24" s="9">
        <f t="shared" si="2"/>
        <v>158</v>
      </c>
      <c r="P24" s="10">
        <f>SUM(N24:O24)</f>
        <v>386</v>
      </c>
    </row>
    <row r="25" spans="1:16" ht="12.75">
      <c r="A25" s="19" t="s">
        <v>19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8">
        <f t="shared" si="2"/>
        <v>0</v>
      </c>
      <c r="O25" s="9">
        <f t="shared" si="2"/>
        <v>0</v>
      </c>
      <c r="P25" s="10">
        <f>SUM(N25:O25)</f>
        <v>0</v>
      </c>
    </row>
    <row r="26" spans="1:16" ht="12.75">
      <c r="A26" s="19" t="s">
        <v>20</v>
      </c>
      <c r="B26" s="21">
        <v>38</v>
      </c>
      <c r="C26" s="22">
        <v>19</v>
      </c>
      <c r="D26" s="21">
        <v>0</v>
      </c>
      <c r="E26" s="22">
        <v>0</v>
      </c>
      <c r="F26" s="21">
        <v>17</v>
      </c>
      <c r="G26" s="22">
        <v>2</v>
      </c>
      <c r="H26" s="21">
        <v>0</v>
      </c>
      <c r="I26" s="22">
        <v>0</v>
      </c>
      <c r="J26" s="21">
        <v>5</v>
      </c>
      <c r="K26" s="22">
        <v>4</v>
      </c>
      <c r="L26" s="21">
        <v>81</v>
      </c>
      <c r="M26" s="22">
        <v>21</v>
      </c>
      <c r="N26" s="8">
        <f t="shared" si="2"/>
        <v>141</v>
      </c>
      <c r="O26" s="9">
        <f t="shared" si="2"/>
        <v>46</v>
      </c>
      <c r="P26" s="10">
        <f>SUM(N26:O26)</f>
        <v>187</v>
      </c>
    </row>
    <row r="27" spans="1:16" s="12" customFormat="1" ht="12.75">
      <c r="A27" s="7" t="s">
        <v>12</v>
      </c>
      <c r="B27" s="59">
        <v>99</v>
      </c>
      <c r="C27" s="60">
        <v>82</v>
      </c>
      <c r="D27" s="59">
        <v>70</v>
      </c>
      <c r="E27" s="60">
        <v>65</v>
      </c>
      <c r="F27" s="59">
        <v>17</v>
      </c>
      <c r="G27" s="60">
        <v>2</v>
      </c>
      <c r="H27" s="59">
        <v>28</v>
      </c>
      <c r="I27" s="60">
        <v>17</v>
      </c>
      <c r="J27" s="59">
        <v>40</v>
      </c>
      <c r="K27" s="60">
        <v>41</v>
      </c>
      <c r="L27" s="59">
        <v>169</v>
      </c>
      <c r="M27" s="60">
        <v>37</v>
      </c>
      <c r="N27" s="59">
        <f t="shared" si="2"/>
        <v>423</v>
      </c>
      <c r="O27" s="60">
        <f t="shared" si="2"/>
        <v>244</v>
      </c>
      <c r="P27" s="60">
        <f>SUM(N27:O27)</f>
        <v>667</v>
      </c>
    </row>
    <row r="28" spans="1:16" s="12" customFormat="1" ht="12.75">
      <c r="A28" s="28" t="s">
        <v>8</v>
      </c>
      <c r="B28" s="61"/>
      <c r="C28" s="62"/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2"/>
    </row>
    <row r="29" spans="1:16" ht="12.75">
      <c r="A29" s="19" t="s">
        <v>16</v>
      </c>
      <c r="B29" s="21">
        <v>290</v>
      </c>
      <c r="C29" s="20">
        <v>205</v>
      </c>
      <c r="D29" s="21">
        <v>139</v>
      </c>
      <c r="E29" s="20">
        <v>99</v>
      </c>
      <c r="F29" s="21">
        <v>111</v>
      </c>
      <c r="G29" s="20">
        <v>24</v>
      </c>
      <c r="H29" s="21">
        <v>240</v>
      </c>
      <c r="I29" s="20">
        <v>55</v>
      </c>
      <c r="J29" s="21">
        <v>5</v>
      </c>
      <c r="K29" s="20">
        <v>1</v>
      </c>
      <c r="L29" s="21">
        <v>0</v>
      </c>
      <c r="M29" s="20">
        <v>0</v>
      </c>
      <c r="N29" s="8">
        <f aca="true" t="shared" si="3" ref="N29:O33">SUM(L29,J29,H29,F29,D29,B29)</f>
        <v>785</v>
      </c>
      <c r="O29" s="10">
        <f t="shared" si="3"/>
        <v>384</v>
      </c>
      <c r="P29" s="10">
        <f>SUM(N29:O29)</f>
        <v>1169</v>
      </c>
    </row>
    <row r="30" spans="1:16" ht="12.75">
      <c r="A30" s="19" t="s">
        <v>17</v>
      </c>
      <c r="B30" s="21">
        <v>790</v>
      </c>
      <c r="C30" s="22">
        <v>584</v>
      </c>
      <c r="D30" s="21">
        <v>488</v>
      </c>
      <c r="E30" s="22">
        <v>343</v>
      </c>
      <c r="F30" s="21">
        <v>219</v>
      </c>
      <c r="G30" s="22">
        <v>33</v>
      </c>
      <c r="H30" s="21">
        <v>106</v>
      </c>
      <c r="I30" s="22">
        <v>59</v>
      </c>
      <c r="J30" s="21">
        <v>34</v>
      </c>
      <c r="K30" s="22">
        <v>24</v>
      </c>
      <c r="L30" s="21">
        <v>111</v>
      </c>
      <c r="M30" s="22">
        <v>25</v>
      </c>
      <c r="N30" s="8">
        <f t="shared" si="3"/>
        <v>1748</v>
      </c>
      <c r="O30" s="9">
        <f t="shared" si="3"/>
        <v>1068</v>
      </c>
      <c r="P30" s="10">
        <f>SUM(N30:O30)</f>
        <v>2816</v>
      </c>
    </row>
    <row r="31" spans="1:16" ht="12.75">
      <c r="A31" s="19" t="s">
        <v>18</v>
      </c>
      <c r="B31" s="21">
        <v>0</v>
      </c>
      <c r="C31" s="22">
        <v>0</v>
      </c>
      <c r="D31" s="21">
        <v>0</v>
      </c>
      <c r="E31" s="22">
        <v>0</v>
      </c>
      <c r="F31" s="21">
        <v>0</v>
      </c>
      <c r="G31" s="22">
        <v>0</v>
      </c>
      <c r="H31" s="21">
        <v>0</v>
      </c>
      <c r="I31" s="22">
        <v>0</v>
      </c>
      <c r="J31" s="21">
        <v>0</v>
      </c>
      <c r="K31" s="22">
        <v>0</v>
      </c>
      <c r="L31" s="21">
        <v>0</v>
      </c>
      <c r="M31" s="22">
        <v>0</v>
      </c>
      <c r="N31" s="8">
        <f t="shared" si="3"/>
        <v>0</v>
      </c>
      <c r="O31" s="9">
        <f t="shared" si="3"/>
        <v>0</v>
      </c>
      <c r="P31" s="10">
        <f>SUM(N31:O31)</f>
        <v>0</v>
      </c>
    </row>
    <row r="32" spans="1:16" ht="12.75">
      <c r="A32" s="19" t="s">
        <v>19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s="12" customFormat="1" ht="12.75">
      <c r="A33" s="7" t="s">
        <v>12</v>
      </c>
      <c r="B33" s="59">
        <v>1080</v>
      </c>
      <c r="C33" s="60">
        <v>789</v>
      </c>
      <c r="D33" s="59">
        <v>627</v>
      </c>
      <c r="E33" s="60">
        <v>442</v>
      </c>
      <c r="F33" s="59">
        <v>330</v>
      </c>
      <c r="G33" s="60">
        <v>57</v>
      </c>
      <c r="H33" s="59">
        <v>346</v>
      </c>
      <c r="I33" s="60">
        <v>114</v>
      </c>
      <c r="J33" s="59">
        <v>39</v>
      </c>
      <c r="K33" s="60">
        <v>25</v>
      </c>
      <c r="L33" s="59">
        <v>111</v>
      </c>
      <c r="M33" s="60">
        <v>25</v>
      </c>
      <c r="N33" s="59">
        <f t="shared" si="3"/>
        <v>2533</v>
      </c>
      <c r="O33" s="60">
        <f t="shared" si="3"/>
        <v>1452</v>
      </c>
      <c r="P33" s="60">
        <f>SUM(N33:O33)</f>
        <v>3985</v>
      </c>
    </row>
    <row r="34" spans="1:16" s="12" customFormat="1" ht="12.75">
      <c r="A34" s="28" t="s">
        <v>9</v>
      </c>
      <c r="B34" s="61"/>
      <c r="C34" s="62"/>
      <c r="D34" s="61"/>
      <c r="E34" s="62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2"/>
    </row>
    <row r="35" spans="1:16" ht="12.75">
      <c r="A35" s="19" t="s">
        <v>16</v>
      </c>
      <c r="B35" s="21">
        <v>248</v>
      </c>
      <c r="C35" s="20">
        <v>165</v>
      </c>
      <c r="D35" s="21">
        <v>281</v>
      </c>
      <c r="E35" s="20">
        <v>212</v>
      </c>
      <c r="F35" s="21">
        <v>55</v>
      </c>
      <c r="G35" s="20">
        <v>21</v>
      </c>
      <c r="H35" s="21">
        <v>153</v>
      </c>
      <c r="I35" s="20">
        <v>45</v>
      </c>
      <c r="J35" s="21">
        <v>0</v>
      </c>
      <c r="K35" s="20">
        <v>0</v>
      </c>
      <c r="L35" s="21">
        <v>8</v>
      </c>
      <c r="M35" s="20">
        <v>3</v>
      </c>
      <c r="N35" s="8">
        <f aca="true" t="shared" si="4" ref="N35:O39">SUM(L35,J35,H35,F35,D35,B35)</f>
        <v>745</v>
      </c>
      <c r="O35" s="10">
        <f t="shared" si="4"/>
        <v>446</v>
      </c>
      <c r="P35" s="10">
        <f>SUM(N35:O35)</f>
        <v>1191</v>
      </c>
    </row>
    <row r="36" spans="1:16" ht="12.75">
      <c r="A36" s="19" t="s">
        <v>17</v>
      </c>
      <c r="B36" s="21">
        <v>738</v>
      </c>
      <c r="C36" s="22">
        <v>551</v>
      </c>
      <c r="D36" s="21">
        <v>464</v>
      </c>
      <c r="E36" s="22">
        <v>335</v>
      </c>
      <c r="F36" s="21">
        <v>313</v>
      </c>
      <c r="G36" s="22">
        <v>54</v>
      </c>
      <c r="H36" s="21">
        <v>138</v>
      </c>
      <c r="I36" s="22">
        <v>91</v>
      </c>
      <c r="J36" s="21">
        <v>24</v>
      </c>
      <c r="K36" s="22">
        <v>25</v>
      </c>
      <c r="L36" s="21">
        <v>186</v>
      </c>
      <c r="M36" s="22">
        <v>40</v>
      </c>
      <c r="N36" s="8">
        <f t="shared" si="4"/>
        <v>1863</v>
      </c>
      <c r="O36" s="9">
        <f t="shared" si="4"/>
        <v>1096</v>
      </c>
      <c r="P36" s="10">
        <f>SUM(N36:O36)</f>
        <v>2959</v>
      </c>
    </row>
    <row r="37" spans="1:16" ht="12.75">
      <c r="A37" s="19" t="s">
        <v>18</v>
      </c>
      <c r="B37" s="21">
        <v>69</v>
      </c>
      <c r="C37" s="22">
        <v>46</v>
      </c>
      <c r="D37" s="21">
        <v>0</v>
      </c>
      <c r="E37" s="22">
        <v>0</v>
      </c>
      <c r="F37" s="21">
        <v>70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8">
        <f t="shared" si="4"/>
        <v>139</v>
      </c>
      <c r="O37" s="9">
        <f t="shared" si="4"/>
        <v>46</v>
      </c>
      <c r="P37" s="10">
        <f>SUM(N37:O37)</f>
        <v>185</v>
      </c>
    </row>
    <row r="38" spans="1:16" ht="12.75">
      <c r="A38" s="19" t="s">
        <v>19</v>
      </c>
      <c r="B38" s="21">
        <v>95</v>
      </c>
      <c r="C38" s="22">
        <v>106</v>
      </c>
      <c r="D38" s="21">
        <v>63</v>
      </c>
      <c r="E38" s="22">
        <v>38</v>
      </c>
      <c r="F38" s="21">
        <v>19</v>
      </c>
      <c r="G38" s="22">
        <v>11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177</v>
      </c>
      <c r="O38" s="9">
        <f t="shared" si="4"/>
        <v>155</v>
      </c>
      <c r="P38" s="10">
        <f>SUM(N38:O38)</f>
        <v>332</v>
      </c>
    </row>
    <row r="39" spans="1:16" s="12" customFormat="1" ht="12.75">
      <c r="A39" s="7" t="s">
        <v>12</v>
      </c>
      <c r="B39" s="59">
        <v>1150</v>
      </c>
      <c r="C39" s="60">
        <v>868</v>
      </c>
      <c r="D39" s="59">
        <v>808</v>
      </c>
      <c r="E39" s="60">
        <v>585</v>
      </c>
      <c r="F39" s="59">
        <v>457</v>
      </c>
      <c r="G39" s="60">
        <v>86</v>
      </c>
      <c r="H39" s="59">
        <v>291</v>
      </c>
      <c r="I39" s="60">
        <v>136</v>
      </c>
      <c r="J39" s="59">
        <v>24</v>
      </c>
      <c r="K39" s="60">
        <v>25</v>
      </c>
      <c r="L39" s="59">
        <v>194</v>
      </c>
      <c r="M39" s="60">
        <v>43</v>
      </c>
      <c r="N39" s="59">
        <f t="shared" si="4"/>
        <v>2924</v>
      </c>
      <c r="O39" s="60">
        <f t="shared" si="4"/>
        <v>1743</v>
      </c>
      <c r="P39" s="60">
        <f>SUM(N39:O39)</f>
        <v>4667</v>
      </c>
    </row>
    <row r="40" spans="1:16" s="12" customFormat="1" ht="12.75">
      <c r="A40" s="28" t="s">
        <v>10</v>
      </c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2"/>
    </row>
    <row r="41" spans="1:16" ht="12.75">
      <c r="A41" s="19" t="s">
        <v>16</v>
      </c>
      <c r="B41" s="21">
        <v>210</v>
      </c>
      <c r="C41" s="20">
        <v>159</v>
      </c>
      <c r="D41" s="21">
        <v>156</v>
      </c>
      <c r="E41" s="20">
        <v>88</v>
      </c>
      <c r="F41" s="21">
        <v>73</v>
      </c>
      <c r="G41" s="20">
        <v>18</v>
      </c>
      <c r="H41" s="21">
        <v>55</v>
      </c>
      <c r="I41" s="20">
        <v>20</v>
      </c>
      <c r="J41" s="21">
        <v>0</v>
      </c>
      <c r="K41" s="20">
        <v>0</v>
      </c>
      <c r="L41" s="21">
        <v>10</v>
      </c>
      <c r="M41" s="20">
        <v>1</v>
      </c>
      <c r="N41" s="8">
        <f aca="true" t="shared" si="5" ref="N41:N46">SUM(L41,J41,H41,F41,D41,B41)</f>
        <v>504</v>
      </c>
      <c r="O41" s="10">
        <f aca="true" t="shared" si="6" ref="O41:O46">SUM(M41,K41,I41,G41,E41,C41)</f>
        <v>286</v>
      </c>
      <c r="P41" s="10">
        <f aca="true" t="shared" si="7" ref="P41:P46">SUM(N41:O41)</f>
        <v>790</v>
      </c>
    </row>
    <row r="42" spans="1:16" ht="12.75">
      <c r="A42" s="19" t="s">
        <v>17</v>
      </c>
      <c r="B42" s="21">
        <v>551</v>
      </c>
      <c r="C42" s="22">
        <v>321</v>
      </c>
      <c r="D42" s="21">
        <v>295</v>
      </c>
      <c r="E42" s="22">
        <v>209</v>
      </c>
      <c r="F42" s="21">
        <v>495</v>
      </c>
      <c r="G42" s="22">
        <v>96</v>
      </c>
      <c r="H42" s="21">
        <v>52</v>
      </c>
      <c r="I42" s="22">
        <v>41</v>
      </c>
      <c r="J42" s="21">
        <v>0</v>
      </c>
      <c r="K42" s="22">
        <v>0</v>
      </c>
      <c r="L42" s="21">
        <v>115</v>
      </c>
      <c r="M42" s="22">
        <v>51</v>
      </c>
      <c r="N42" s="8">
        <f t="shared" si="5"/>
        <v>1508</v>
      </c>
      <c r="O42" s="9">
        <f t="shared" si="6"/>
        <v>718</v>
      </c>
      <c r="P42" s="10">
        <f t="shared" si="7"/>
        <v>2226</v>
      </c>
    </row>
    <row r="43" spans="1:16" ht="12.75">
      <c r="A43" s="19" t="s">
        <v>18</v>
      </c>
      <c r="B43" s="21">
        <v>23</v>
      </c>
      <c r="C43" s="22">
        <v>2</v>
      </c>
      <c r="D43" s="21">
        <v>0</v>
      </c>
      <c r="E43" s="22">
        <v>0</v>
      </c>
      <c r="F43" s="21">
        <v>74</v>
      </c>
      <c r="G43" s="22">
        <v>13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8">
        <f t="shared" si="5"/>
        <v>97</v>
      </c>
      <c r="O43" s="9">
        <f t="shared" si="6"/>
        <v>15</v>
      </c>
      <c r="P43" s="10">
        <f t="shared" si="7"/>
        <v>112</v>
      </c>
    </row>
    <row r="44" spans="1:16" ht="12.75">
      <c r="A44" s="19" t="s">
        <v>19</v>
      </c>
      <c r="B44" s="21">
        <v>96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8">
        <f t="shared" si="5"/>
        <v>96</v>
      </c>
      <c r="O44" s="9">
        <f t="shared" si="6"/>
        <v>0</v>
      </c>
      <c r="P44" s="10">
        <f t="shared" si="7"/>
        <v>96</v>
      </c>
    </row>
    <row r="45" spans="1:16" ht="12.75">
      <c r="A45" s="19" t="s">
        <v>37</v>
      </c>
      <c r="B45" s="21">
        <v>51</v>
      </c>
      <c r="C45" s="22">
        <v>25</v>
      </c>
      <c r="D45" s="21">
        <v>85</v>
      </c>
      <c r="E45" s="22">
        <v>40</v>
      </c>
      <c r="F45" s="21">
        <v>28</v>
      </c>
      <c r="G45" s="22">
        <v>10</v>
      </c>
      <c r="H45" s="21">
        <v>5</v>
      </c>
      <c r="I45" s="22">
        <v>1</v>
      </c>
      <c r="J45" s="21">
        <v>2</v>
      </c>
      <c r="K45" s="22">
        <v>0</v>
      </c>
      <c r="L45" s="21">
        <v>0</v>
      </c>
      <c r="M45" s="22">
        <v>0</v>
      </c>
      <c r="N45" s="8">
        <f t="shared" si="5"/>
        <v>171</v>
      </c>
      <c r="O45" s="9">
        <f t="shared" si="6"/>
        <v>76</v>
      </c>
      <c r="P45" s="10">
        <f t="shared" si="7"/>
        <v>247</v>
      </c>
    </row>
    <row r="46" spans="1:16" s="17" customFormat="1" ht="12.75">
      <c r="A46" s="33" t="s">
        <v>12</v>
      </c>
      <c r="B46" s="59">
        <v>931</v>
      </c>
      <c r="C46" s="60">
        <v>507</v>
      </c>
      <c r="D46" s="59">
        <v>536</v>
      </c>
      <c r="E46" s="60">
        <v>337</v>
      </c>
      <c r="F46" s="59">
        <v>670</v>
      </c>
      <c r="G46" s="60">
        <v>137</v>
      </c>
      <c r="H46" s="59">
        <v>112</v>
      </c>
      <c r="I46" s="60">
        <v>62</v>
      </c>
      <c r="J46" s="59">
        <v>2</v>
      </c>
      <c r="K46" s="60">
        <v>0</v>
      </c>
      <c r="L46" s="59">
        <v>125</v>
      </c>
      <c r="M46" s="60">
        <v>52</v>
      </c>
      <c r="N46" s="59">
        <f t="shared" si="5"/>
        <v>2376</v>
      </c>
      <c r="O46" s="60">
        <f t="shared" si="6"/>
        <v>1095</v>
      </c>
      <c r="P46" s="60">
        <f t="shared" si="7"/>
        <v>3471</v>
      </c>
    </row>
    <row r="47" spans="1:16" s="5" customFormat="1" ht="12.75">
      <c r="A47" s="16" t="s">
        <v>15</v>
      </c>
      <c r="B47" s="63"/>
      <c r="C47" s="64"/>
      <c r="D47" s="63"/>
      <c r="E47" s="64"/>
      <c r="F47" s="63"/>
      <c r="G47" s="64"/>
      <c r="H47" s="63"/>
      <c r="I47" s="64"/>
      <c r="J47" s="63"/>
      <c r="K47" s="64"/>
      <c r="L47" s="63"/>
      <c r="M47" s="64"/>
      <c r="N47" s="65"/>
      <c r="O47" s="66"/>
      <c r="P47" s="66"/>
    </row>
    <row r="48" spans="1:16" ht="12.75">
      <c r="A48" s="5" t="s">
        <v>16</v>
      </c>
      <c r="B48" s="67">
        <f>SUM(B11,B17,B23,B29,B35,B41)</f>
        <v>1167</v>
      </c>
      <c r="C48" s="68">
        <f aca="true" t="shared" si="8" ref="C48:P48">SUM(C11,C17,C23,C29,C35,C41)</f>
        <v>894</v>
      </c>
      <c r="D48" s="67">
        <f t="shared" si="8"/>
        <v>924</v>
      </c>
      <c r="E48" s="68">
        <f t="shared" si="8"/>
        <v>631</v>
      </c>
      <c r="F48" s="67">
        <f t="shared" si="8"/>
        <v>338</v>
      </c>
      <c r="G48" s="68">
        <f t="shared" si="8"/>
        <v>88</v>
      </c>
      <c r="H48" s="67">
        <f t="shared" si="8"/>
        <v>781</v>
      </c>
      <c r="I48" s="68">
        <f t="shared" si="8"/>
        <v>218</v>
      </c>
      <c r="J48" s="67">
        <f t="shared" si="8"/>
        <v>5</v>
      </c>
      <c r="K48" s="68">
        <f t="shared" si="8"/>
        <v>1</v>
      </c>
      <c r="L48" s="67">
        <f t="shared" si="8"/>
        <v>36</v>
      </c>
      <c r="M48" s="68">
        <f t="shared" si="8"/>
        <v>7</v>
      </c>
      <c r="N48" s="69">
        <f t="shared" si="8"/>
        <v>3251</v>
      </c>
      <c r="O48" s="70">
        <f t="shared" si="8"/>
        <v>1839</v>
      </c>
      <c r="P48" s="70">
        <f t="shared" si="8"/>
        <v>5090</v>
      </c>
    </row>
    <row r="49" spans="1:16" ht="12.75">
      <c r="A49" s="101" t="s">
        <v>17</v>
      </c>
      <c r="B49" s="67">
        <f>SUM(B12,B18,B24,B30,B36,B42)</f>
        <v>3141</v>
      </c>
      <c r="C49" s="72">
        <f aca="true" t="shared" si="9" ref="C49:P49">SUM(C12,C18,C24,C30,C36,C42)</f>
        <v>2315</v>
      </c>
      <c r="D49" s="67">
        <f t="shared" si="9"/>
        <v>2037</v>
      </c>
      <c r="E49" s="72">
        <f t="shared" si="9"/>
        <v>1459</v>
      </c>
      <c r="F49" s="67">
        <f t="shared" si="9"/>
        <v>1396</v>
      </c>
      <c r="G49" s="72">
        <f t="shared" si="9"/>
        <v>238</v>
      </c>
      <c r="H49" s="67">
        <f t="shared" si="9"/>
        <v>599</v>
      </c>
      <c r="I49" s="72">
        <f t="shared" si="9"/>
        <v>349</v>
      </c>
      <c r="J49" s="67">
        <f t="shared" si="9"/>
        <v>119</v>
      </c>
      <c r="K49" s="72">
        <f t="shared" si="9"/>
        <v>101</v>
      </c>
      <c r="L49" s="67">
        <f t="shared" si="9"/>
        <v>632</v>
      </c>
      <c r="M49" s="72">
        <f t="shared" si="9"/>
        <v>160</v>
      </c>
      <c r="N49" s="69">
        <f t="shared" si="9"/>
        <v>7924</v>
      </c>
      <c r="O49" s="73">
        <f t="shared" si="9"/>
        <v>4622</v>
      </c>
      <c r="P49" s="70">
        <f t="shared" si="9"/>
        <v>12546</v>
      </c>
    </row>
    <row r="50" spans="1:16" ht="12.75">
      <c r="A50" s="101" t="s">
        <v>18</v>
      </c>
      <c r="B50" s="67">
        <f>SUM(B13,B19,B31,B37,B43)</f>
        <v>92</v>
      </c>
      <c r="C50" s="72">
        <f aca="true" t="shared" si="10" ref="C50:P50">SUM(C13,C19,C31,C37,C43)</f>
        <v>48</v>
      </c>
      <c r="D50" s="67">
        <f t="shared" si="10"/>
        <v>0</v>
      </c>
      <c r="E50" s="72">
        <f t="shared" si="10"/>
        <v>0</v>
      </c>
      <c r="F50" s="67">
        <f t="shared" si="10"/>
        <v>144</v>
      </c>
      <c r="G50" s="72">
        <f t="shared" si="10"/>
        <v>13</v>
      </c>
      <c r="H50" s="67">
        <f t="shared" si="10"/>
        <v>0</v>
      </c>
      <c r="I50" s="72">
        <f t="shared" si="10"/>
        <v>0</v>
      </c>
      <c r="J50" s="67">
        <f t="shared" si="10"/>
        <v>0</v>
      </c>
      <c r="K50" s="72">
        <f t="shared" si="10"/>
        <v>0</v>
      </c>
      <c r="L50" s="67">
        <f t="shared" si="10"/>
        <v>0</v>
      </c>
      <c r="M50" s="72">
        <f t="shared" si="10"/>
        <v>0</v>
      </c>
      <c r="N50" s="69">
        <f t="shared" si="10"/>
        <v>236</v>
      </c>
      <c r="O50" s="73">
        <f t="shared" si="10"/>
        <v>61</v>
      </c>
      <c r="P50" s="70">
        <f t="shared" si="10"/>
        <v>297</v>
      </c>
    </row>
    <row r="51" spans="1:16" ht="12.75">
      <c r="A51" s="101" t="s">
        <v>19</v>
      </c>
      <c r="B51" s="67">
        <f>SUM(B14,B20,B25,B32,B38,B44)</f>
        <v>777</v>
      </c>
      <c r="C51" s="72">
        <f aca="true" t="shared" si="11" ref="C51:P51">SUM(C14,C20,C25,C32,C38,C44)</f>
        <v>481</v>
      </c>
      <c r="D51" s="67">
        <f t="shared" si="11"/>
        <v>185</v>
      </c>
      <c r="E51" s="72">
        <f t="shared" si="11"/>
        <v>93</v>
      </c>
      <c r="F51" s="67">
        <f t="shared" si="11"/>
        <v>146</v>
      </c>
      <c r="G51" s="72">
        <f t="shared" si="11"/>
        <v>32</v>
      </c>
      <c r="H51" s="67">
        <f t="shared" si="11"/>
        <v>20</v>
      </c>
      <c r="I51" s="72">
        <f t="shared" si="11"/>
        <v>22</v>
      </c>
      <c r="J51" s="67">
        <f t="shared" si="11"/>
        <v>0</v>
      </c>
      <c r="K51" s="72">
        <f t="shared" si="11"/>
        <v>1</v>
      </c>
      <c r="L51" s="67">
        <f t="shared" si="11"/>
        <v>37</v>
      </c>
      <c r="M51" s="72">
        <f t="shared" si="11"/>
        <v>16</v>
      </c>
      <c r="N51" s="69">
        <f t="shared" si="11"/>
        <v>1165</v>
      </c>
      <c r="O51" s="73">
        <f t="shared" si="11"/>
        <v>645</v>
      </c>
      <c r="P51" s="70">
        <f t="shared" si="11"/>
        <v>1810</v>
      </c>
    </row>
    <row r="52" spans="1:16" ht="12.75">
      <c r="A52" s="101" t="s">
        <v>37</v>
      </c>
      <c r="B52" s="67">
        <f>SUM(B45)</f>
        <v>51</v>
      </c>
      <c r="C52" s="72">
        <f aca="true" t="shared" si="12" ref="C52:P52">SUM(C45)</f>
        <v>25</v>
      </c>
      <c r="D52" s="67">
        <f t="shared" si="12"/>
        <v>85</v>
      </c>
      <c r="E52" s="72">
        <f t="shared" si="12"/>
        <v>40</v>
      </c>
      <c r="F52" s="67">
        <f t="shared" si="12"/>
        <v>28</v>
      </c>
      <c r="G52" s="72">
        <f t="shared" si="12"/>
        <v>10</v>
      </c>
      <c r="H52" s="67">
        <f t="shared" si="12"/>
        <v>5</v>
      </c>
      <c r="I52" s="72">
        <f t="shared" si="12"/>
        <v>1</v>
      </c>
      <c r="J52" s="67">
        <f t="shared" si="12"/>
        <v>2</v>
      </c>
      <c r="K52" s="72">
        <f t="shared" si="12"/>
        <v>0</v>
      </c>
      <c r="L52" s="67">
        <f t="shared" si="12"/>
        <v>0</v>
      </c>
      <c r="M52" s="72">
        <f t="shared" si="12"/>
        <v>0</v>
      </c>
      <c r="N52" s="69">
        <f t="shared" si="12"/>
        <v>171</v>
      </c>
      <c r="O52" s="73">
        <f t="shared" si="12"/>
        <v>76</v>
      </c>
      <c r="P52" s="70">
        <f t="shared" si="12"/>
        <v>247</v>
      </c>
    </row>
    <row r="53" spans="1:16" ht="12.75">
      <c r="A53" s="101" t="s">
        <v>20</v>
      </c>
      <c r="B53" s="67">
        <f>SUM(B26)</f>
        <v>38</v>
      </c>
      <c r="C53" s="72">
        <f aca="true" t="shared" si="13" ref="C53:P53">SUM(C26)</f>
        <v>19</v>
      </c>
      <c r="D53" s="67">
        <f t="shared" si="13"/>
        <v>0</v>
      </c>
      <c r="E53" s="72">
        <f t="shared" si="13"/>
        <v>0</v>
      </c>
      <c r="F53" s="67">
        <f t="shared" si="13"/>
        <v>17</v>
      </c>
      <c r="G53" s="72">
        <f t="shared" si="13"/>
        <v>2</v>
      </c>
      <c r="H53" s="67">
        <f t="shared" si="13"/>
        <v>0</v>
      </c>
      <c r="I53" s="72">
        <f t="shared" si="13"/>
        <v>0</v>
      </c>
      <c r="J53" s="67">
        <f t="shared" si="13"/>
        <v>5</v>
      </c>
      <c r="K53" s="72">
        <f t="shared" si="13"/>
        <v>4</v>
      </c>
      <c r="L53" s="67">
        <f t="shared" si="13"/>
        <v>81</v>
      </c>
      <c r="M53" s="72">
        <f t="shared" si="13"/>
        <v>21</v>
      </c>
      <c r="N53" s="69">
        <f t="shared" si="13"/>
        <v>141</v>
      </c>
      <c r="O53" s="73">
        <f t="shared" si="13"/>
        <v>46</v>
      </c>
      <c r="P53" s="70">
        <f t="shared" si="13"/>
        <v>187</v>
      </c>
    </row>
    <row r="54" spans="1:16" s="12" customFormat="1" ht="12.75">
      <c r="A54" s="7" t="s">
        <v>12</v>
      </c>
      <c r="B54" s="13">
        <f>SUM(B48:B53)</f>
        <v>5266</v>
      </c>
      <c r="C54" s="14">
        <f aca="true" t="shared" si="14" ref="C54:P54">SUM(C48:C53)</f>
        <v>3782</v>
      </c>
      <c r="D54" s="13">
        <f t="shared" si="14"/>
        <v>3231</v>
      </c>
      <c r="E54" s="14">
        <f t="shared" si="14"/>
        <v>2223</v>
      </c>
      <c r="F54" s="13">
        <f t="shared" si="14"/>
        <v>2069</v>
      </c>
      <c r="G54" s="14">
        <f t="shared" si="14"/>
        <v>383</v>
      </c>
      <c r="H54" s="13">
        <f t="shared" si="14"/>
        <v>1405</v>
      </c>
      <c r="I54" s="14">
        <f t="shared" si="14"/>
        <v>590</v>
      </c>
      <c r="J54" s="13">
        <f t="shared" si="14"/>
        <v>131</v>
      </c>
      <c r="K54" s="14">
        <f t="shared" si="14"/>
        <v>107</v>
      </c>
      <c r="L54" s="13">
        <f t="shared" si="14"/>
        <v>786</v>
      </c>
      <c r="M54" s="14">
        <f t="shared" si="14"/>
        <v>204</v>
      </c>
      <c r="N54" s="13">
        <f t="shared" si="14"/>
        <v>12888</v>
      </c>
      <c r="O54" s="14">
        <f t="shared" si="14"/>
        <v>7289</v>
      </c>
      <c r="P54" s="14">
        <f t="shared" si="14"/>
        <v>20177</v>
      </c>
    </row>
    <row r="55" ht="12.75">
      <c r="B55" s="9"/>
    </row>
    <row r="56" ht="12.75">
      <c r="A56" s="74" t="s">
        <v>38</v>
      </c>
    </row>
    <row r="57" ht="12.75">
      <c r="A57" s="221" t="s">
        <v>156</v>
      </c>
    </row>
    <row r="58" ht="12.75">
      <c r="A58" s="221" t="s">
        <v>157</v>
      </c>
    </row>
    <row r="59" ht="12.75">
      <c r="A59" s="221" t="s">
        <v>158</v>
      </c>
    </row>
    <row r="60" ht="12.75">
      <c r="A60" s="221" t="s">
        <v>160</v>
      </c>
    </row>
    <row r="61" ht="12.75">
      <c r="A61" s="243" t="s">
        <v>159</v>
      </c>
    </row>
  </sheetData>
  <sheetProtection/>
  <mergeCells count="4">
    <mergeCell ref="A2:P2"/>
    <mergeCell ref="A3:P3"/>
    <mergeCell ref="F7:G7"/>
    <mergeCell ref="F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T61" sqref="T61"/>
    </sheetView>
  </sheetViews>
  <sheetFormatPr defaultColWidth="9.140625" defaultRowHeight="12.75"/>
  <cols>
    <col min="1" max="1" width="29.140625" style="5" bestFit="1" customWidth="1"/>
    <col min="2" max="2" width="8.28125" style="0" customWidth="1"/>
    <col min="3" max="3" width="8.28125" style="5" customWidth="1"/>
    <col min="4" max="15" width="8.28125" style="0" customWidth="1"/>
    <col min="16" max="16" width="8.28125" style="5" customWidth="1"/>
    <col min="17" max="17" width="8.57421875" style="0" customWidth="1"/>
    <col min="18" max="18" width="14.14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103</v>
      </c>
    </row>
    <row r="2" spans="1:16" ht="12.75">
      <c r="A2" s="288" t="s">
        <v>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2.75">
      <c r="A3" s="288" t="s">
        <v>67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2.75">
      <c r="A4" s="288" t="s">
        <v>82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7"/>
      <c r="D9" s="54" t="s">
        <v>63</v>
      </c>
      <c r="E9" s="84"/>
      <c r="F9" s="292"/>
      <c r="G9" s="29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120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5" t="s">
        <v>16</v>
      </c>
      <c r="B12" s="8">
        <v>0</v>
      </c>
      <c r="C12" s="10">
        <v>0</v>
      </c>
      <c r="D12" s="21">
        <v>111</v>
      </c>
      <c r="E12" s="20">
        <v>55</v>
      </c>
      <c r="F12" s="21">
        <v>4</v>
      </c>
      <c r="G12" s="20">
        <v>1</v>
      </c>
      <c r="H12" s="21">
        <v>119</v>
      </c>
      <c r="I12" s="20">
        <v>42</v>
      </c>
      <c r="J12" s="8">
        <v>0</v>
      </c>
      <c r="K12" s="10">
        <v>0</v>
      </c>
      <c r="L12" s="21">
        <v>17</v>
      </c>
      <c r="M12" s="20">
        <v>3</v>
      </c>
      <c r="N12" s="8">
        <f>SUM(L12,J12,H12,F12,D12,B12)</f>
        <v>251</v>
      </c>
      <c r="O12" s="10">
        <f>SUM(M12,K12,I12,G12,E12,C12)</f>
        <v>101</v>
      </c>
      <c r="P12" s="10">
        <f>SUM(N12:O12)</f>
        <v>352</v>
      </c>
    </row>
    <row r="13" spans="1:16" ht="12.75">
      <c r="A13" s="5" t="s">
        <v>17</v>
      </c>
      <c r="B13" s="8">
        <v>0</v>
      </c>
      <c r="C13" s="10">
        <v>0</v>
      </c>
      <c r="D13" s="21">
        <v>327</v>
      </c>
      <c r="E13" s="22">
        <v>212</v>
      </c>
      <c r="F13" s="21">
        <v>0</v>
      </c>
      <c r="G13" s="22">
        <v>0</v>
      </c>
      <c r="H13" s="21">
        <v>152</v>
      </c>
      <c r="I13" s="22">
        <v>78</v>
      </c>
      <c r="J13" s="8">
        <v>26</v>
      </c>
      <c r="K13" s="10">
        <v>15</v>
      </c>
      <c r="L13" s="21">
        <v>54</v>
      </c>
      <c r="M13" s="22">
        <v>16</v>
      </c>
      <c r="N13" s="8">
        <f aca="true" t="shared" si="0" ref="N13:O16">SUM(L13,J13,H13,F13,D13,B13)</f>
        <v>559</v>
      </c>
      <c r="O13" s="9">
        <f t="shared" si="0"/>
        <v>321</v>
      </c>
      <c r="P13" s="10">
        <f>SUM(N13:O13)</f>
        <v>880</v>
      </c>
    </row>
    <row r="14" spans="1:16" ht="12.75">
      <c r="A14" s="5" t="s">
        <v>18</v>
      </c>
      <c r="B14" s="8">
        <v>0</v>
      </c>
      <c r="C14" s="10">
        <v>0</v>
      </c>
      <c r="D14" s="21">
        <v>0</v>
      </c>
      <c r="E14" s="22">
        <v>0</v>
      </c>
      <c r="F14" s="8">
        <v>0</v>
      </c>
      <c r="G14" s="10">
        <v>0</v>
      </c>
      <c r="H14" s="21">
        <v>0</v>
      </c>
      <c r="I14" s="22">
        <v>0</v>
      </c>
      <c r="J14" s="8">
        <v>0</v>
      </c>
      <c r="K14" s="10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5" t="s">
        <v>19</v>
      </c>
      <c r="B15" s="8">
        <v>0</v>
      </c>
      <c r="C15" s="10">
        <v>0</v>
      </c>
      <c r="D15" s="21">
        <v>67</v>
      </c>
      <c r="E15" s="22">
        <v>23</v>
      </c>
      <c r="F15" s="8">
        <v>0</v>
      </c>
      <c r="G15" s="10">
        <v>0</v>
      </c>
      <c r="H15" s="21">
        <v>16</v>
      </c>
      <c r="I15" s="22">
        <v>18</v>
      </c>
      <c r="J15" s="8">
        <v>0</v>
      </c>
      <c r="K15" s="10">
        <v>0</v>
      </c>
      <c r="L15" s="21">
        <v>0</v>
      </c>
      <c r="M15" s="22">
        <v>0</v>
      </c>
      <c r="N15" s="8">
        <f t="shared" si="0"/>
        <v>83</v>
      </c>
      <c r="O15" s="9">
        <f t="shared" si="0"/>
        <v>41</v>
      </c>
      <c r="P15" s="10">
        <f>SUM(N15:O15)</f>
        <v>124</v>
      </c>
    </row>
    <row r="16" spans="1:16" s="12" customFormat="1" ht="12.75">
      <c r="A16" s="12" t="s">
        <v>12</v>
      </c>
      <c r="B16" s="13">
        <v>0</v>
      </c>
      <c r="C16" s="14">
        <v>0</v>
      </c>
      <c r="D16" s="59">
        <v>505</v>
      </c>
      <c r="E16" s="60">
        <v>290</v>
      </c>
      <c r="F16" s="13">
        <v>4</v>
      </c>
      <c r="G16" s="14">
        <v>1</v>
      </c>
      <c r="H16" s="59">
        <v>287</v>
      </c>
      <c r="I16" s="60">
        <v>138</v>
      </c>
      <c r="J16" s="13">
        <v>26</v>
      </c>
      <c r="K16" s="14">
        <v>15</v>
      </c>
      <c r="L16" s="59">
        <v>71</v>
      </c>
      <c r="M16" s="60">
        <v>19</v>
      </c>
      <c r="N16" s="59">
        <f t="shared" si="0"/>
        <v>893</v>
      </c>
      <c r="O16" s="60">
        <f t="shared" si="0"/>
        <v>463</v>
      </c>
      <c r="P16" s="60">
        <f>SUM(N16:O16)</f>
        <v>1356</v>
      </c>
    </row>
    <row r="17" spans="1:16" s="12" customFormat="1" ht="12.75">
      <c r="A17" s="4" t="s">
        <v>6</v>
      </c>
      <c r="B17" s="24"/>
      <c r="C17" s="23"/>
      <c r="D17" s="61"/>
      <c r="E17" s="62"/>
      <c r="F17" s="24"/>
      <c r="G17" s="23"/>
      <c r="H17" s="61"/>
      <c r="I17" s="62"/>
      <c r="J17" s="24"/>
      <c r="K17" s="23"/>
      <c r="L17" s="61"/>
      <c r="M17" s="62"/>
      <c r="N17" s="61"/>
      <c r="O17" s="62"/>
      <c r="P17" s="62"/>
    </row>
    <row r="18" spans="1:16" ht="12.75">
      <c r="A18" s="5" t="s">
        <v>16</v>
      </c>
      <c r="B18" s="8">
        <v>0</v>
      </c>
      <c r="C18" s="10">
        <v>0</v>
      </c>
      <c r="D18" s="21">
        <v>20</v>
      </c>
      <c r="E18" s="20">
        <v>16</v>
      </c>
      <c r="F18" s="8">
        <v>0</v>
      </c>
      <c r="G18" s="10">
        <v>0</v>
      </c>
      <c r="H18" s="21">
        <v>32</v>
      </c>
      <c r="I18" s="20">
        <v>10</v>
      </c>
      <c r="J18" s="8">
        <v>0</v>
      </c>
      <c r="K18" s="10">
        <v>0</v>
      </c>
      <c r="L18" s="8">
        <v>0</v>
      </c>
      <c r="M18" s="10">
        <v>0</v>
      </c>
      <c r="N18" s="8">
        <f aca="true" t="shared" si="1" ref="N18:O22">SUM(L18,J18,H18,F18,D18,B18)</f>
        <v>52</v>
      </c>
      <c r="O18" s="10">
        <f t="shared" si="1"/>
        <v>26</v>
      </c>
      <c r="P18" s="10">
        <f>SUM(N18:O18)</f>
        <v>78</v>
      </c>
    </row>
    <row r="19" spans="1:16" ht="12.75">
      <c r="A19" s="5" t="s">
        <v>17</v>
      </c>
      <c r="B19" s="8">
        <v>0</v>
      </c>
      <c r="C19" s="10">
        <v>0</v>
      </c>
      <c r="D19" s="21">
        <v>174</v>
      </c>
      <c r="E19" s="22">
        <v>152</v>
      </c>
      <c r="F19" s="8">
        <v>18</v>
      </c>
      <c r="G19" s="10">
        <v>5</v>
      </c>
      <c r="H19" s="21">
        <v>15</v>
      </c>
      <c r="I19" s="22">
        <v>19</v>
      </c>
      <c r="J19" s="8">
        <v>0</v>
      </c>
      <c r="K19" s="10">
        <v>0</v>
      </c>
      <c r="L19" s="8">
        <v>0</v>
      </c>
      <c r="M19" s="10">
        <v>0</v>
      </c>
      <c r="N19" s="8">
        <f t="shared" si="1"/>
        <v>207</v>
      </c>
      <c r="O19" s="9">
        <f t="shared" si="1"/>
        <v>176</v>
      </c>
      <c r="P19" s="10">
        <f>SUM(N19:O19)</f>
        <v>383</v>
      </c>
    </row>
    <row r="20" spans="1:16" ht="12.75">
      <c r="A20" s="5" t="s">
        <v>18</v>
      </c>
      <c r="B20" s="8">
        <v>0</v>
      </c>
      <c r="C20" s="10">
        <v>0</v>
      </c>
      <c r="D20" s="21">
        <v>0</v>
      </c>
      <c r="E20" s="22">
        <v>0</v>
      </c>
      <c r="F20" s="8">
        <v>0</v>
      </c>
      <c r="G20" s="10">
        <v>0</v>
      </c>
      <c r="H20" s="21">
        <v>0</v>
      </c>
      <c r="I20" s="22">
        <v>0</v>
      </c>
      <c r="J20" s="8">
        <v>0</v>
      </c>
      <c r="K20" s="10">
        <v>0</v>
      </c>
      <c r="L20" s="8">
        <v>0</v>
      </c>
      <c r="M20" s="10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5" t="s">
        <v>19</v>
      </c>
      <c r="B21" s="8">
        <v>0</v>
      </c>
      <c r="C21" s="10">
        <v>0</v>
      </c>
      <c r="D21" s="21">
        <v>0</v>
      </c>
      <c r="E21" s="22">
        <v>0</v>
      </c>
      <c r="F21" s="8">
        <v>0</v>
      </c>
      <c r="G21" s="10">
        <v>0</v>
      </c>
      <c r="H21" s="21">
        <v>0</v>
      </c>
      <c r="I21" s="22">
        <v>0</v>
      </c>
      <c r="J21" s="8">
        <v>0</v>
      </c>
      <c r="K21" s="10">
        <v>0</v>
      </c>
      <c r="L21" s="8">
        <v>0</v>
      </c>
      <c r="M21" s="10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12" customFormat="1" ht="12.75">
      <c r="A22" s="12" t="s">
        <v>12</v>
      </c>
      <c r="B22" s="13">
        <v>0</v>
      </c>
      <c r="C22" s="14">
        <v>0</v>
      </c>
      <c r="D22" s="59">
        <v>194</v>
      </c>
      <c r="E22" s="60">
        <v>168</v>
      </c>
      <c r="F22" s="13">
        <v>18</v>
      </c>
      <c r="G22" s="14">
        <v>5</v>
      </c>
      <c r="H22" s="59">
        <v>47</v>
      </c>
      <c r="I22" s="60">
        <v>29</v>
      </c>
      <c r="J22" s="13">
        <v>0</v>
      </c>
      <c r="K22" s="14">
        <v>0</v>
      </c>
      <c r="L22" s="13">
        <v>0</v>
      </c>
      <c r="M22" s="14">
        <v>0</v>
      </c>
      <c r="N22" s="59">
        <f t="shared" si="1"/>
        <v>259</v>
      </c>
      <c r="O22" s="60">
        <f t="shared" si="1"/>
        <v>202</v>
      </c>
      <c r="P22" s="60">
        <f>SUM(N22:O22)</f>
        <v>461</v>
      </c>
    </row>
    <row r="23" spans="1:16" s="12" customFormat="1" ht="12.75">
      <c r="A23" s="4" t="s">
        <v>7</v>
      </c>
      <c r="B23" s="24"/>
      <c r="C23" s="23"/>
      <c r="D23" s="61"/>
      <c r="E23" s="62"/>
      <c r="F23" s="24"/>
      <c r="G23" s="23"/>
      <c r="H23" s="61"/>
      <c r="I23" s="62"/>
      <c r="J23" s="24"/>
      <c r="K23" s="23"/>
      <c r="L23" s="24"/>
      <c r="M23" s="23"/>
      <c r="N23" s="61"/>
      <c r="O23" s="62"/>
      <c r="P23" s="62"/>
    </row>
    <row r="24" spans="1:16" ht="12.75">
      <c r="A24" s="5" t="s">
        <v>16</v>
      </c>
      <c r="B24" s="8">
        <v>0</v>
      </c>
      <c r="C24" s="10">
        <v>0</v>
      </c>
      <c r="D24" s="21">
        <v>12</v>
      </c>
      <c r="E24" s="20">
        <v>20</v>
      </c>
      <c r="F24" s="8">
        <v>0</v>
      </c>
      <c r="G24" s="10">
        <v>0</v>
      </c>
      <c r="H24" s="21">
        <v>23</v>
      </c>
      <c r="I24" s="20">
        <v>10</v>
      </c>
      <c r="J24" s="8">
        <v>0</v>
      </c>
      <c r="K24" s="10">
        <v>0</v>
      </c>
      <c r="L24" s="8">
        <v>0</v>
      </c>
      <c r="M24" s="10">
        <v>0</v>
      </c>
      <c r="N24" s="8">
        <f aca="true" t="shared" si="2" ref="N24:O28">SUM(L24,J24,H24,F24,D24,B24)</f>
        <v>35</v>
      </c>
      <c r="O24" s="10">
        <f t="shared" si="2"/>
        <v>30</v>
      </c>
      <c r="P24" s="10">
        <f>SUM(N24:O24)</f>
        <v>65</v>
      </c>
    </row>
    <row r="25" spans="1:16" ht="12.75">
      <c r="A25" s="5" t="s">
        <v>17</v>
      </c>
      <c r="B25" s="8">
        <v>0</v>
      </c>
      <c r="C25" s="10">
        <v>0</v>
      </c>
      <c r="D25" s="21">
        <v>23</v>
      </c>
      <c r="E25" s="22">
        <v>15</v>
      </c>
      <c r="F25" s="8">
        <v>0</v>
      </c>
      <c r="G25" s="10">
        <v>0</v>
      </c>
      <c r="H25" s="21">
        <v>2</v>
      </c>
      <c r="I25" s="22">
        <v>7</v>
      </c>
      <c r="J25" s="21">
        <v>30</v>
      </c>
      <c r="K25" s="22">
        <v>22</v>
      </c>
      <c r="L25" s="8">
        <v>0</v>
      </c>
      <c r="M25" s="10">
        <v>0</v>
      </c>
      <c r="N25" s="8">
        <f t="shared" si="2"/>
        <v>55</v>
      </c>
      <c r="O25" s="9">
        <f t="shared" si="2"/>
        <v>44</v>
      </c>
      <c r="P25" s="10">
        <f>SUM(N25:O25)</f>
        <v>99</v>
      </c>
    </row>
    <row r="26" spans="1:16" ht="12.75">
      <c r="A26" s="5" t="s">
        <v>19</v>
      </c>
      <c r="B26" s="8">
        <v>0</v>
      </c>
      <c r="C26" s="10">
        <v>0</v>
      </c>
      <c r="D26" s="21">
        <v>0</v>
      </c>
      <c r="E26" s="22">
        <v>0</v>
      </c>
      <c r="F26" s="8">
        <v>0</v>
      </c>
      <c r="G26" s="10">
        <v>0</v>
      </c>
      <c r="H26" s="21">
        <v>0</v>
      </c>
      <c r="I26" s="22">
        <v>0</v>
      </c>
      <c r="J26" s="21">
        <v>0</v>
      </c>
      <c r="K26" s="22">
        <v>0</v>
      </c>
      <c r="L26" s="8">
        <v>0</v>
      </c>
      <c r="M26" s="10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5" t="s">
        <v>20</v>
      </c>
      <c r="B27" s="8">
        <v>0</v>
      </c>
      <c r="C27" s="10">
        <v>0</v>
      </c>
      <c r="D27" s="21">
        <v>0</v>
      </c>
      <c r="E27" s="22">
        <v>0</v>
      </c>
      <c r="F27" s="8">
        <v>0</v>
      </c>
      <c r="G27" s="10">
        <v>0</v>
      </c>
      <c r="H27" s="21">
        <v>0</v>
      </c>
      <c r="I27" s="22">
        <v>0</v>
      </c>
      <c r="J27" s="21">
        <v>3</v>
      </c>
      <c r="K27" s="22">
        <v>3</v>
      </c>
      <c r="L27" s="8">
        <v>0</v>
      </c>
      <c r="M27" s="10">
        <v>0</v>
      </c>
      <c r="N27" s="8">
        <f t="shared" si="2"/>
        <v>3</v>
      </c>
      <c r="O27" s="9">
        <f t="shared" si="2"/>
        <v>3</v>
      </c>
      <c r="P27" s="10">
        <f>SUM(N27:O27)</f>
        <v>6</v>
      </c>
    </row>
    <row r="28" spans="1:16" s="12" customFormat="1" ht="12.75">
      <c r="A28" s="12" t="s">
        <v>12</v>
      </c>
      <c r="B28" s="13">
        <v>0</v>
      </c>
      <c r="C28" s="14">
        <v>0</v>
      </c>
      <c r="D28" s="59">
        <v>35</v>
      </c>
      <c r="E28" s="60">
        <v>35</v>
      </c>
      <c r="F28" s="13">
        <v>0</v>
      </c>
      <c r="G28" s="14">
        <v>0</v>
      </c>
      <c r="H28" s="59">
        <v>25</v>
      </c>
      <c r="I28" s="60">
        <v>17</v>
      </c>
      <c r="J28" s="59">
        <v>33</v>
      </c>
      <c r="K28" s="60">
        <v>25</v>
      </c>
      <c r="L28" s="13">
        <v>0</v>
      </c>
      <c r="M28" s="14">
        <v>0</v>
      </c>
      <c r="N28" s="59">
        <f t="shared" si="2"/>
        <v>93</v>
      </c>
      <c r="O28" s="60">
        <f t="shared" si="2"/>
        <v>77</v>
      </c>
      <c r="P28" s="60">
        <f>SUM(N28:O28)</f>
        <v>170</v>
      </c>
    </row>
    <row r="29" spans="1:16" s="12" customFormat="1" ht="12.75">
      <c r="A29" s="4" t="s">
        <v>8</v>
      </c>
      <c r="B29" s="24"/>
      <c r="C29" s="23"/>
      <c r="D29" s="61"/>
      <c r="E29" s="62"/>
      <c r="F29" s="24"/>
      <c r="G29" s="23"/>
      <c r="H29" s="61"/>
      <c r="I29" s="62"/>
      <c r="J29" s="61"/>
      <c r="K29" s="62"/>
      <c r="L29" s="24"/>
      <c r="M29" s="23"/>
      <c r="N29" s="61"/>
      <c r="O29" s="62"/>
      <c r="P29" s="62"/>
    </row>
    <row r="30" spans="1:16" ht="12.75">
      <c r="A30" s="5" t="s">
        <v>16</v>
      </c>
      <c r="B30" s="8">
        <v>0</v>
      </c>
      <c r="C30" s="10">
        <v>0</v>
      </c>
      <c r="D30" s="21">
        <v>45</v>
      </c>
      <c r="E30" s="20">
        <v>32</v>
      </c>
      <c r="F30" s="8">
        <v>1</v>
      </c>
      <c r="G30" s="10">
        <v>0</v>
      </c>
      <c r="H30" s="21">
        <v>24</v>
      </c>
      <c r="I30" s="20">
        <v>20</v>
      </c>
      <c r="J30" s="21">
        <v>2</v>
      </c>
      <c r="K30" s="20">
        <v>0</v>
      </c>
      <c r="L30" s="8">
        <v>0</v>
      </c>
      <c r="M30" s="10">
        <v>0</v>
      </c>
      <c r="N30" s="8">
        <f aca="true" t="shared" si="3" ref="N30:O34">SUM(L30,J30,H30,F30,D30,B30)</f>
        <v>72</v>
      </c>
      <c r="O30" s="10">
        <f t="shared" si="3"/>
        <v>52</v>
      </c>
      <c r="P30" s="10">
        <f>SUM(N30:O30)</f>
        <v>124</v>
      </c>
    </row>
    <row r="31" spans="1:16" ht="12.75">
      <c r="A31" s="5" t="s">
        <v>17</v>
      </c>
      <c r="B31" s="8">
        <v>0</v>
      </c>
      <c r="C31" s="10">
        <v>0</v>
      </c>
      <c r="D31" s="21">
        <v>244</v>
      </c>
      <c r="E31" s="22">
        <v>180</v>
      </c>
      <c r="F31" s="8">
        <v>0</v>
      </c>
      <c r="G31" s="10">
        <v>0</v>
      </c>
      <c r="H31" s="21">
        <v>54</v>
      </c>
      <c r="I31" s="22">
        <v>33</v>
      </c>
      <c r="J31" s="21">
        <v>19</v>
      </c>
      <c r="K31" s="22">
        <v>12</v>
      </c>
      <c r="L31" s="8">
        <v>17</v>
      </c>
      <c r="M31" s="10">
        <v>8</v>
      </c>
      <c r="N31" s="8">
        <f t="shared" si="3"/>
        <v>334</v>
      </c>
      <c r="O31" s="9">
        <f t="shared" si="3"/>
        <v>233</v>
      </c>
      <c r="P31" s="10">
        <f>SUM(N31:O31)</f>
        <v>567</v>
      </c>
    </row>
    <row r="32" spans="1:16" ht="12.75">
      <c r="A32" s="5" t="s">
        <v>18</v>
      </c>
      <c r="B32" s="8">
        <v>0</v>
      </c>
      <c r="C32" s="10">
        <v>0</v>
      </c>
      <c r="D32" s="21">
        <v>0</v>
      </c>
      <c r="E32" s="22">
        <v>0</v>
      </c>
      <c r="F32" s="8">
        <v>0</v>
      </c>
      <c r="G32" s="10">
        <v>0</v>
      </c>
      <c r="H32" s="21">
        <v>0</v>
      </c>
      <c r="I32" s="22">
        <v>0</v>
      </c>
      <c r="J32" s="21">
        <v>0</v>
      </c>
      <c r="K32" s="22">
        <v>0</v>
      </c>
      <c r="L32" s="8">
        <v>0</v>
      </c>
      <c r="M32" s="10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5" t="s">
        <v>19</v>
      </c>
      <c r="B33" s="8">
        <v>0</v>
      </c>
      <c r="C33" s="10">
        <v>0</v>
      </c>
      <c r="D33" s="21">
        <v>0</v>
      </c>
      <c r="E33" s="22">
        <v>0</v>
      </c>
      <c r="F33" s="8">
        <v>0</v>
      </c>
      <c r="G33" s="10">
        <v>0</v>
      </c>
      <c r="H33" s="21">
        <v>0</v>
      </c>
      <c r="I33" s="22">
        <v>0</v>
      </c>
      <c r="J33" s="21">
        <v>0</v>
      </c>
      <c r="K33" s="22">
        <v>0</v>
      </c>
      <c r="L33" s="8">
        <v>0</v>
      </c>
      <c r="M33" s="10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12" t="s">
        <v>12</v>
      </c>
      <c r="B34" s="13">
        <v>0</v>
      </c>
      <c r="C34" s="14">
        <v>0</v>
      </c>
      <c r="D34" s="59">
        <v>289</v>
      </c>
      <c r="E34" s="60">
        <v>212</v>
      </c>
      <c r="F34" s="13">
        <v>1</v>
      </c>
      <c r="G34" s="14">
        <v>0</v>
      </c>
      <c r="H34" s="59">
        <v>78</v>
      </c>
      <c r="I34" s="60">
        <v>53</v>
      </c>
      <c r="J34" s="59">
        <v>21</v>
      </c>
      <c r="K34" s="60">
        <v>12</v>
      </c>
      <c r="L34" s="13">
        <v>17</v>
      </c>
      <c r="M34" s="14">
        <v>8</v>
      </c>
      <c r="N34" s="59">
        <f t="shared" si="3"/>
        <v>406</v>
      </c>
      <c r="O34" s="60">
        <f t="shared" si="3"/>
        <v>285</v>
      </c>
      <c r="P34" s="60">
        <f>SUM(N34:O34)</f>
        <v>691</v>
      </c>
    </row>
    <row r="35" spans="1:16" s="12" customFormat="1" ht="12.75">
      <c r="A35" s="4" t="s">
        <v>9</v>
      </c>
      <c r="B35" s="24"/>
      <c r="C35" s="23"/>
      <c r="D35" s="61"/>
      <c r="E35" s="62"/>
      <c r="F35" s="24"/>
      <c r="G35" s="23"/>
      <c r="H35" s="61"/>
      <c r="I35" s="62"/>
      <c r="J35" s="61"/>
      <c r="K35" s="62"/>
      <c r="L35" s="24"/>
      <c r="M35" s="23"/>
      <c r="N35" s="61"/>
      <c r="O35" s="62"/>
      <c r="P35" s="62"/>
    </row>
    <row r="36" spans="1:16" ht="12.75">
      <c r="A36" s="5" t="s">
        <v>16</v>
      </c>
      <c r="B36" s="8">
        <v>0</v>
      </c>
      <c r="C36" s="10">
        <v>0</v>
      </c>
      <c r="D36" s="21">
        <v>122</v>
      </c>
      <c r="E36" s="20">
        <v>85</v>
      </c>
      <c r="F36" s="8">
        <v>0</v>
      </c>
      <c r="G36" s="10">
        <v>0</v>
      </c>
      <c r="H36" s="21">
        <v>41</v>
      </c>
      <c r="I36" s="20">
        <v>27</v>
      </c>
      <c r="J36" s="8">
        <v>0</v>
      </c>
      <c r="K36" s="10">
        <v>0</v>
      </c>
      <c r="L36" s="8">
        <v>3</v>
      </c>
      <c r="M36" s="10">
        <v>1</v>
      </c>
      <c r="N36" s="8">
        <f aca="true" t="shared" si="4" ref="N36:O40">SUM(L36,J36,H36,F36,D36,B36)</f>
        <v>166</v>
      </c>
      <c r="O36" s="10">
        <f t="shared" si="4"/>
        <v>113</v>
      </c>
      <c r="P36" s="10">
        <f>SUM(N36:O36)</f>
        <v>279</v>
      </c>
    </row>
    <row r="37" spans="1:16" ht="12.75">
      <c r="A37" s="5" t="s">
        <v>17</v>
      </c>
      <c r="B37" s="8">
        <v>0</v>
      </c>
      <c r="C37" s="10">
        <v>0</v>
      </c>
      <c r="D37" s="21">
        <v>297</v>
      </c>
      <c r="E37" s="22">
        <v>207</v>
      </c>
      <c r="F37" s="8">
        <v>0</v>
      </c>
      <c r="G37" s="10">
        <v>0</v>
      </c>
      <c r="H37" s="21">
        <v>51</v>
      </c>
      <c r="I37" s="22">
        <v>38</v>
      </c>
      <c r="J37" s="8">
        <v>24</v>
      </c>
      <c r="K37" s="10">
        <v>25</v>
      </c>
      <c r="L37" s="8">
        <v>25</v>
      </c>
      <c r="M37" s="10">
        <v>3</v>
      </c>
      <c r="N37" s="8">
        <f t="shared" si="4"/>
        <v>397</v>
      </c>
      <c r="O37" s="9">
        <f t="shared" si="4"/>
        <v>273</v>
      </c>
      <c r="P37" s="10">
        <f>SUM(N37:O37)</f>
        <v>670</v>
      </c>
    </row>
    <row r="38" spans="1:16" ht="12.75">
      <c r="A38" s="5" t="s">
        <v>18</v>
      </c>
      <c r="B38" s="8">
        <v>0</v>
      </c>
      <c r="C38" s="10">
        <v>0</v>
      </c>
      <c r="D38" s="21">
        <v>0</v>
      </c>
      <c r="E38" s="22">
        <v>0</v>
      </c>
      <c r="F38" s="8">
        <v>0</v>
      </c>
      <c r="G38" s="10">
        <v>0</v>
      </c>
      <c r="H38" s="21">
        <v>0</v>
      </c>
      <c r="I38" s="22">
        <v>0</v>
      </c>
      <c r="J38" s="8">
        <v>0</v>
      </c>
      <c r="K38" s="10">
        <v>0</v>
      </c>
      <c r="L38" s="8">
        <v>0</v>
      </c>
      <c r="M38" s="10">
        <v>0</v>
      </c>
      <c r="N38" s="8">
        <f t="shared" si="4"/>
        <v>0</v>
      </c>
      <c r="O38" s="9">
        <f t="shared" si="4"/>
        <v>0</v>
      </c>
      <c r="P38" s="10">
        <f>SUM(N38:O38)</f>
        <v>0</v>
      </c>
    </row>
    <row r="39" spans="1:16" ht="12.75">
      <c r="A39" s="5" t="s">
        <v>19</v>
      </c>
      <c r="B39" s="8">
        <v>0</v>
      </c>
      <c r="C39" s="10">
        <v>0</v>
      </c>
      <c r="D39" s="21">
        <v>27</v>
      </c>
      <c r="E39" s="22">
        <v>21</v>
      </c>
      <c r="F39" s="8">
        <v>0</v>
      </c>
      <c r="G39" s="10">
        <v>0</v>
      </c>
      <c r="H39" s="21">
        <v>0</v>
      </c>
      <c r="I39" s="22">
        <v>0</v>
      </c>
      <c r="J39" s="8">
        <v>0</v>
      </c>
      <c r="K39" s="10">
        <v>0</v>
      </c>
      <c r="L39" s="8">
        <v>0</v>
      </c>
      <c r="M39" s="10">
        <v>0</v>
      </c>
      <c r="N39" s="8">
        <f t="shared" si="4"/>
        <v>27</v>
      </c>
      <c r="O39" s="9">
        <f t="shared" si="4"/>
        <v>21</v>
      </c>
      <c r="P39" s="10">
        <f>SUM(N39:O39)</f>
        <v>48</v>
      </c>
    </row>
    <row r="40" spans="1:16" s="12" customFormat="1" ht="12.75">
      <c r="A40" s="12" t="s">
        <v>12</v>
      </c>
      <c r="B40" s="13">
        <v>0</v>
      </c>
      <c r="C40" s="14">
        <v>0</v>
      </c>
      <c r="D40" s="59">
        <v>446</v>
      </c>
      <c r="E40" s="60">
        <v>313</v>
      </c>
      <c r="F40" s="13">
        <v>0</v>
      </c>
      <c r="G40" s="14">
        <v>0</v>
      </c>
      <c r="H40" s="59">
        <v>92</v>
      </c>
      <c r="I40" s="60">
        <v>65</v>
      </c>
      <c r="J40" s="13">
        <v>24</v>
      </c>
      <c r="K40" s="14">
        <v>25</v>
      </c>
      <c r="L40" s="13">
        <v>28</v>
      </c>
      <c r="M40" s="14">
        <v>4</v>
      </c>
      <c r="N40" s="59">
        <f t="shared" si="4"/>
        <v>590</v>
      </c>
      <c r="O40" s="60">
        <f t="shared" si="4"/>
        <v>407</v>
      </c>
      <c r="P40" s="60">
        <f>SUM(N40:O40)</f>
        <v>997</v>
      </c>
    </row>
    <row r="41" spans="1:16" s="12" customFormat="1" ht="12.75">
      <c r="A41" s="4" t="s">
        <v>10</v>
      </c>
      <c r="B41" s="24"/>
      <c r="C41" s="23"/>
      <c r="D41" s="61"/>
      <c r="E41" s="62"/>
      <c r="F41" s="24"/>
      <c r="G41" s="23"/>
      <c r="H41" s="61"/>
      <c r="I41" s="62"/>
      <c r="J41" s="24"/>
      <c r="K41" s="23"/>
      <c r="L41" s="24"/>
      <c r="M41" s="23"/>
      <c r="N41" s="61"/>
      <c r="O41" s="62"/>
      <c r="P41" s="62"/>
    </row>
    <row r="42" spans="1:16" ht="12.75">
      <c r="A42" s="5" t="s">
        <v>16</v>
      </c>
      <c r="B42" s="8">
        <v>0</v>
      </c>
      <c r="C42" s="10">
        <v>0</v>
      </c>
      <c r="D42" s="21">
        <v>70</v>
      </c>
      <c r="E42" s="20">
        <v>33</v>
      </c>
      <c r="F42" s="8">
        <v>0</v>
      </c>
      <c r="G42" s="10">
        <v>0</v>
      </c>
      <c r="H42" s="21">
        <v>19</v>
      </c>
      <c r="I42" s="20">
        <v>6</v>
      </c>
      <c r="J42" s="8">
        <v>0</v>
      </c>
      <c r="K42" s="10">
        <v>0</v>
      </c>
      <c r="L42" s="8">
        <v>0</v>
      </c>
      <c r="M42" s="10">
        <v>0</v>
      </c>
      <c r="N42" s="8">
        <f aca="true" t="shared" si="5" ref="N42:O47">SUM(L42,J42,H42,F42,D42,B42)</f>
        <v>89</v>
      </c>
      <c r="O42" s="10">
        <f t="shared" si="5"/>
        <v>39</v>
      </c>
      <c r="P42" s="10">
        <f aca="true" t="shared" si="6" ref="P42:P47">SUM(N42:O42)</f>
        <v>128</v>
      </c>
    </row>
    <row r="43" spans="1:16" ht="12.75">
      <c r="A43" s="5" t="s">
        <v>17</v>
      </c>
      <c r="B43" s="8">
        <v>0</v>
      </c>
      <c r="C43" s="10">
        <v>0</v>
      </c>
      <c r="D43" s="21">
        <v>132</v>
      </c>
      <c r="E43" s="22">
        <v>76</v>
      </c>
      <c r="F43" s="21">
        <v>26</v>
      </c>
      <c r="G43" s="22">
        <v>10</v>
      </c>
      <c r="H43" s="21">
        <v>48</v>
      </c>
      <c r="I43" s="22">
        <v>40</v>
      </c>
      <c r="J43" s="8">
        <v>0</v>
      </c>
      <c r="K43" s="10">
        <v>0</v>
      </c>
      <c r="L43" s="21">
        <v>75</v>
      </c>
      <c r="M43" s="22">
        <v>28</v>
      </c>
      <c r="N43" s="8">
        <f t="shared" si="5"/>
        <v>281</v>
      </c>
      <c r="O43" s="10">
        <f t="shared" si="5"/>
        <v>154</v>
      </c>
      <c r="P43" s="10">
        <f t="shared" si="6"/>
        <v>435</v>
      </c>
    </row>
    <row r="44" spans="1:16" ht="12.75">
      <c r="A44" s="5" t="s">
        <v>18</v>
      </c>
      <c r="B44" s="8">
        <v>0</v>
      </c>
      <c r="C44" s="10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8">
        <v>0</v>
      </c>
      <c r="K44" s="10">
        <v>0</v>
      </c>
      <c r="L44" s="21">
        <v>0</v>
      </c>
      <c r="M44" s="22">
        <v>0</v>
      </c>
      <c r="N44" s="8">
        <f t="shared" si="5"/>
        <v>0</v>
      </c>
      <c r="O44" s="10">
        <f t="shared" si="5"/>
        <v>0</v>
      </c>
      <c r="P44" s="10">
        <f t="shared" si="6"/>
        <v>0</v>
      </c>
    </row>
    <row r="45" spans="1:16" ht="12.75">
      <c r="A45" s="5" t="s">
        <v>19</v>
      </c>
      <c r="B45" s="8">
        <v>0</v>
      </c>
      <c r="C45" s="10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8">
        <v>0</v>
      </c>
      <c r="K45" s="10">
        <v>0</v>
      </c>
      <c r="L45" s="21">
        <v>0</v>
      </c>
      <c r="M45" s="22">
        <v>0</v>
      </c>
      <c r="N45" s="8">
        <f t="shared" si="5"/>
        <v>0</v>
      </c>
      <c r="O45" s="10">
        <f t="shared" si="5"/>
        <v>0</v>
      </c>
      <c r="P45" s="10">
        <f t="shared" si="6"/>
        <v>0</v>
      </c>
    </row>
    <row r="46" spans="1:16" ht="12.75">
      <c r="A46" s="5" t="s">
        <v>37</v>
      </c>
      <c r="B46" s="8">
        <v>0</v>
      </c>
      <c r="C46" s="10">
        <v>0</v>
      </c>
      <c r="D46" s="21">
        <v>47</v>
      </c>
      <c r="E46" s="22">
        <v>16</v>
      </c>
      <c r="F46" s="21">
        <v>0</v>
      </c>
      <c r="G46" s="22">
        <v>0</v>
      </c>
      <c r="H46" s="21">
        <v>3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8">
        <f t="shared" si="5"/>
        <v>50</v>
      </c>
      <c r="O46" s="10">
        <f t="shared" si="5"/>
        <v>16</v>
      </c>
      <c r="P46" s="10">
        <f t="shared" si="6"/>
        <v>66</v>
      </c>
    </row>
    <row r="47" spans="1:16" s="17" customFormat="1" ht="12.75">
      <c r="A47" s="12" t="s">
        <v>12</v>
      </c>
      <c r="B47" s="13">
        <v>0</v>
      </c>
      <c r="C47" s="14">
        <v>0</v>
      </c>
      <c r="D47" s="59">
        <v>249</v>
      </c>
      <c r="E47" s="60">
        <v>125</v>
      </c>
      <c r="F47" s="59">
        <v>26</v>
      </c>
      <c r="G47" s="60">
        <v>10</v>
      </c>
      <c r="H47" s="59">
        <v>70</v>
      </c>
      <c r="I47" s="60">
        <v>46</v>
      </c>
      <c r="J47" s="59">
        <v>0</v>
      </c>
      <c r="K47" s="60">
        <v>0</v>
      </c>
      <c r="L47" s="59">
        <v>75</v>
      </c>
      <c r="M47" s="60">
        <v>28</v>
      </c>
      <c r="N47" s="172">
        <f t="shared" si="5"/>
        <v>420</v>
      </c>
      <c r="O47" s="173">
        <f t="shared" si="5"/>
        <v>209</v>
      </c>
      <c r="P47" s="173">
        <f t="shared" si="6"/>
        <v>629</v>
      </c>
    </row>
    <row r="48" spans="1:16" ht="12.75">
      <c r="A48" s="25" t="s">
        <v>15</v>
      </c>
      <c r="B48" s="38"/>
      <c r="C48" s="39"/>
      <c r="D48" s="121"/>
      <c r="E48" s="122"/>
      <c r="F48" s="121"/>
      <c r="G48" s="122"/>
      <c r="H48" s="121"/>
      <c r="I48" s="122"/>
      <c r="J48" s="121"/>
      <c r="K48" s="122"/>
      <c r="L48" s="121"/>
      <c r="M48" s="122"/>
      <c r="N48" s="123"/>
      <c r="O48" s="124"/>
      <c r="P48" s="124"/>
    </row>
    <row r="49" spans="1:16" ht="12.75">
      <c r="A49" s="5" t="s">
        <v>16</v>
      </c>
      <c r="B49" s="8">
        <f>SUM(B12,B18,B24,B30,B36,B42)</f>
        <v>0</v>
      </c>
      <c r="C49" s="10">
        <f aca="true" t="shared" si="7" ref="C49:P49">SUM(C12,C18,C24,C30,C36,C42)</f>
        <v>0</v>
      </c>
      <c r="D49" s="67">
        <f t="shared" si="7"/>
        <v>380</v>
      </c>
      <c r="E49" s="72">
        <f t="shared" si="7"/>
        <v>241</v>
      </c>
      <c r="F49" s="67">
        <f t="shared" si="7"/>
        <v>5</v>
      </c>
      <c r="G49" s="72">
        <f t="shared" si="7"/>
        <v>1</v>
      </c>
      <c r="H49" s="67">
        <f t="shared" si="7"/>
        <v>258</v>
      </c>
      <c r="I49" s="72">
        <f t="shared" si="7"/>
        <v>115</v>
      </c>
      <c r="J49" s="67">
        <f t="shared" si="7"/>
        <v>2</v>
      </c>
      <c r="K49" s="72">
        <f t="shared" si="7"/>
        <v>0</v>
      </c>
      <c r="L49" s="67">
        <f t="shared" si="7"/>
        <v>20</v>
      </c>
      <c r="M49" s="72">
        <f t="shared" si="7"/>
        <v>4</v>
      </c>
      <c r="N49" s="69">
        <f t="shared" si="7"/>
        <v>665</v>
      </c>
      <c r="O49" s="73">
        <f t="shared" si="7"/>
        <v>361</v>
      </c>
      <c r="P49" s="70">
        <f t="shared" si="7"/>
        <v>1026</v>
      </c>
    </row>
    <row r="50" spans="1:16" ht="12.75">
      <c r="A50" s="101" t="s">
        <v>17</v>
      </c>
      <c r="B50" s="8">
        <f>SUM(B13,B19,B25,B31,B37,B43)</f>
        <v>0</v>
      </c>
      <c r="C50" s="10">
        <f aca="true" t="shared" si="8" ref="C50:P50">SUM(C13,C19,C25,C31,C37,C43)</f>
        <v>0</v>
      </c>
      <c r="D50" s="67">
        <f t="shared" si="8"/>
        <v>1197</v>
      </c>
      <c r="E50" s="72">
        <f t="shared" si="8"/>
        <v>842</v>
      </c>
      <c r="F50" s="67">
        <f t="shared" si="8"/>
        <v>44</v>
      </c>
      <c r="G50" s="72">
        <f t="shared" si="8"/>
        <v>15</v>
      </c>
      <c r="H50" s="67">
        <f t="shared" si="8"/>
        <v>322</v>
      </c>
      <c r="I50" s="72">
        <f t="shared" si="8"/>
        <v>215</v>
      </c>
      <c r="J50" s="67">
        <f t="shared" si="8"/>
        <v>99</v>
      </c>
      <c r="K50" s="72">
        <f t="shared" si="8"/>
        <v>74</v>
      </c>
      <c r="L50" s="21">
        <f t="shared" si="8"/>
        <v>171</v>
      </c>
      <c r="M50" s="22">
        <f t="shared" si="8"/>
        <v>55</v>
      </c>
      <c r="N50" s="69">
        <f t="shared" si="8"/>
        <v>1833</v>
      </c>
      <c r="O50" s="73">
        <f t="shared" si="8"/>
        <v>1201</v>
      </c>
      <c r="P50" s="70">
        <f t="shared" si="8"/>
        <v>3034</v>
      </c>
    </row>
    <row r="51" spans="1:16" ht="12.75">
      <c r="A51" s="101" t="s">
        <v>18</v>
      </c>
      <c r="B51" s="8">
        <f>SUM(B14,B20,B32,B38,B44)</f>
        <v>0</v>
      </c>
      <c r="C51" s="10">
        <f aca="true" t="shared" si="9" ref="C51:P51">SUM(C14,C20,C32,C38,C44)</f>
        <v>0</v>
      </c>
      <c r="D51" s="67">
        <f t="shared" si="9"/>
        <v>0</v>
      </c>
      <c r="E51" s="72">
        <f t="shared" si="9"/>
        <v>0</v>
      </c>
      <c r="F51" s="67">
        <f t="shared" si="9"/>
        <v>0</v>
      </c>
      <c r="G51" s="72">
        <f t="shared" si="9"/>
        <v>0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21">
        <f t="shared" si="9"/>
        <v>0</v>
      </c>
      <c r="M51" s="22">
        <f t="shared" si="9"/>
        <v>0</v>
      </c>
      <c r="N51" s="69">
        <f t="shared" si="9"/>
        <v>0</v>
      </c>
      <c r="O51" s="73">
        <f t="shared" si="9"/>
        <v>0</v>
      </c>
      <c r="P51" s="70">
        <f t="shared" si="9"/>
        <v>0</v>
      </c>
    </row>
    <row r="52" spans="1:16" ht="12.75">
      <c r="A52" s="101" t="s">
        <v>19</v>
      </c>
      <c r="B52" s="8">
        <f>SUM(B15,B21,B26,B33,B39,B45)</f>
        <v>0</v>
      </c>
      <c r="C52" s="10">
        <f aca="true" t="shared" si="10" ref="C52:P52">SUM(C15,C21,C26,C33,C39,C45)</f>
        <v>0</v>
      </c>
      <c r="D52" s="67">
        <f t="shared" si="10"/>
        <v>94</v>
      </c>
      <c r="E52" s="72">
        <f t="shared" si="10"/>
        <v>44</v>
      </c>
      <c r="F52" s="67">
        <f t="shared" si="10"/>
        <v>0</v>
      </c>
      <c r="G52" s="72">
        <f t="shared" si="10"/>
        <v>0</v>
      </c>
      <c r="H52" s="67">
        <f t="shared" si="10"/>
        <v>16</v>
      </c>
      <c r="I52" s="72">
        <f t="shared" si="10"/>
        <v>18</v>
      </c>
      <c r="J52" s="67">
        <f t="shared" si="10"/>
        <v>0</v>
      </c>
      <c r="K52" s="72">
        <f t="shared" si="10"/>
        <v>0</v>
      </c>
      <c r="L52" s="21">
        <f t="shared" si="10"/>
        <v>0</v>
      </c>
      <c r="M52" s="22">
        <f t="shared" si="10"/>
        <v>0</v>
      </c>
      <c r="N52" s="69">
        <f t="shared" si="10"/>
        <v>110</v>
      </c>
      <c r="O52" s="73">
        <f t="shared" si="10"/>
        <v>62</v>
      </c>
      <c r="P52" s="70">
        <f t="shared" si="10"/>
        <v>172</v>
      </c>
    </row>
    <row r="53" spans="1:16" ht="12.75">
      <c r="A53" s="101" t="s">
        <v>37</v>
      </c>
      <c r="B53" s="8">
        <f>SUM(B46)</f>
        <v>0</v>
      </c>
      <c r="C53" s="10">
        <f aca="true" t="shared" si="11" ref="C53:P53">SUM(C46)</f>
        <v>0</v>
      </c>
      <c r="D53" s="67">
        <f t="shared" si="11"/>
        <v>47</v>
      </c>
      <c r="E53" s="72">
        <f t="shared" si="11"/>
        <v>16</v>
      </c>
      <c r="F53" s="67">
        <f t="shared" si="11"/>
        <v>0</v>
      </c>
      <c r="G53" s="72">
        <f t="shared" si="11"/>
        <v>0</v>
      </c>
      <c r="H53" s="67">
        <f t="shared" si="11"/>
        <v>3</v>
      </c>
      <c r="I53" s="72">
        <f t="shared" si="11"/>
        <v>0</v>
      </c>
      <c r="J53" s="67">
        <f t="shared" si="11"/>
        <v>0</v>
      </c>
      <c r="K53" s="72">
        <f t="shared" si="11"/>
        <v>0</v>
      </c>
      <c r="L53" s="21">
        <f t="shared" si="11"/>
        <v>0</v>
      </c>
      <c r="M53" s="22">
        <f t="shared" si="11"/>
        <v>0</v>
      </c>
      <c r="N53" s="69">
        <f t="shared" si="11"/>
        <v>50</v>
      </c>
      <c r="O53" s="73">
        <f t="shared" si="11"/>
        <v>16</v>
      </c>
      <c r="P53" s="70">
        <f t="shared" si="11"/>
        <v>66</v>
      </c>
    </row>
    <row r="54" spans="1:16" ht="12.75">
      <c r="A54" s="5" t="s">
        <v>20</v>
      </c>
      <c r="B54" s="8">
        <f>SUM(B27)</f>
        <v>0</v>
      </c>
      <c r="C54" s="10">
        <f aca="true" t="shared" si="12" ref="C54:P54">SUM(C27)</f>
        <v>0</v>
      </c>
      <c r="D54" s="21">
        <f t="shared" si="12"/>
        <v>0</v>
      </c>
      <c r="E54" s="22">
        <f t="shared" si="12"/>
        <v>0</v>
      </c>
      <c r="F54" s="8">
        <f t="shared" si="12"/>
        <v>0</v>
      </c>
      <c r="G54" s="10">
        <f t="shared" si="12"/>
        <v>0</v>
      </c>
      <c r="H54" s="21">
        <f t="shared" si="12"/>
        <v>0</v>
      </c>
      <c r="I54" s="22">
        <f t="shared" si="12"/>
        <v>0</v>
      </c>
      <c r="J54" s="21">
        <f t="shared" si="12"/>
        <v>3</v>
      </c>
      <c r="K54" s="22">
        <f t="shared" si="12"/>
        <v>3</v>
      </c>
      <c r="L54" s="8">
        <f t="shared" si="12"/>
        <v>0</v>
      </c>
      <c r="M54" s="10">
        <f t="shared" si="12"/>
        <v>0</v>
      </c>
      <c r="N54" s="8">
        <f t="shared" si="12"/>
        <v>3</v>
      </c>
      <c r="O54" s="9">
        <f t="shared" si="12"/>
        <v>3</v>
      </c>
      <c r="P54" s="10">
        <f t="shared" si="12"/>
        <v>6</v>
      </c>
    </row>
    <row r="55" spans="1:16" s="12" customFormat="1" ht="12.75">
      <c r="A55" s="12" t="s">
        <v>12</v>
      </c>
      <c r="B55" s="13">
        <f>SUM(B49:B54)</f>
        <v>0</v>
      </c>
      <c r="C55" s="14">
        <f aca="true" t="shared" si="13" ref="C55:P55">SUM(C49:C54)</f>
        <v>0</v>
      </c>
      <c r="D55" s="13">
        <f t="shared" si="13"/>
        <v>1718</v>
      </c>
      <c r="E55" s="14">
        <f t="shared" si="13"/>
        <v>1143</v>
      </c>
      <c r="F55" s="13">
        <f t="shared" si="13"/>
        <v>49</v>
      </c>
      <c r="G55" s="14">
        <f t="shared" si="13"/>
        <v>16</v>
      </c>
      <c r="H55" s="13">
        <f t="shared" si="13"/>
        <v>599</v>
      </c>
      <c r="I55" s="14">
        <f t="shared" si="13"/>
        <v>348</v>
      </c>
      <c r="J55" s="13">
        <f t="shared" si="13"/>
        <v>104</v>
      </c>
      <c r="K55" s="14">
        <f t="shared" si="13"/>
        <v>77</v>
      </c>
      <c r="L55" s="13">
        <f t="shared" si="13"/>
        <v>191</v>
      </c>
      <c r="M55" s="14">
        <f t="shared" si="13"/>
        <v>59</v>
      </c>
      <c r="N55" s="13">
        <f t="shared" si="13"/>
        <v>2661</v>
      </c>
      <c r="O55" s="14">
        <f t="shared" si="13"/>
        <v>1643</v>
      </c>
      <c r="P55" s="14">
        <f t="shared" si="13"/>
        <v>4304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W70" sqref="W70"/>
    </sheetView>
  </sheetViews>
  <sheetFormatPr defaultColWidth="9.140625" defaultRowHeight="12.75"/>
  <cols>
    <col min="1" max="1" width="25.28125" style="5" customWidth="1"/>
    <col min="2" max="2" width="8.57421875" style="0" customWidth="1"/>
    <col min="3" max="3" width="8.57421875" style="5" customWidth="1"/>
    <col min="4" max="15" width="8.57421875" style="0" customWidth="1"/>
    <col min="16" max="16" width="8.57421875" style="5" customWidth="1"/>
    <col min="17" max="17" width="7.00390625" style="0" customWidth="1"/>
    <col min="18" max="18" width="9.28125" style="0" customWidth="1"/>
    <col min="19" max="19" width="14.140625" style="0" customWidth="1"/>
    <col min="20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103</v>
      </c>
    </row>
    <row r="2" spans="1:16" ht="12.75">
      <c r="A2" s="288" t="s">
        <v>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2.75">
      <c r="A3" s="288" t="s">
        <v>67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2.75">
      <c r="A4" s="288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7"/>
      <c r="D9" s="54" t="s">
        <v>63</v>
      </c>
      <c r="E9" s="84"/>
      <c r="F9" s="292"/>
      <c r="G9" s="29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19" t="s">
        <v>16</v>
      </c>
      <c r="B12" s="8">
        <v>0</v>
      </c>
      <c r="C12" s="10">
        <v>0</v>
      </c>
      <c r="D12" s="21">
        <v>170</v>
      </c>
      <c r="E12" s="20">
        <v>114</v>
      </c>
      <c r="F12" s="21">
        <v>14</v>
      </c>
      <c r="G12" s="20">
        <v>4</v>
      </c>
      <c r="H12" s="21">
        <v>42</v>
      </c>
      <c r="I12" s="20">
        <v>13</v>
      </c>
      <c r="J12" s="21">
        <v>0</v>
      </c>
      <c r="K12" s="20">
        <v>0</v>
      </c>
      <c r="L12" s="21">
        <v>0</v>
      </c>
      <c r="M12" s="20">
        <v>0</v>
      </c>
      <c r="N12" s="8">
        <f>SUM(L12,J12,H12,F12,D12,B12)</f>
        <v>226</v>
      </c>
      <c r="O12" s="10">
        <f>SUM(M12,K12,I12,G12,E12,C12)</f>
        <v>131</v>
      </c>
      <c r="P12" s="10">
        <f>SUM(N12:O12)</f>
        <v>357</v>
      </c>
    </row>
    <row r="13" spans="1:16" ht="12.75">
      <c r="A13" s="19" t="s">
        <v>17</v>
      </c>
      <c r="B13" s="8">
        <v>0</v>
      </c>
      <c r="C13" s="10">
        <v>0</v>
      </c>
      <c r="D13" s="21">
        <v>192</v>
      </c>
      <c r="E13" s="22">
        <v>135</v>
      </c>
      <c r="F13" s="21">
        <v>3</v>
      </c>
      <c r="G13" s="22">
        <v>2</v>
      </c>
      <c r="H13" s="21">
        <v>19</v>
      </c>
      <c r="I13" s="22">
        <v>22</v>
      </c>
      <c r="J13" s="21">
        <v>0</v>
      </c>
      <c r="K13" s="22">
        <v>0</v>
      </c>
      <c r="L13" s="21">
        <v>0</v>
      </c>
      <c r="M13" s="22">
        <v>0</v>
      </c>
      <c r="N13" s="8">
        <f aca="true" t="shared" si="0" ref="N13:O16">SUM(L13,J13,H13,F13,D13,B13)</f>
        <v>214</v>
      </c>
      <c r="O13" s="9">
        <f t="shared" si="0"/>
        <v>159</v>
      </c>
      <c r="P13" s="10">
        <f>SUM(N13:O13)</f>
        <v>373</v>
      </c>
    </row>
    <row r="14" spans="1:16" ht="12.75">
      <c r="A14" s="19" t="s">
        <v>18</v>
      </c>
      <c r="B14" s="8">
        <v>0</v>
      </c>
      <c r="C14" s="10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19" t="s">
        <v>19</v>
      </c>
      <c r="B15" s="8">
        <v>0</v>
      </c>
      <c r="C15" s="10">
        <v>0</v>
      </c>
      <c r="D15" s="21">
        <v>55</v>
      </c>
      <c r="E15" s="22">
        <v>32</v>
      </c>
      <c r="F15" s="21">
        <v>0</v>
      </c>
      <c r="G15" s="22">
        <v>1</v>
      </c>
      <c r="H15" s="21">
        <v>2</v>
      </c>
      <c r="I15" s="22">
        <v>1</v>
      </c>
      <c r="J15" s="21">
        <v>0</v>
      </c>
      <c r="K15" s="22">
        <v>1</v>
      </c>
      <c r="L15" s="21">
        <v>8</v>
      </c>
      <c r="M15" s="22">
        <v>7</v>
      </c>
      <c r="N15" s="8">
        <f t="shared" si="0"/>
        <v>65</v>
      </c>
      <c r="O15" s="9">
        <f t="shared" si="0"/>
        <v>42</v>
      </c>
      <c r="P15" s="10">
        <f>SUM(N15:O15)</f>
        <v>107</v>
      </c>
    </row>
    <row r="16" spans="1:16" s="12" customFormat="1" ht="12.75">
      <c r="A16" s="7" t="s">
        <v>12</v>
      </c>
      <c r="B16" s="13">
        <v>0</v>
      </c>
      <c r="C16" s="14">
        <v>0</v>
      </c>
      <c r="D16" s="59">
        <v>417</v>
      </c>
      <c r="E16" s="60">
        <v>281</v>
      </c>
      <c r="F16" s="59">
        <v>17</v>
      </c>
      <c r="G16" s="60">
        <v>7</v>
      </c>
      <c r="H16" s="59">
        <v>63</v>
      </c>
      <c r="I16" s="60">
        <v>36</v>
      </c>
      <c r="J16" s="59">
        <v>0</v>
      </c>
      <c r="K16" s="60">
        <v>1</v>
      </c>
      <c r="L16" s="59">
        <v>8</v>
      </c>
      <c r="M16" s="60">
        <v>7</v>
      </c>
      <c r="N16" s="59">
        <f t="shared" si="0"/>
        <v>505</v>
      </c>
      <c r="O16" s="60">
        <f t="shared" si="0"/>
        <v>332</v>
      </c>
      <c r="P16" s="60">
        <f>SUM(N16:O16)</f>
        <v>837</v>
      </c>
    </row>
    <row r="17" spans="1:16" s="12" customFormat="1" ht="12.75">
      <c r="A17" s="28" t="s">
        <v>6</v>
      </c>
      <c r="B17" s="24"/>
      <c r="C17" s="23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2"/>
    </row>
    <row r="18" spans="1:16" ht="12.75">
      <c r="A18" s="19" t="s">
        <v>16</v>
      </c>
      <c r="B18" s="8">
        <v>0</v>
      </c>
      <c r="C18" s="10">
        <v>0</v>
      </c>
      <c r="D18" s="21">
        <v>19</v>
      </c>
      <c r="E18" s="20">
        <v>17</v>
      </c>
      <c r="F18" s="21">
        <v>0</v>
      </c>
      <c r="G18" s="20">
        <v>0</v>
      </c>
      <c r="H18" s="21">
        <v>1</v>
      </c>
      <c r="I18" s="20">
        <v>1</v>
      </c>
      <c r="J18" s="21">
        <v>0</v>
      </c>
      <c r="K18" s="20">
        <v>0</v>
      </c>
      <c r="L18" s="21">
        <v>0</v>
      </c>
      <c r="M18" s="20">
        <v>0</v>
      </c>
      <c r="N18" s="8">
        <f aca="true" t="shared" si="1" ref="N18:O22">SUM(L18,J18,H18,F18,D18,B18)</f>
        <v>20</v>
      </c>
      <c r="O18" s="10">
        <f t="shared" si="1"/>
        <v>18</v>
      </c>
      <c r="P18" s="10">
        <f>SUM(N18:O18)</f>
        <v>38</v>
      </c>
    </row>
    <row r="19" spans="1:16" ht="12.75">
      <c r="A19" s="19" t="s">
        <v>17</v>
      </c>
      <c r="B19" s="8">
        <v>0</v>
      </c>
      <c r="C19" s="10">
        <v>0</v>
      </c>
      <c r="D19" s="21">
        <v>55</v>
      </c>
      <c r="E19" s="22">
        <v>38</v>
      </c>
      <c r="F19" s="21">
        <v>3</v>
      </c>
      <c r="G19" s="22">
        <v>4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58</v>
      </c>
      <c r="O19" s="9">
        <f t="shared" si="1"/>
        <v>42</v>
      </c>
      <c r="P19" s="10">
        <f>SUM(N19:O19)</f>
        <v>100</v>
      </c>
    </row>
    <row r="20" spans="1:16" ht="12.75">
      <c r="A20" s="19" t="s">
        <v>18</v>
      </c>
      <c r="B20" s="8">
        <v>0</v>
      </c>
      <c r="C20" s="10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19" t="s">
        <v>19</v>
      </c>
      <c r="B21" s="8">
        <v>0</v>
      </c>
      <c r="C21" s="10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12" customFormat="1" ht="12.75">
      <c r="A22" s="7" t="s">
        <v>12</v>
      </c>
      <c r="B22" s="13">
        <v>0</v>
      </c>
      <c r="C22" s="14">
        <v>0</v>
      </c>
      <c r="D22" s="59">
        <v>74</v>
      </c>
      <c r="E22" s="60">
        <v>55</v>
      </c>
      <c r="F22" s="59">
        <v>3</v>
      </c>
      <c r="G22" s="60">
        <v>4</v>
      </c>
      <c r="H22" s="59">
        <v>1</v>
      </c>
      <c r="I22" s="60">
        <v>1</v>
      </c>
      <c r="J22" s="59">
        <v>0</v>
      </c>
      <c r="K22" s="60">
        <v>0</v>
      </c>
      <c r="L22" s="59">
        <v>0</v>
      </c>
      <c r="M22" s="60">
        <v>0</v>
      </c>
      <c r="N22" s="59">
        <f t="shared" si="1"/>
        <v>78</v>
      </c>
      <c r="O22" s="60">
        <f t="shared" si="1"/>
        <v>60</v>
      </c>
      <c r="P22" s="60">
        <f>SUM(N22:O22)</f>
        <v>138</v>
      </c>
    </row>
    <row r="23" spans="1:16" s="12" customFormat="1" ht="12.75">
      <c r="A23" s="28" t="s">
        <v>7</v>
      </c>
      <c r="B23" s="24"/>
      <c r="C23" s="23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2"/>
    </row>
    <row r="24" spans="1:16" ht="12.75">
      <c r="A24" s="19" t="s">
        <v>16</v>
      </c>
      <c r="B24" s="8">
        <v>0</v>
      </c>
      <c r="C24" s="10">
        <v>0</v>
      </c>
      <c r="D24" s="21">
        <v>16</v>
      </c>
      <c r="E24" s="22">
        <v>10</v>
      </c>
      <c r="F24" s="21">
        <v>0</v>
      </c>
      <c r="G24" s="22">
        <v>0</v>
      </c>
      <c r="H24" s="21">
        <v>3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8">
        <f aca="true" t="shared" si="2" ref="N24:O28">SUM(L24,J24,H24,F24,D24,B24)</f>
        <v>19</v>
      </c>
      <c r="O24" s="10">
        <f t="shared" si="2"/>
        <v>10</v>
      </c>
      <c r="P24" s="10">
        <f>SUM(N24:O24)</f>
        <v>29</v>
      </c>
    </row>
    <row r="25" spans="1:16" ht="12.75">
      <c r="A25" s="19" t="s">
        <v>17</v>
      </c>
      <c r="B25" s="8">
        <v>0</v>
      </c>
      <c r="C25" s="10">
        <v>0</v>
      </c>
      <c r="D25" s="21">
        <v>19</v>
      </c>
      <c r="E25" s="22">
        <v>20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8">
        <f t="shared" si="2"/>
        <v>19</v>
      </c>
      <c r="O25" s="9">
        <f t="shared" si="2"/>
        <v>20</v>
      </c>
      <c r="P25" s="10">
        <f>SUM(N25:O25)</f>
        <v>39</v>
      </c>
    </row>
    <row r="26" spans="1:16" ht="12.75">
      <c r="A26" s="19" t="s">
        <v>19</v>
      </c>
      <c r="B26" s="8">
        <v>0</v>
      </c>
      <c r="C26" s="10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19" t="s">
        <v>20</v>
      </c>
      <c r="B27" s="8">
        <v>0</v>
      </c>
      <c r="C27" s="10">
        <v>0</v>
      </c>
      <c r="D27" s="21">
        <v>0</v>
      </c>
      <c r="E27" s="2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17</v>
      </c>
      <c r="M27" s="20">
        <v>4</v>
      </c>
      <c r="N27" s="8">
        <f t="shared" si="2"/>
        <v>17</v>
      </c>
      <c r="O27" s="9">
        <f t="shared" si="2"/>
        <v>4</v>
      </c>
      <c r="P27" s="10">
        <f>SUM(N27:O27)</f>
        <v>21</v>
      </c>
    </row>
    <row r="28" spans="1:16" s="12" customFormat="1" ht="12.75">
      <c r="A28" s="7" t="s">
        <v>12</v>
      </c>
      <c r="B28" s="13">
        <v>0</v>
      </c>
      <c r="C28" s="14">
        <v>0</v>
      </c>
      <c r="D28" s="59">
        <v>35</v>
      </c>
      <c r="E28" s="60">
        <v>30</v>
      </c>
      <c r="F28" s="59">
        <v>0</v>
      </c>
      <c r="G28" s="60">
        <v>0</v>
      </c>
      <c r="H28" s="59">
        <v>3</v>
      </c>
      <c r="I28" s="60">
        <v>0</v>
      </c>
      <c r="J28" s="59">
        <v>0</v>
      </c>
      <c r="K28" s="60">
        <v>0</v>
      </c>
      <c r="L28" s="59">
        <v>17</v>
      </c>
      <c r="M28" s="60">
        <v>4</v>
      </c>
      <c r="N28" s="59">
        <f t="shared" si="2"/>
        <v>55</v>
      </c>
      <c r="O28" s="60">
        <f t="shared" si="2"/>
        <v>34</v>
      </c>
      <c r="P28" s="60">
        <f>SUM(N28:O28)</f>
        <v>89</v>
      </c>
    </row>
    <row r="29" spans="1:16" s="12" customFormat="1" ht="12.75">
      <c r="A29" s="28" t="s">
        <v>8</v>
      </c>
      <c r="B29" s="24"/>
      <c r="C29" s="23"/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2"/>
    </row>
    <row r="30" spans="1:16" ht="12.75">
      <c r="A30" s="19" t="s">
        <v>16</v>
      </c>
      <c r="B30" s="8">
        <v>0</v>
      </c>
      <c r="C30" s="10">
        <v>0</v>
      </c>
      <c r="D30" s="21">
        <v>94</v>
      </c>
      <c r="E30" s="20">
        <v>67</v>
      </c>
      <c r="F30" s="21">
        <v>14</v>
      </c>
      <c r="G30" s="20">
        <v>4</v>
      </c>
      <c r="H30" s="21">
        <v>48</v>
      </c>
      <c r="I30" s="20">
        <v>9</v>
      </c>
      <c r="J30" s="21">
        <v>3</v>
      </c>
      <c r="K30" s="20">
        <v>1</v>
      </c>
      <c r="L30" s="21">
        <v>0</v>
      </c>
      <c r="M30" s="20">
        <v>0</v>
      </c>
      <c r="N30" s="8">
        <f aca="true" t="shared" si="3" ref="N30:O34">SUM(L30,J30,H30,F30,D30,B30)</f>
        <v>159</v>
      </c>
      <c r="O30" s="10">
        <f t="shared" si="3"/>
        <v>81</v>
      </c>
      <c r="P30" s="10">
        <f>SUM(N30:O30)</f>
        <v>240</v>
      </c>
    </row>
    <row r="31" spans="1:16" ht="12.75">
      <c r="A31" s="19" t="s">
        <v>17</v>
      </c>
      <c r="B31" s="8">
        <v>0</v>
      </c>
      <c r="C31" s="10">
        <v>0</v>
      </c>
      <c r="D31" s="21">
        <v>244</v>
      </c>
      <c r="E31" s="22">
        <v>163</v>
      </c>
      <c r="F31" s="21">
        <v>0</v>
      </c>
      <c r="G31" s="22">
        <v>0</v>
      </c>
      <c r="H31" s="21">
        <v>12</v>
      </c>
      <c r="I31" s="22">
        <v>9</v>
      </c>
      <c r="J31" s="21">
        <v>7</v>
      </c>
      <c r="K31" s="22">
        <v>9</v>
      </c>
      <c r="L31" s="21">
        <v>4</v>
      </c>
      <c r="M31" s="22">
        <v>2</v>
      </c>
      <c r="N31" s="8">
        <f t="shared" si="3"/>
        <v>267</v>
      </c>
      <c r="O31" s="9">
        <f t="shared" si="3"/>
        <v>183</v>
      </c>
      <c r="P31" s="10">
        <f>SUM(N31:O31)</f>
        <v>450</v>
      </c>
    </row>
    <row r="32" spans="1:16" ht="12.75">
      <c r="A32" s="19" t="s">
        <v>18</v>
      </c>
      <c r="B32" s="8">
        <v>0</v>
      </c>
      <c r="C32" s="10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19" t="s">
        <v>19</v>
      </c>
      <c r="B33" s="8">
        <v>0</v>
      </c>
      <c r="C33" s="10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7" t="s">
        <v>30</v>
      </c>
      <c r="B34" s="13">
        <v>0</v>
      </c>
      <c r="C34" s="14">
        <v>0</v>
      </c>
      <c r="D34" s="59">
        <v>338</v>
      </c>
      <c r="E34" s="60">
        <v>230</v>
      </c>
      <c r="F34" s="59">
        <v>14</v>
      </c>
      <c r="G34" s="60">
        <v>4</v>
      </c>
      <c r="H34" s="59">
        <v>60</v>
      </c>
      <c r="I34" s="60">
        <v>18</v>
      </c>
      <c r="J34" s="59">
        <v>10</v>
      </c>
      <c r="K34" s="60">
        <v>10</v>
      </c>
      <c r="L34" s="59">
        <v>4</v>
      </c>
      <c r="M34" s="60">
        <v>2</v>
      </c>
      <c r="N34" s="59">
        <f t="shared" si="3"/>
        <v>426</v>
      </c>
      <c r="O34" s="60">
        <f t="shared" si="3"/>
        <v>264</v>
      </c>
      <c r="P34" s="60">
        <f>SUM(N34:O34)</f>
        <v>690</v>
      </c>
    </row>
    <row r="35" spans="1:16" s="12" customFormat="1" ht="12.75">
      <c r="A35" s="28" t="s">
        <v>9</v>
      </c>
      <c r="B35" s="24"/>
      <c r="C35" s="23"/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2"/>
    </row>
    <row r="36" spans="1:16" ht="12.75">
      <c r="A36" s="19" t="s">
        <v>16</v>
      </c>
      <c r="B36" s="8">
        <v>0</v>
      </c>
      <c r="C36" s="10">
        <v>0</v>
      </c>
      <c r="D36" s="21">
        <v>159</v>
      </c>
      <c r="E36" s="20">
        <v>127</v>
      </c>
      <c r="F36" s="21">
        <v>13</v>
      </c>
      <c r="G36" s="20">
        <v>4</v>
      </c>
      <c r="H36" s="21">
        <v>21</v>
      </c>
      <c r="I36" s="20">
        <v>7</v>
      </c>
      <c r="J36" s="21">
        <v>0</v>
      </c>
      <c r="K36" s="20">
        <v>0</v>
      </c>
      <c r="L36" s="21">
        <v>1</v>
      </c>
      <c r="M36" s="20">
        <v>1</v>
      </c>
      <c r="N36" s="8">
        <f aca="true" t="shared" si="4" ref="N36:O40">SUM(L36,J36,H36,F36,D36,B36)</f>
        <v>194</v>
      </c>
      <c r="O36" s="10">
        <f t="shared" si="4"/>
        <v>139</v>
      </c>
      <c r="P36" s="10">
        <f>SUM(N36:O36)</f>
        <v>333</v>
      </c>
    </row>
    <row r="37" spans="1:16" ht="12.75">
      <c r="A37" s="19" t="s">
        <v>17</v>
      </c>
      <c r="B37" s="8">
        <v>0</v>
      </c>
      <c r="C37" s="10">
        <v>0</v>
      </c>
      <c r="D37" s="21">
        <v>167</v>
      </c>
      <c r="E37" s="22">
        <v>128</v>
      </c>
      <c r="F37" s="21">
        <v>25</v>
      </c>
      <c r="G37" s="22">
        <v>1</v>
      </c>
      <c r="H37" s="21">
        <v>26</v>
      </c>
      <c r="I37" s="22">
        <v>15</v>
      </c>
      <c r="J37" s="21">
        <v>0</v>
      </c>
      <c r="K37" s="22">
        <v>0</v>
      </c>
      <c r="L37" s="21">
        <v>21</v>
      </c>
      <c r="M37" s="22">
        <v>8</v>
      </c>
      <c r="N37" s="8">
        <f t="shared" si="4"/>
        <v>239</v>
      </c>
      <c r="O37" s="9">
        <f t="shared" si="4"/>
        <v>152</v>
      </c>
      <c r="P37" s="10">
        <f>SUM(N37:O37)</f>
        <v>391</v>
      </c>
    </row>
    <row r="38" spans="1:16" ht="12.75">
      <c r="A38" s="19" t="s">
        <v>18</v>
      </c>
      <c r="B38" s="8">
        <v>0</v>
      </c>
      <c r="C38" s="10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0</v>
      </c>
      <c r="O38" s="9">
        <f t="shared" si="4"/>
        <v>0</v>
      </c>
      <c r="P38" s="10">
        <f>SUM(N38:O38)</f>
        <v>0</v>
      </c>
    </row>
    <row r="39" spans="1:16" ht="12.75">
      <c r="A39" s="19" t="s">
        <v>19</v>
      </c>
      <c r="B39" s="8">
        <v>0</v>
      </c>
      <c r="C39" s="10">
        <v>0</v>
      </c>
      <c r="D39" s="21">
        <v>36</v>
      </c>
      <c r="E39" s="22">
        <v>17</v>
      </c>
      <c r="F39" s="21">
        <v>3</v>
      </c>
      <c r="G39" s="22">
        <v>0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8">
        <f t="shared" si="4"/>
        <v>39</v>
      </c>
      <c r="O39" s="9">
        <f t="shared" si="4"/>
        <v>17</v>
      </c>
      <c r="P39" s="10">
        <f>SUM(N39:O39)</f>
        <v>56</v>
      </c>
    </row>
    <row r="40" spans="1:16" s="12" customFormat="1" ht="12.75">
      <c r="A40" s="7" t="s">
        <v>12</v>
      </c>
      <c r="B40" s="13">
        <v>0</v>
      </c>
      <c r="C40" s="14">
        <v>0</v>
      </c>
      <c r="D40" s="59">
        <v>362</v>
      </c>
      <c r="E40" s="60">
        <v>272</v>
      </c>
      <c r="F40" s="59">
        <v>41</v>
      </c>
      <c r="G40" s="60">
        <v>5</v>
      </c>
      <c r="H40" s="59">
        <v>47</v>
      </c>
      <c r="I40" s="60">
        <v>22</v>
      </c>
      <c r="J40" s="59">
        <v>0</v>
      </c>
      <c r="K40" s="60">
        <v>0</v>
      </c>
      <c r="L40" s="59">
        <v>22</v>
      </c>
      <c r="M40" s="60">
        <v>9</v>
      </c>
      <c r="N40" s="59">
        <f t="shared" si="4"/>
        <v>472</v>
      </c>
      <c r="O40" s="60">
        <f t="shared" si="4"/>
        <v>308</v>
      </c>
      <c r="P40" s="60">
        <f>SUM(N40:O40)</f>
        <v>780</v>
      </c>
    </row>
    <row r="41" spans="1:16" s="12" customFormat="1" ht="12.75">
      <c r="A41" s="28" t="s">
        <v>10</v>
      </c>
      <c r="B41" s="24"/>
      <c r="C41" s="23"/>
      <c r="D41" s="61"/>
      <c r="E41" s="62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2"/>
    </row>
    <row r="42" spans="1:16" ht="12.75">
      <c r="A42" s="19" t="s">
        <v>16</v>
      </c>
      <c r="B42" s="8">
        <v>0</v>
      </c>
      <c r="C42" s="10">
        <v>0</v>
      </c>
      <c r="D42" s="21">
        <v>86</v>
      </c>
      <c r="E42" s="20">
        <v>55</v>
      </c>
      <c r="F42" s="21">
        <v>7</v>
      </c>
      <c r="G42" s="20">
        <v>3</v>
      </c>
      <c r="H42" s="21">
        <v>1</v>
      </c>
      <c r="I42" s="20">
        <v>2</v>
      </c>
      <c r="J42" s="21">
        <v>0</v>
      </c>
      <c r="K42" s="20">
        <v>0</v>
      </c>
      <c r="L42" s="21">
        <v>0</v>
      </c>
      <c r="M42" s="20">
        <v>0</v>
      </c>
      <c r="N42" s="8">
        <f aca="true" t="shared" si="5" ref="N42:O47">SUM(L42,J42,H42,F42,D42,B42)</f>
        <v>94</v>
      </c>
      <c r="O42" s="10">
        <f t="shared" si="5"/>
        <v>60</v>
      </c>
      <c r="P42" s="10">
        <f aca="true" t="shared" si="6" ref="P42:P47">SUM(N42:O42)</f>
        <v>154</v>
      </c>
    </row>
    <row r="43" spans="1:16" ht="12.75">
      <c r="A43" s="19" t="s">
        <v>17</v>
      </c>
      <c r="B43" s="8">
        <v>0</v>
      </c>
      <c r="C43" s="10">
        <v>0</v>
      </c>
      <c r="D43" s="21">
        <v>163</v>
      </c>
      <c r="E43" s="22">
        <v>133</v>
      </c>
      <c r="F43" s="21">
        <v>38</v>
      </c>
      <c r="G43" s="22">
        <v>8</v>
      </c>
      <c r="H43" s="21">
        <v>2</v>
      </c>
      <c r="I43" s="22">
        <v>1</v>
      </c>
      <c r="J43" s="21">
        <v>0</v>
      </c>
      <c r="K43" s="22">
        <v>0</v>
      </c>
      <c r="L43" s="21">
        <v>0</v>
      </c>
      <c r="M43" s="22">
        <v>0</v>
      </c>
      <c r="N43" s="8">
        <f t="shared" si="5"/>
        <v>203</v>
      </c>
      <c r="O43" s="9">
        <f t="shared" si="5"/>
        <v>142</v>
      </c>
      <c r="P43" s="10">
        <f t="shared" si="6"/>
        <v>345</v>
      </c>
    </row>
    <row r="44" spans="1:16" ht="12.75">
      <c r="A44" s="19" t="s">
        <v>18</v>
      </c>
      <c r="B44" s="8">
        <v>0</v>
      </c>
      <c r="C44" s="10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8">
        <f t="shared" si="5"/>
        <v>0</v>
      </c>
      <c r="O44" s="9">
        <f t="shared" si="5"/>
        <v>0</v>
      </c>
      <c r="P44" s="10">
        <f t="shared" si="6"/>
        <v>0</v>
      </c>
    </row>
    <row r="45" spans="1:16" ht="12.75">
      <c r="A45" s="19" t="s">
        <v>19</v>
      </c>
      <c r="B45" s="8">
        <v>0</v>
      </c>
      <c r="C45" s="10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8">
        <f t="shared" si="5"/>
        <v>0</v>
      </c>
      <c r="O45" s="9">
        <f t="shared" si="5"/>
        <v>0</v>
      </c>
      <c r="P45" s="10">
        <f t="shared" si="6"/>
        <v>0</v>
      </c>
    </row>
    <row r="46" spans="1:16" ht="12.75">
      <c r="A46" s="19" t="s">
        <v>37</v>
      </c>
      <c r="B46" s="8">
        <v>0</v>
      </c>
      <c r="C46" s="10">
        <v>0</v>
      </c>
      <c r="D46" s="21">
        <v>38</v>
      </c>
      <c r="E46" s="22">
        <v>24</v>
      </c>
      <c r="F46" s="21">
        <v>5</v>
      </c>
      <c r="G46" s="22">
        <v>0</v>
      </c>
      <c r="H46" s="21">
        <v>2</v>
      </c>
      <c r="I46" s="22">
        <v>1</v>
      </c>
      <c r="J46" s="21">
        <v>1</v>
      </c>
      <c r="K46" s="22">
        <v>0</v>
      </c>
      <c r="L46" s="21">
        <v>0</v>
      </c>
      <c r="M46" s="22">
        <v>0</v>
      </c>
      <c r="N46" s="8">
        <f t="shared" si="5"/>
        <v>46</v>
      </c>
      <c r="O46" s="9">
        <f t="shared" si="5"/>
        <v>25</v>
      </c>
      <c r="P46" s="10">
        <f t="shared" si="6"/>
        <v>71</v>
      </c>
    </row>
    <row r="47" spans="1:16" s="17" customFormat="1" ht="12.75">
      <c r="A47" s="33" t="s">
        <v>12</v>
      </c>
      <c r="B47" s="13">
        <v>0</v>
      </c>
      <c r="C47" s="14">
        <v>0</v>
      </c>
      <c r="D47" s="59">
        <v>287</v>
      </c>
      <c r="E47" s="60">
        <v>212</v>
      </c>
      <c r="F47" s="59">
        <v>50</v>
      </c>
      <c r="G47" s="60">
        <v>11</v>
      </c>
      <c r="H47" s="59">
        <v>5</v>
      </c>
      <c r="I47" s="60">
        <v>4</v>
      </c>
      <c r="J47" s="59">
        <v>1</v>
      </c>
      <c r="K47" s="60">
        <v>0</v>
      </c>
      <c r="L47" s="59">
        <v>0</v>
      </c>
      <c r="M47" s="60">
        <v>0</v>
      </c>
      <c r="N47" s="59">
        <f t="shared" si="5"/>
        <v>343</v>
      </c>
      <c r="O47" s="60">
        <f t="shared" si="5"/>
        <v>227</v>
      </c>
      <c r="P47" s="60">
        <f t="shared" si="6"/>
        <v>570</v>
      </c>
    </row>
    <row r="48" spans="1:16" s="5" customFormat="1" ht="12.75">
      <c r="A48" s="125" t="s">
        <v>15</v>
      </c>
      <c r="B48" s="38"/>
      <c r="C48" s="39"/>
      <c r="D48" s="63"/>
      <c r="E48" s="64"/>
      <c r="F48" s="63"/>
      <c r="G48" s="64"/>
      <c r="H48" s="63"/>
      <c r="I48" s="64"/>
      <c r="J48" s="63"/>
      <c r="K48" s="64"/>
      <c r="L48" s="63"/>
      <c r="M48" s="64"/>
      <c r="N48" s="65"/>
      <c r="O48" s="66"/>
      <c r="P48" s="66"/>
    </row>
    <row r="49" spans="1:16" ht="12.75">
      <c r="A49" s="5" t="s">
        <v>16</v>
      </c>
      <c r="B49" s="8">
        <f>SUM(B12,B18,B24,B30,B36,B42)</f>
        <v>0</v>
      </c>
      <c r="C49" s="10">
        <f aca="true" t="shared" si="7" ref="C49:P49">SUM(C12,C18,C24,C30,C36,C42)</f>
        <v>0</v>
      </c>
      <c r="D49" s="67">
        <f t="shared" si="7"/>
        <v>544</v>
      </c>
      <c r="E49" s="72">
        <f t="shared" si="7"/>
        <v>390</v>
      </c>
      <c r="F49" s="67">
        <f t="shared" si="7"/>
        <v>48</v>
      </c>
      <c r="G49" s="72">
        <f t="shared" si="7"/>
        <v>15</v>
      </c>
      <c r="H49" s="67">
        <f t="shared" si="7"/>
        <v>116</v>
      </c>
      <c r="I49" s="72">
        <f t="shared" si="7"/>
        <v>32</v>
      </c>
      <c r="J49" s="67">
        <f t="shared" si="7"/>
        <v>3</v>
      </c>
      <c r="K49" s="72">
        <f t="shared" si="7"/>
        <v>1</v>
      </c>
      <c r="L49" s="67">
        <f t="shared" si="7"/>
        <v>1</v>
      </c>
      <c r="M49" s="72">
        <f t="shared" si="7"/>
        <v>1</v>
      </c>
      <c r="N49" s="69">
        <f t="shared" si="7"/>
        <v>712</v>
      </c>
      <c r="O49" s="73">
        <f t="shared" si="7"/>
        <v>439</v>
      </c>
      <c r="P49" s="70">
        <f t="shared" si="7"/>
        <v>1151</v>
      </c>
    </row>
    <row r="50" spans="1:16" ht="12.75">
      <c r="A50" s="101" t="s">
        <v>17</v>
      </c>
      <c r="B50" s="8">
        <f>SUM(B13,B19,B25,B31,B37,B43)</f>
        <v>0</v>
      </c>
      <c r="C50" s="71">
        <f aca="true" t="shared" si="8" ref="C50:P50">SUM(C13,C19,C25,C31,C37,C43)</f>
        <v>0</v>
      </c>
      <c r="D50" s="67">
        <f t="shared" si="8"/>
        <v>840</v>
      </c>
      <c r="E50" s="72">
        <f t="shared" si="8"/>
        <v>617</v>
      </c>
      <c r="F50" s="67">
        <f t="shared" si="8"/>
        <v>69</v>
      </c>
      <c r="G50" s="72">
        <f t="shared" si="8"/>
        <v>15</v>
      </c>
      <c r="H50" s="67">
        <f t="shared" si="8"/>
        <v>59</v>
      </c>
      <c r="I50" s="72">
        <f t="shared" si="8"/>
        <v>47</v>
      </c>
      <c r="J50" s="67">
        <f t="shared" si="8"/>
        <v>7</v>
      </c>
      <c r="K50" s="72">
        <f t="shared" si="8"/>
        <v>9</v>
      </c>
      <c r="L50" s="67">
        <f t="shared" si="8"/>
        <v>25</v>
      </c>
      <c r="M50" s="72">
        <f t="shared" si="8"/>
        <v>10</v>
      </c>
      <c r="N50" s="69">
        <f t="shared" si="8"/>
        <v>1000</v>
      </c>
      <c r="O50" s="73">
        <f t="shared" si="8"/>
        <v>698</v>
      </c>
      <c r="P50" s="70">
        <f t="shared" si="8"/>
        <v>1698</v>
      </c>
    </row>
    <row r="51" spans="1:16" ht="12.75">
      <c r="A51" s="101" t="s">
        <v>18</v>
      </c>
      <c r="B51" s="8">
        <f>SUM(B14,B20,B32,B38,B44)</f>
        <v>0</v>
      </c>
      <c r="C51" s="10">
        <f aca="true" t="shared" si="9" ref="C51:P51">SUM(C14,C20,C32,C38,C44)</f>
        <v>0</v>
      </c>
      <c r="D51" s="67">
        <f t="shared" si="9"/>
        <v>0</v>
      </c>
      <c r="E51" s="72">
        <f t="shared" si="9"/>
        <v>0</v>
      </c>
      <c r="F51" s="67">
        <f t="shared" si="9"/>
        <v>0</v>
      </c>
      <c r="G51" s="72">
        <f t="shared" si="9"/>
        <v>0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67">
        <f t="shared" si="9"/>
        <v>0</v>
      </c>
      <c r="M51" s="72">
        <f t="shared" si="9"/>
        <v>0</v>
      </c>
      <c r="N51" s="69">
        <f t="shared" si="9"/>
        <v>0</v>
      </c>
      <c r="O51" s="73">
        <f t="shared" si="9"/>
        <v>0</v>
      </c>
      <c r="P51" s="70">
        <f t="shared" si="9"/>
        <v>0</v>
      </c>
    </row>
    <row r="52" spans="1:16" ht="12.75">
      <c r="A52" s="101" t="s">
        <v>19</v>
      </c>
      <c r="B52" s="8">
        <f>SUM(B15,B21,B26,B33,B39,B45)</f>
        <v>0</v>
      </c>
      <c r="C52" s="10">
        <f aca="true" t="shared" si="10" ref="C52:P52">SUM(C15,C21,C26,C33,C39,C45)</f>
        <v>0</v>
      </c>
      <c r="D52" s="67">
        <f t="shared" si="10"/>
        <v>91</v>
      </c>
      <c r="E52" s="72">
        <f t="shared" si="10"/>
        <v>49</v>
      </c>
      <c r="F52" s="67">
        <f t="shared" si="10"/>
        <v>3</v>
      </c>
      <c r="G52" s="72">
        <f t="shared" si="10"/>
        <v>1</v>
      </c>
      <c r="H52" s="67">
        <f t="shared" si="10"/>
        <v>2</v>
      </c>
      <c r="I52" s="72">
        <f t="shared" si="10"/>
        <v>1</v>
      </c>
      <c r="J52" s="67">
        <f t="shared" si="10"/>
        <v>0</v>
      </c>
      <c r="K52" s="72">
        <f t="shared" si="10"/>
        <v>1</v>
      </c>
      <c r="L52" s="67">
        <f t="shared" si="10"/>
        <v>8</v>
      </c>
      <c r="M52" s="72">
        <f t="shared" si="10"/>
        <v>7</v>
      </c>
      <c r="N52" s="69">
        <f t="shared" si="10"/>
        <v>104</v>
      </c>
      <c r="O52" s="73">
        <f t="shared" si="10"/>
        <v>59</v>
      </c>
      <c r="P52" s="70">
        <f t="shared" si="10"/>
        <v>163</v>
      </c>
    </row>
    <row r="53" spans="1:16" ht="12.75">
      <c r="A53" s="101" t="s">
        <v>37</v>
      </c>
      <c r="B53" s="8">
        <f>SUM(B46)</f>
        <v>0</v>
      </c>
      <c r="C53" s="10">
        <f aca="true" t="shared" si="11" ref="C53:P53">SUM(C46)</f>
        <v>0</v>
      </c>
      <c r="D53" s="67">
        <f t="shared" si="11"/>
        <v>38</v>
      </c>
      <c r="E53" s="72">
        <f t="shared" si="11"/>
        <v>24</v>
      </c>
      <c r="F53" s="67">
        <f t="shared" si="11"/>
        <v>5</v>
      </c>
      <c r="G53" s="72">
        <f t="shared" si="11"/>
        <v>0</v>
      </c>
      <c r="H53" s="67">
        <f t="shared" si="11"/>
        <v>2</v>
      </c>
      <c r="I53" s="72">
        <f t="shared" si="11"/>
        <v>1</v>
      </c>
      <c r="J53" s="67">
        <f t="shared" si="11"/>
        <v>1</v>
      </c>
      <c r="K53" s="72">
        <f t="shared" si="11"/>
        <v>0</v>
      </c>
      <c r="L53" s="67">
        <f t="shared" si="11"/>
        <v>0</v>
      </c>
      <c r="M53" s="72">
        <f t="shared" si="11"/>
        <v>0</v>
      </c>
      <c r="N53" s="69">
        <f t="shared" si="11"/>
        <v>46</v>
      </c>
      <c r="O53" s="73">
        <f t="shared" si="11"/>
        <v>25</v>
      </c>
      <c r="P53" s="70">
        <f t="shared" si="11"/>
        <v>71</v>
      </c>
    </row>
    <row r="54" spans="1:16" s="5" customFormat="1" ht="12.75">
      <c r="A54" s="101" t="s">
        <v>20</v>
      </c>
      <c r="B54" s="8">
        <f>SUM(B27)</f>
        <v>0</v>
      </c>
      <c r="C54" s="10">
        <f aca="true" t="shared" si="12" ref="C54:P54">SUM(C27)</f>
        <v>0</v>
      </c>
      <c r="D54" s="67">
        <f t="shared" si="12"/>
        <v>0</v>
      </c>
      <c r="E54" s="68">
        <f t="shared" si="12"/>
        <v>0</v>
      </c>
      <c r="F54" s="67">
        <f t="shared" si="12"/>
        <v>0</v>
      </c>
      <c r="G54" s="68">
        <f t="shared" si="12"/>
        <v>0</v>
      </c>
      <c r="H54" s="67">
        <f t="shared" si="12"/>
        <v>0</v>
      </c>
      <c r="I54" s="68">
        <f t="shared" si="12"/>
        <v>0</v>
      </c>
      <c r="J54" s="67">
        <f t="shared" si="12"/>
        <v>0</v>
      </c>
      <c r="K54" s="68">
        <f t="shared" si="12"/>
        <v>0</v>
      </c>
      <c r="L54" s="67">
        <f t="shared" si="12"/>
        <v>17</v>
      </c>
      <c r="M54" s="68">
        <f t="shared" si="12"/>
        <v>4</v>
      </c>
      <c r="N54" s="69">
        <f t="shared" si="12"/>
        <v>17</v>
      </c>
      <c r="O54" s="70">
        <f t="shared" si="12"/>
        <v>4</v>
      </c>
      <c r="P54" s="70">
        <f t="shared" si="12"/>
        <v>21</v>
      </c>
    </row>
    <row r="55" spans="1:16" s="12" customFormat="1" ht="12.75">
      <c r="A55" s="7" t="s">
        <v>12</v>
      </c>
      <c r="B55" s="13">
        <f>SUM(B49:B54)</f>
        <v>0</v>
      </c>
      <c r="C55" s="14">
        <f aca="true" t="shared" si="13" ref="C55:P55">SUM(C49:C54)</f>
        <v>0</v>
      </c>
      <c r="D55" s="13">
        <f t="shared" si="13"/>
        <v>1513</v>
      </c>
      <c r="E55" s="14">
        <f t="shared" si="13"/>
        <v>1080</v>
      </c>
      <c r="F55" s="13">
        <f t="shared" si="13"/>
        <v>125</v>
      </c>
      <c r="G55" s="14">
        <f t="shared" si="13"/>
        <v>31</v>
      </c>
      <c r="H55" s="13">
        <f t="shared" si="13"/>
        <v>179</v>
      </c>
      <c r="I55" s="14">
        <f t="shared" si="13"/>
        <v>81</v>
      </c>
      <c r="J55" s="13">
        <f t="shared" si="13"/>
        <v>11</v>
      </c>
      <c r="K55" s="14">
        <f t="shared" si="13"/>
        <v>11</v>
      </c>
      <c r="L55" s="13">
        <f t="shared" si="13"/>
        <v>51</v>
      </c>
      <c r="M55" s="14">
        <f t="shared" si="13"/>
        <v>22</v>
      </c>
      <c r="N55" s="13">
        <f t="shared" si="13"/>
        <v>1879</v>
      </c>
      <c r="O55" s="14">
        <f t="shared" si="13"/>
        <v>1225</v>
      </c>
      <c r="P55" s="14">
        <f t="shared" si="13"/>
        <v>3104</v>
      </c>
    </row>
    <row r="56" ht="12.75">
      <c r="B56" s="5"/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U63" sqref="U63"/>
    </sheetView>
  </sheetViews>
  <sheetFormatPr defaultColWidth="9.140625" defaultRowHeight="12.75"/>
  <cols>
    <col min="1" max="1" width="27.28125" style="5" customWidth="1"/>
    <col min="2" max="15" width="9.57421875" style="0" customWidth="1"/>
    <col min="16" max="16" width="9.57421875" style="5" customWidth="1"/>
    <col min="17" max="17" width="12.140625" style="0" customWidth="1"/>
    <col min="18" max="19" width="7.00390625" style="0" customWidth="1"/>
    <col min="20" max="20" width="9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103</v>
      </c>
    </row>
    <row r="2" spans="1:16" ht="12.75">
      <c r="A2" s="288" t="s">
        <v>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2.75">
      <c r="A3" s="288" t="s">
        <v>67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2.75">
      <c r="A4" s="288" t="s">
        <v>84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164</v>
      </c>
      <c r="E7" s="87"/>
      <c r="F7" s="85" t="s">
        <v>165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294" t="s">
        <v>63</v>
      </c>
      <c r="G8" s="295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7"/>
      <c r="D9" s="54" t="s">
        <v>63</v>
      </c>
      <c r="E9" s="84"/>
      <c r="F9" s="292"/>
      <c r="G9" s="29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5" t="s">
        <v>16</v>
      </c>
      <c r="B12" s="21">
        <v>296</v>
      </c>
      <c r="C12" s="20">
        <v>299</v>
      </c>
      <c r="D12" s="21">
        <v>0</v>
      </c>
      <c r="E12" s="20">
        <v>0</v>
      </c>
      <c r="F12" s="21">
        <v>75</v>
      </c>
      <c r="G12" s="20">
        <v>18</v>
      </c>
      <c r="H12" s="21">
        <v>42</v>
      </c>
      <c r="I12" s="20">
        <v>6</v>
      </c>
      <c r="J12" s="21">
        <v>0</v>
      </c>
      <c r="K12" s="20">
        <v>0</v>
      </c>
      <c r="L12" s="21">
        <v>1</v>
      </c>
      <c r="M12" s="20">
        <v>0</v>
      </c>
      <c r="N12" s="8">
        <f>SUM(L12,J12,H12,F12,D12,B12)</f>
        <v>414</v>
      </c>
      <c r="O12" s="10">
        <f>SUM(M12,K12,I12,G12,E12,C12)</f>
        <v>323</v>
      </c>
      <c r="P12" s="10">
        <f>SUM(N12:O12)</f>
        <v>737</v>
      </c>
    </row>
    <row r="13" spans="1:16" ht="12.75">
      <c r="A13" s="5" t="s">
        <v>17</v>
      </c>
      <c r="B13" s="21">
        <v>771</v>
      </c>
      <c r="C13" s="22">
        <v>607</v>
      </c>
      <c r="D13" s="21">
        <v>0</v>
      </c>
      <c r="E13" s="22">
        <v>0</v>
      </c>
      <c r="F13" s="21">
        <v>259</v>
      </c>
      <c r="G13" s="22">
        <v>30</v>
      </c>
      <c r="H13" s="21">
        <v>34</v>
      </c>
      <c r="I13" s="22">
        <v>3</v>
      </c>
      <c r="J13" s="21">
        <v>0</v>
      </c>
      <c r="K13" s="22">
        <v>0</v>
      </c>
      <c r="L13" s="21">
        <v>78</v>
      </c>
      <c r="M13" s="22">
        <v>12</v>
      </c>
      <c r="N13" s="8">
        <f aca="true" t="shared" si="0" ref="N13:O16">SUM(L13,J13,H13,F13,D13,B13)</f>
        <v>1142</v>
      </c>
      <c r="O13" s="9">
        <f t="shared" si="0"/>
        <v>652</v>
      </c>
      <c r="P13" s="10">
        <f>SUM(N13:O13)</f>
        <v>1794</v>
      </c>
    </row>
    <row r="14" spans="1:16" ht="12.75">
      <c r="A14" s="5" t="s">
        <v>18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5" t="s">
        <v>19</v>
      </c>
      <c r="B15" s="21">
        <v>352</v>
      </c>
      <c r="C15" s="22">
        <v>248</v>
      </c>
      <c r="D15" s="21">
        <v>0</v>
      </c>
      <c r="E15" s="22">
        <v>0</v>
      </c>
      <c r="F15" s="21">
        <v>95</v>
      </c>
      <c r="G15" s="22">
        <v>17</v>
      </c>
      <c r="H15" s="21">
        <v>1</v>
      </c>
      <c r="I15" s="22">
        <v>3</v>
      </c>
      <c r="J15" s="21">
        <v>0</v>
      </c>
      <c r="K15" s="22">
        <v>0</v>
      </c>
      <c r="L15" s="21">
        <v>29</v>
      </c>
      <c r="M15" s="22">
        <v>9</v>
      </c>
      <c r="N15" s="8">
        <f t="shared" si="0"/>
        <v>477</v>
      </c>
      <c r="O15" s="9">
        <f t="shared" si="0"/>
        <v>277</v>
      </c>
      <c r="P15" s="10">
        <f>SUM(N15:O15)</f>
        <v>754</v>
      </c>
    </row>
    <row r="16" spans="1:16" s="12" customFormat="1" ht="12.75">
      <c r="A16" s="12" t="s">
        <v>12</v>
      </c>
      <c r="B16" s="59">
        <v>1419</v>
      </c>
      <c r="C16" s="60">
        <v>1154</v>
      </c>
      <c r="D16" s="59">
        <v>0</v>
      </c>
      <c r="E16" s="60">
        <v>0</v>
      </c>
      <c r="F16" s="59">
        <v>429</v>
      </c>
      <c r="G16" s="60">
        <v>65</v>
      </c>
      <c r="H16" s="59">
        <v>77</v>
      </c>
      <c r="I16" s="60">
        <v>12</v>
      </c>
      <c r="J16" s="59">
        <v>0</v>
      </c>
      <c r="K16" s="60">
        <v>0</v>
      </c>
      <c r="L16" s="59">
        <v>108</v>
      </c>
      <c r="M16" s="60">
        <v>21</v>
      </c>
      <c r="N16" s="59">
        <f t="shared" si="0"/>
        <v>2033</v>
      </c>
      <c r="O16" s="60">
        <f t="shared" si="0"/>
        <v>1252</v>
      </c>
      <c r="P16" s="60">
        <f>SUM(N16:O16)</f>
        <v>3285</v>
      </c>
    </row>
    <row r="17" spans="1:16" s="12" customFormat="1" ht="12.75">
      <c r="A17" s="4" t="s">
        <v>6</v>
      </c>
      <c r="B17" s="61"/>
      <c r="C17" s="62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2"/>
    </row>
    <row r="18" spans="1:16" ht="12.75">
      <c r="A18" s="5" t="s">
        <v>16</v>
      </c>
      <c r="B18" s="21">
        <v>123</v>
      </c>
      <c r="C18" s="20">
        <v>66</v>
      </c>
      <c r="D18" s="21">
        <v>0</v>
      </c>
      <c r="E18" s="20">
        <v>0</v>
      </c>
      <c r="F18" s="21">
        <v>6</v>
      </c>
      <c r="G18" s="20">
        <v>2</v>
      </c>
      <c r="H18" s="21">
        <v>26</v>
      </c>
      <c r="I18" s="20">
        <v>10</v>
      </c>
      <c r="J18" s="21">
        <v>0</v>
      </c>
      <c r="K18" s="20">
        <v>0</v>
      </c>
      <c r="L18" s="21">
        <v>0</v>
      </c>
      <c r="M18" s="20">
        <v>0</v>
      </c>
      <c r="N18" s="8">
        <f aca="true" t="shared" si="1" ref="N18:O22">SUM(L18,J18,H18,F18,D18,B18)</f>
        <v>155</v>
      </c>
      <c r="O18" s="10">
        <f t="shared" si="1"/>
        <v>78</v>
      </c>
      <c r="P18" s="10">
        <f>SUM(N18:O18)</f>
        <v>233</v>
      </c>
    </row>
    <row r="19" spans="1:16" ht="12.75">
      <c r="A19" s="5" t="s">
        <v>17</v>
      </c>
      <c r="B19" s="21">
        <v>230</v>
      </c>
      <c r="C19" s="22">
        <v>189</v>
      </c>
      <c r="D19" s="21">
        <v>0</v>
      </c>
      <c r="E19" s="22">
        <v>0</v>
      </c>
      <c r="F19" s="21">
        <v>86</v>
      </c>
      <c r="G19" s="22">
        <v>14</v>
      </c>
      <c r="H19" s="21">
        <v>0</v>
      </c>
      <c r="I19" s="22">
        <v>1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316</v>
      </c>
      <c r="O19" s="9">
        <f t="shared" si="1"/>
        <v>204</v>
      </c>
      <c r="P19" s="10">
        <f>SUM(N19:O19)</f>
        <v>520</v>
      </c>
    </row>
    <row r="20" spans="1:16" ht="12.75">
      <c r="A20" s="5" t="s">
        <v>18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5" t="s">
        <v>19</v>
      </c>
      <c r="B21" s="21">
        <v>234</v>
      </c>
      <c r="C21" s="22">
        <v>127</v>
      </c>
      <c r="D21" s="21">
        <v>0</v>
      </c>
      <c r="E21" s="22">
        <v>0</v>
      </c>
      <c r="F21" s="21">
        <v>32</v>
      </c>
      <c r="G21" s="22">
        <v>3</v>
      </c>
      <c r="H21" s="21">
        <v>1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8">
        <f t="shared" si="1"/>
        <v>267</v>
      </c>
      <c r="O21" s="9">
        <f t="shared" si="1"/>
        <v>130</v>
      </c>
      <c r="P21" s="10">
        <f>SUM(N21:O21)</f>
        <v>397</v>
      </c>
    </row>
    <row r="22" spans="1:16" s="12" customFormat="1" ht="12.75">
      <c r="A22" s="12" t="s">
        <v>12</v>
      </c>
      <c r="B22" s="59">
        <v>587</v>
      </c>
      <c r="C22" s="60">
        <v>382</v>
      </c>
      <c r="D22" s="59">
        <v>0</v>
      </c>
      <c r="E22" s="60">
        <v>0</v>
      </c>
      <c r="F22" s="59">
        <v>124</v>
      </c>
      <c r="G22" s="60">
        <v>19</v>
      </c>
      <c r="H22" s="59">
        <v>27</v>
      </c>
      <c r="I22" s="60">
        <v>11</v>
      </c>
      <c r="J22" s="59">
        <v>0</v>
      </c>
      <c r="K22" s="60">
        <v>0</v>
      </c>
      <c r="L22" s="59">
        <v>0</v>
      </c>
      <c r="M22" s="60">
        <v>0</v>
      </c>
      <c r="N22" s="59">
        <f t="shared" si="1"/>
        <v>738</v>
      </c>
      <c r="O22" s="60">
        <f t="shared" si="1"/>
        <v>412</v>
      </c>
      <c r="P22" s="60">
        <f>SUM(N22:O22)</f>
        <v>1150</v>
      </c>
    </row>
    <row r="23" spans="1:16" s="12" customFormat="1" ht="12.75">
      <c r="A23" s="4" t="s">
        <v>7</v>
      </c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2"/>
    </row>
    <row r="24" spans="1:16" ht="12.75">
      <c r="A24" s="5" t="s">
        <v>16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8">
        <f aca="true" t="shared" si="2" ref="N24:O28">SUM(L24,J24,H24,F24,D24,B24)</f>
        <v>0</v>
      </c>
      <c r="O24" s="10">
        <f t="shared" si="2"/>
        <v>0</v>
      </c>
      <c r="P24" s="10">
        <f>SUM(N24:O24)</f>
        <v>0</v>
      </c>
    </row>
    <row r="25" spans="1:16" ht="12.75">
      <c r="A25" s="5" t="s">
        <v>17</v>
      </c>
      <c r="B25" s="21">
        <v>61</v>
      </c>
      <c r="C25" s="22">
        <v>63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3</v>
      </c>
      <c r="K25" s="22">
        <v>9</v>
      </c>
      <c r="L25" s="21">
        <v>0</v>
      </c>
      <c r="M25" s="22">
        <v>1</v>
      </c>
      <c r="N25" s="8">
        <f t="shared" si="2"/>
        <v>64</v>
      </c>
      <c r="O25" s="9">
        <f t="shared" si="2"/>
        <v>73</v>
      </c>
      <c r="P25" s="10">
        <f>SUM(N25:O25)</f>
        <v>137</v>
      </c>
    </row>
    <row r="26" spans="1:16" ht="12.75">
      <c r="A26" s="5" t="s">
        <v>19</v>
      </c>
      <c r="B26" s="21">
        <v>0</v>
      </c>
      <c r="C26" s="22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5" t="s">
        <v>20</v>
      </c>
      <c r="B27" s="21">
        <v>38</v>
      </c>
      <c r="C27" s="22">
        <v>19</v>
      </c>
      <c r="D27" s="21">
        <v>0</v>
      </c>
      <c r="E27" s="22">
        <v>0</v>
      </c>
      <c r="F27" s="21">
        <v>17</v>
      </c>
      <c r="G27" s="22">
        <v>2</v>
      </c>
      <c r="H27" s="21">
        <v>0</v>
      </c>
      <c r="I27" s="22">
        <v>0</v>
      </c>
      <c r="J27" s="21">
        <v>2</v>
      </c>
      <c r="K27" s="22">
        <v>1</v>
      </c>
      <c r="L27" s="21">
        <v>64</v>
      </c>
      <c r="M27" s="22">
        <v>17</v>
      </c>
      <c r="N27" s="8">
        <f t="shared" si="2"/>
        <v>121</v>
      </c>
      <c r="O27" s="9">
        <f t="shared" si="2"/>
        <v>39</v>
      </c>
      <c r="P27" s="10">
        <f>SUM(N27:O27)</f>
        <v>160</v>
      </c>
    </row>
    <row r="28" spans="1:16" s="12" customFormat="1" ht="12.75">
      <c r="A28" s="12" t="s">
        <v>12</v>
      </c>
      <c r="B28" s="59">
        <v>99</v>
      </c>
      <c r="C28" s="60">
        <v>82</v>
      </c>
      <c r="D28" s="59">
        <v>0</v>
      </c>
      <c r="E28" s="60">
        <v>0</v>
      </c>
      <c r="F28" s="59">
        <v>17</v>
      </c>
      <c r="G28" s="60">
        <v>2</v>
      </c>
      <c r="H28" s="59">
        <v>0</v>
      </c>
      <c r="I28" s="60">
        <v>0</v>
      </c>
      <c r="J28" s="59">
        <v>5</v>
      </c>
      <c r="K28" s="60">
        <v>10</v>
      </c>
      <c r="L28" s="59">
        <v>64</v>
      </c>
      <c r="M28" s="60">
        <v>18</v>
      </c>
      <c r="N28" s="59">
        <f t="shared" si="2"/>
        <v>185</v>
      </c>
      <c r="O28" s="60">
        <f t="shared" si="2"/>
        <v>112</v>
      </c>
      <c r="P28" s="60">
        <f>SUM(N28:O28)</f>
        <v>297</v>
      </c>
    </row>
    <row r="29" spans="1:16" s="12" customFormat="1" ht="12.75">
      <c r="A29" s="4" t="s">
        <v>8</v>
      </c>
      <c r="B29" s="61"/>
      <c r="C29" s="62"/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2"/>
    </row>
    <row r="30" spans="1:16" ht="12.75">
      <c r="A30" s="5" t="s">
        <v>16</v>
      </c>
      <c r="B30" s="21">
        <v>290</v>
      </c>
      <c r="C30" s="20">
        <v>205</v>
      </c>
      <c r="D30" s="21">
        <v>0</v>
      </c>
      <c r="E30" s="20">
        <v>0</v>
      </c>
      <c r="F30" s="21">
        <v>95</v>
      </c>
      <c r="G30" s="20">
        <v>20</v>
      </c>
      <c r="H30" s="21">
        <v>82</v>
      </c>
      <c r="I30" s="20">
        <v>19</v>
      </c>
      <c r="J30" s="21">
        <v>0</v>
      </c>
      <c r="K30" s="20">
        <v>0</v>
      </c>
      <c r="L30" s="21">
        <v>0</v>
      </c>
      <c r="M30" s="20">
        <v>0</v>
      </c>
      <c r="N30" s="8">
        <f aca="true" t="shared" si="3" ref="N30:O34">SUM(L30,J30,H30,F30,D30,B30)</f>
        <v>467</v>
      </c>
      <c r="O30" s="10">
        <f t="shared" si="3"/>
        <v>244</v>
      </c>
      <c r="P30" s="10">
        <f>SUM(N30:O30)</f>
        <v>711</v>
      </c>
    </row>
    <row r="31" spans="1:16" ht="12.75">
      <c r="A31" s="5" t="s">
        <v>17</v>
      </c>
      <c r="B31" s="21">
        <v>790</v>
      </c>
      <c r="C31" s="22">
        <v>584</v>
      </c>
      <c r="D31" s="21">
        <v>0</v>
      </c>
      <c r="E31" s="22">
        <v>0</v>
      </c>
      <c r="F31" s="21">
        <v>127</v>
      </c>
      <c r="G31" s="22">
        <v>31</v>
      </c>
      <c r="H31" s="21">
        <v>0</v>
      </c>
      <c r="I31" s="22">
        <v>0</v>
      </c>
      <c r="J31" s="21">
        <v>0</v>
      </c>
      <c r="K31" s="22">
        <v>0</v>
      </c>
      <c r="L31" s="21">
        <v>0</v>
      </c>
      <c r="M31" s="22">
        <v>0</v>
      </c>
      <c r="N31" s="8">
        <f t="shared" si="3"/>
        <v>917</v>
      </c>
      <c r="O31" s="9">
        <f t="shared" si="3"/>
        <v>615</v>
      </c>
      <c r="P31" s="10">
        <f>SUM(N31:O31)</f>
        <v>1532</v>
      </c>
    </row>
    <row r="32" spans="1:16" ht="12.75">
      <c r="A32" s="5" t="s">
        <v>18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5" t="s">
        <v>19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12" t="s">
        <v>12</v>
      </c>
      <c r="B34" s="59">
        <v>1080</v>
      </c>
      <c r="C34" s="60">
        <v>789</v>
      </c>
      <c r="D34" s="59">
        <v>0</v>
      </c>
      <c r="E34" s="60">
        <v>0</v>
      </c>
      <c r="F34" s="59">
        <v>222</v>
      </c>
      <c r="G34" s="60">
        <v>51</v>
      </c>
      <c r="H34" s="59">
        <v>82</v>
      </c>
      <c r="I34" s="60">
        <v>19</v>
      </c>
      <c r="J34" s="59">
        <v>0</v>
      </c>
      <c r="K34" s="60">
        <v>0</v>
      </c>
      <c r="L34" s="59">
        <v>0</v>
      </c>
      <c r="M34" s="60">
        <v>0</v>
      </c>
      <c r="N34" s="59">
        <f t="shared" si="3"/>
        <v>1384</v>
      </c>
      <c r="O34" s="60">
        <f t="shared" si="3"/>
        <v>859</v>
      </c>
      <c r="P34" s="60">
        <f>SUM(N34:O34)</f>
        <v>2243</v>
      </c>
    </row>
    <row r="35" spans="1:16" s="12" customFormat="1" ht="12.75">
      <c r="A35" s="4" t="s">
        <v>9</v>
      </c>
      <c r="B35" s="61"/>
      <c r="C35" s="62"/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2"/>
    </row>
    <row r="36" spans="1:16" ht="12.75">
      <c r="A36" s="5" t="s">
        <v>16</v>
      </c>
      <c r="B36" s="21">
        <v>248</v>
      </c>
      <c r="C36" s="20">
        <v>165</v>
      </c>
      <c r="D36" s="21">
        <v>0</v>
      </c>
      <c r="E36" s="20">
        <v>0</v>
      </c>
      <c r="F36" s="21">
        <v>6</v>
      </c>
      <c r="G36" s="20">
        <v>1</v>
      </c>
      <c r="H36" s="21">
        <v>18</v>
      </c>
      <c r="I36" s="20">
        <v>4</v>
      </c>
      <c r="J36" s="21">
        <v>0</v>
      </c>
      <c r="K36" s="20">
        <v>0</v>
      </c>
      <c r="L36" s="21">
        <v>4</v>
      </c>
      <c r="M36" s="20">
        <v>1</v>
      </c>
      <c r="N36" s="8">
        <f aca="true" t="shared" si="4" ref="N36:O40">SUM(L36,J36,H36,F36,D36,B36)</f>
        <v>276</v>
      </c>
      <c r="O36" s="10">
        <f t="shared" si="4"/>
        <v>171</v>
      </c>
      <c r="P36" s="10">
        <f>SUM(N36:O36)</f>
        <v>447</v>
      </c>
    </row>
    <row r="37" spans="1:16" ht="12.75">
      <c r="A37" s="5" t="s">
        <v>17</v>
      </c>
      <c r="B37" s="21">
        <v>738</v>
      </c>
      <c r="C37" s="22">
        <v>551</v>
      </c>
      <c r="D37" s="21">
        <v>0</v>
      </c>
      <c r="E37" s="22">
        <v>0</v>
      </c>
      <c r="F37" s="21">
        <v>288</v>
      </c>
      <c r="G37" s="22">
        <v>53</v>
      </c>
      <c r="H37" s="21">
        <v>13</v>
      </c>
      <c r="I37" s="22">
        <v>4</v>
      </c>
      <c r="J37" s="21">
        <v>0</v>
      </c>
      <c r="K37" s="22">
        <v>0</v>
      </c>
      <c r="L37" s="21">
        <v>94</v>
      </c>
      <c r="M37" s="22">
        <v>20</v>
      </c>
      <c r="N37" s="8">
        <f t="shared" si="4"/>
        <v>1133</v>
      </c>
      <c r="O37" s="9">
        <f t="shared" si="4"/>
        <v>628</v>
      </c>
      <c r="P37" s="10">
        <f>SUM(N37:O37)</f>
        <v>1761</v>
      </c>
    </row>
    <row r="38" spans="1:16" ht="12.75">
      <c r="A38" s="5" t="s">
        <v>18</v>
      </c>
      <c r="B38" s="21">
        <v>69</v>
      </c>
      <c r="C38" s="22">
        <v>46</v>
      </c>
      <c r="D38" s="21">
        <v>0</v>
      </c>
      <c r="E38" s="22">
        <v>0</v>
      </c>
      <c r="F38" s="21">
        <v>14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83</v>
      </c>
      <c r="O38" s="9">
        <f t="shared" si="4"/>
        <v>46</v>
      </c>
      <c r="P38" s="10">
        <f>SUM(N38:O38)</f>
        <v>129</v>
      </c>
    </row>
    <row r="39" spans="1:16" ht="12.75">
      <c r="A39" s="5" t="s">
        <v>19</v>
      </c>
      <c r="B39" s="21">
        <v>95</v>
      </c>
      <c r="C39" s="22">
        <v>106</v>
      </c>
      <c r="D39" s="21">
        <v>0</v>
      </c>
      <c r="E39" s="22">
        <v>0</v>
      </c>
      <c r="F39" s="21">
        <v>16</v>
      </c>
      <c r="G39" s="22">
        <v>11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8">
        <f t="shared" si="4"/>
        <v>111</v>
      </c>
      <c r="O39" s="9">
        <f t="shared" si="4"/>
        <v>117</v>
      </c>
      <c r="P39" s="10">
        <f>SUM(N39:O39)</f>
        <v>228</v>
      </c>
    </row>
    <row r="40" spans="1:16" s="12" customFormat="1" ht="12.75">
      <c r="A40" s="12" t="s">
        <v>12</v>
      </c>
      <c r="B40" s="59">
        <v>1150</v>
      </c>
      <c r="C40" s="60">
        <v>868</v>
      </c>
      <c r="D40" s="59">
        <v>0</v>
      </c>
      <c r="E40" s="60">
        <v>0</v>
      </c>
      <c r="F40" s="59">
        <v>324</v>
      </c>
      <c r="G40" s="60">
        <v>65</v>
      </c>
      <c r="H40" s="59">
        <v>31</v>
      </c>
      <c r="I40" s="60">
        <v>8</v>
      </c>
      <c r="J40" s="59">
        <v>0</v>
      </c>
      <c r="K40" s="60">
        <v>0</v>
      </c>
      <c r="L40" s="59">
        <v>98</v>
      </c>
      <c r="M40" s="60">
        <v>21</v>
      </c>
      <c r="N40" s="59">
        <f t="shared" si="4"/>
        <v>1603</v>
      </c>
      <c r="O40" s="60">
        <f t="shared" si="4"/>
        <v>962</v>
      </c>
      <c r="P40" s="60">
        <f>SUM(N40:O40)</f>
        <v>2565</v>
      </c>
    </row>
    <row r="41" spans="1:16" s="12" customFormat="1" ht="12.75">
      <c r="A41" s="4" t="s">
        <v>10</v>
      </c>
      <c r="B41" s="61"/>
      <c r="C41" s="62"/>
      <c r="D41" s="61"/>
      <c r="E41" s="62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2"/>
    </row>
    <row r="42" spans="1:16" ht="12.75">
      <c r="A42" s="5" t="s">
        <v>16</v>
      </c>
      <c r="B42" s="21">
        <v>210</v>
      </c>
      <c r="C42" s="20">
        <v>159</v>
      </c>
      <c r="D42" s="21">
        <v>0</v>
      </c>
      <c r="E42" s="20">
        <v>0</v>
      </c>
      <c r="F42" s="21">
        <v>66</v>
      </c>
      <c r="G42" s="20">
        <v>15</v>
      </c>
      <c r="H42" s="21">
        <v>7</v>
      </c>
      <c r="I42" s="20">
        <v>3</v>
      </c>
      <c r="J42" s="21">
        <v>0</v>
      </c>
      <c r="K42" s="20">
        <v>0</v>
      </c>
      <c r="L42" s="21">
        <v>10</v>
      </c>
      <c r="M42" s="20">
        <v>1</v>
      </c>
      <c r="N42" s="8">
        <f aca="true" t="shared" si="5" ref="N42:O47">SUM(L42,J42,H42,F42,D42,B42)</f>
        <v>293</v>
      </c>
      <c r="O42" s="10">
        <f t="shared" si="5"/>
        <v>178</v>
      </c>
      <c r="P42" s="10">
        <f aca="true" t="shared" si="6" ref="P42:P47">SUM(N42:O42)</f>
        <v>471</v>
      </c>
    </row>
    <row r="43" spans="1:16" ht="12.75">
      <c r="A43" s="5" t="s">
        <v>17</v>
      </c>
      <c r="B43" s="21">
        <v>551</v>
      </c>
      <c r="C43" s="22">
        <v>321</v>
      </c>
      <c r="D43" s="21">
        <v>0</v>
      </c>
      <c r="E43" s="22">
        <v>0</v>
      </c>
      <c r="F43" s="21">
        <v>269</v>
      </c>
      <c r="G43" s="22">
        <v>54</v>
      </c>
      <c r="H43" s="21">
        <v>2</v>
      </c>
      <c r="I43" s="22">
        <v>0</v>
      </c>
      <c r="J43" s="21">
        <v>0</v>
      </c>
      <c r="K43" s="22">
        <v>0</v>
      </c>
      <c r="L43" s="21">
        <v>40</v>
      </c>
      <c r="M43" s="22">
        <v>23</v>
      </c>
      <c r="N43" s="8">
        <f t="shared" si="5"/>
        <v>862</v>
      </c>
      <c r="O43" s="9">
        <f t="shared" si="5"/>
        <v>398</v>
      </c>
      <c r="P43" s="10">
        <f t="shared" si="6"/>
        <v>1260</v>
      </c>
    </row>
    <row r="44" spans="1:16" s="5" customFormat="1" ht="12.75">
      <c r="A44" s="5" t="s">
        <v>18</v>
      </c>
      <c r="B44" s="21">
        <v>23</v>
      </c>
      <c r="C44" s="20">
        <v>2</v>
      </c>
      <c r="D44" s="21">
        <v>0</v>
      </c>
      <c r="E44" s="20">
        <v>0</v>
      </c>
      <c r="F44" s="21">
        <v>13</v>
      </c>
      <c r="G44" s="20">
        <v>4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0</v>
      </c>
      <c r="N44" s="8">
        <f t="shared" si="5"/>
        <v>36</v>
      </c>
      <c r="O44" s="9">
        <f t="shared" si="5"/>
        <v>6</v>
      </c>
      <c r="P44" s="10">
        <f t="shared" si="6"/>
        <v>42</v>
      </c>
    </row>
    <row r="45" spans="1:16" ht="12.75">
      <c r="A45" s="5" t="s">
        <v>19</v>
      </c>
      <c r="B45" s="21">
        <v>96</v>
      </c>
      <c r="C45" s="20">
        <v>0</v>
      </c>
      <c r="D45" s="21">
        <v>0</v>
      </c>
      <c r="E45" s="20">
        <v>0</v>
      </c>
      <c r="F45" s="21">
        <v>0</v>
      </c>
      <c r="G45" s="20">
        <v>0</v>
      </c>
      <c r="H45" s="21">
        <v>0</v>
      </c>
      <c r="I45" s="20">
        <v>0</v>
      </c>
      <c r="J45" s="21">
        <v>0</v>
      </c>
      <c r="K45" s="22">
        <v>0</v>
      </c>
      <c r="L45" s="21">
        <v>0</v>
      </c>
      <c r="M45" s="22">
        <v>0</v>
      </c>
      <c r="N45" s="8">
        <f t="shared" si="5"/>
        <v>96</v>
      </c>
      <c r="O45" s="9">
        <f t="shared" si="5"/>
        <v>0</v>
      </c>
      <c r="P45" s="10">
        <f t="shared" si="6"/>
        <v>96</v>
      </c>
    </row>
    <row r="46" spans="1:16" ht="12.75">
      <c r="A46" s="5" t="s">
        <v>37</v>
      </c>
      <c r="B46" s="21">
        <v>51</v>
      </c>
      <c r="C46" s="22">
        <v>25</v>
      </c>
      <c r="D46" s="21">
        <v>0</v>
      </c>
      <c r="E46" s="22">
        <v>0</v>
      </c>
      <c r="F46" s="21">
        <v>23</v>
      </c>
      <c r="G46" s="22">
        <v>10</v>
      </c>
      <c r="H46" s="21">
        <v>0</v>
      </c>
      <c r="I46" s="22">
        <v>0</v>
      </c>
      <c r="J46" s="21">
        <v>1</v>
      </c>
      <c r="K46" s="22">
        <v>0</v>
      </c>
      <c r="L46" s="21">
        <v>0</v>
      </c>
      <c r="M46" s="22">
        <v>0</v>
      </c>
      <c r="N46" s="8">
        <f t="shared" si="5"/>
        <v>75</v>
      </c>
      <c r="O46" s="9">
        <f t="shared" si="5"/>
        <v>35</v>
      </c>
      <c r="P46" s="10">
        <f t="shared" si="6"/>
        <v>110</v>
      </c>
    </row>
    <row r="47" spans="1:16" s="17" customFormat="1" ht="12.75">
      <c r="A47" s="12" t="s">
        <v>12</v>
      </c>
      <c r="B47" s="59">
        <v>931</v>
      </c>
      <c r="C47" s="60">
        <v>507</v>
      </c>
      <c r="D47" s="59">
        <v>0</v>
      </c>
      <c r="E47" s="60">
        <v>0</v>
      </c>
      <c r="F47" s="59">
        <v>371</v>
      </c>
      <c r="G47" s="60">
        <v>83</v>
      </c>
      <c r="H47" s="59">
        <v>9</v>
      </c>
      <c r="I47" s="60">
        <v>3</v>
      </c>
      <c r="J47" s="59">
        <v>1</v>
      </c>
      <c r="K47" s="60">
        <v>0</v>
      </c>
      <c r="L47" s="59">
        <v>50</v>
      </c>
      <c r="M47" s="60">
        <v>24</v>
      </c>
      <c r="N47" s="59">
        <f t="shared" si="5"/>
        <v>1362</v>
      </c>
      <c r="O47" s="60">
        <f t="shared" si="5"/>
        <v>617</v>
      </c>
      <c r="P47" s="60">
        <f t="shared" si="6"/>
        <v>1979</v>
      </c>
    </row>
    <row r="48" spans="1:16" s="5" customFormat="1" ht="12.75">
      <c r="A48" s="27" t="s">
        <v>15</v>
      </c>
      <c r="B48" s="63"/>
      <c r="C48" s="64"/>
      <c r="D48" s="63"/>
      <c r="E48" s="64"/>
      <c r="F48" s="63"/>
      <c r="G48" s="64"/>
      <c r="H48" s="63"/>
      <c r="I48" s="64"/>
      <c r="J48" s="63"/>
      <c r="K48" s="64"/>
      <c r="L48" s="63"/>
      <c r="M48" s="64"/>
      <c r="N48" s="65"/>
      <c r="O48" s="66"/>
      <c r="P48" s="66"/>
    </row>
    <row r="49" spans="1:16" ht="12.75">
      <c r="A49" s="5" t="s">
        <v>16</v>
      </c>
      <c r="B49" s="67">
        <f>SUM(B12,B18,B24,B30,B36,B42)</f>
        <v>1167</v>
      </c>
      <c r="C49" s="68">
        <f aca="true" t="shared" si="7" ref="C49:P49">SUM(C12,C18,C24,C30,C36,C42)</f>
        <v>894</v>
      </c>
      <c r="D49" s="67">
        <f t="shared" si="7"/>
        <v>0</v>
      </c>
      <c r="E49" s="68">
        <f t="shared" si="7"/>
        <v>0</v>
      </c>
      <c r="F49" s="67">
        <f t="shared" si="7"/>
        <v>248</v>
      </c>
      <c r="G49" s="68">
        <f t="shared" si="7"/>
        <v>56</v>
      </c>
      <c r="H49" s="67">
        <f t="shared" si="7"/>
        <v>175</v>
      </c>
      <c r="I49" s="68">
        <f t="shared" si="7"/>
        <v>42</v>
      </c>
      <c r="J49" s="67">
        <f t="shared" si="7"/>
        <v>0</v>
      </c>
      <c r="K49" s="68">
        <f t="shared" si="7"/>
        <v>0</v>
      </c>
      <c r="L49" s="67">
        <f t="shared" si="7"/>
        <v>15</v>
      </c>
      <c r="M49" s="68">
        <f t="shared" si="7"/>
        <v>2</v>
      </c>
      <c r="N49" s="69">
        <f t="shared" si="7"/>
        <v>1605</v>
      </c>
      <c r="O49" s="70">
        <f t="shared" si="7"/>
        <v>994</v>
      </c>
      <c r="P49" s="70">
        <f t="shared" si="7"/>
        <v>2599</v>
      </c>
    </row>
    <row r="50" spans="1:16" ht="12.75">
      <c r="A50" s="101" t="s">
        <v>17</v>
      </c>
      <c r="B50" s="67">
        <f>SUM(B13,B19,B25,B31,B37,B43)</f>
        <v>3141</v>
      </c>
      <c r="C50" s="72">
        <f aca="true" t="shared" si="8" ref="C50:P50">SUM(C13,C19,C25,C31,C37,C43)</f>
        <v>2315</v>
      </c>
      <c r="D50" s="67">
        <f t="shared" si="8"/>
        <v>0</v>
      </c>
      <c r="E50" s="72">
        <f t="shared" si="8"/>
        <v>0</v>
      </c>
      <c r="F50" s="67">
        <f t="shared" si="8"/>
        <v>1029</v>
      </c>
      <c r="G50" s="72">
        <f t="shared" si="8"/>
        <v>182</v>
      </c>
      <c r="H50" s="67">
        <f t="shared" si="8"/>
        <v>49</v>
      </c>
      <c r="I50" s="72">
        <f t="shared" si="8"/>
        <v>8</v>
      </c>
      <c r="J50" s="67">
        <f t="shared" si="8"/>
        <v>3</v>
      </c>
      <c r="K50" s="72">
        <f t="shared" si="8"/>
        <v>9</v>
      </c>
      <c r="L50" s="67">
        <f t="shared" si="8"/>
        <v>212</v>
      </c>
      <c r="M50" s="72">
        <f t="shared" si="8"/>
        <v>56</v>
      </c>
      <c r="N50" s="69">
        <f t="shared" si="8"/>
        <v>4434</v>
      </c>
      <c r="O50" s="73">
        <f t="shared" si="8"/>
        <v>2570</v>
      </c>
      <c r="P50" s="70">
        <f t="shared" si="8"/>
        <v>7004</v>
      </c>
    </row>
    <row r="51" spans="1:16" ht="12.75">
      <c r="A51" s="101" t="s">
        <v>18</v>
      </c>
      <c r="B51" s="67">
        <f>SUM(B14,B20,B32,B38,B44)</f>
        <v>92</v>
      </c>
      <c r="C51" s="72">
        <f aca="true" t="shared" si="9" ref="C51:P51">SUM(C14,C20,C32,C38,C44)</f>
        <v>48</v>
      </c>
      <c r="D51" s="67">
        <f t="shared" si="9"/>
        <v>0</v>
      </c>
      <c r="E51" s="72">
        <f t="shared" si="9"/>
        <v>0</v>
      </c>
      <c r="F51" s="67">
        <f t="shared" si="9"/>
        <v>27</v>
      </c>
      <c r="G51" s="72">
        <f t="shared" si="9"/>
        <v>4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67">
        <f t="shared" si="9"/>
        <v>0</v>
      </c>
      <c r="M51" s="72">
        <f t="shared" si="9"/>
        <v>0</v>
      </c>
      <c r="N51" s="69">
        <f t="shared" si="9"/>
        <v>119</v>
      </c>
      <c r="O51" s="73">
        <f t="shared" si="9"/>
        <v>52</v>
      </c>
      <c r="P51" s="70">
        <f t="shared" si="9"/>
        <v>171</v>
      </c>
    </row>
    <row r="52" spans="1:16" ht="12.75">
      <c r="A52" s="101" t="s">
        <v>19</v>
      </c>
      <c r="B52" s="67">
        <f>SUM(B15,B21,B26,B33,B39,B45)</f>
        <v>777</v>
      </c>
      <c r="C52" s="72">
        <f aca="true" t="shared" si="10" ref="C52:P52">SUM(C15,C21,C26,C33,C39,C45)</f>
        <v>481</v>
      </c>
      <c r="D52" s="67">
        <f t="shared" si="10"/>
        <v>0</v>
      </c>
      <c r="E52" s="72">
        <f t="shared" si="10"/>
        <v>0</v>
      </c>
      <c r="F52" s="67">
        <f t="shared" si="10"/>
        <v>143</v>
      </c>
      <c r="G52" s="72">
        <f t="shared" si="10"/>
        <v>31</v>
      </c>
      <c r="H52" s="67">
        <f t="shared" si="10"/>
        <v>2</v>
      </c>
      <c r="I52" s="72">
        <f t="shared" si="10"/>
        <v>3</v>
      </c>
      <c r="J52" s="67">
        <f t="shared" si="10"/>
        <v>0</v>
      </c>
      <c r="K52" s="72">
        <f t="shared" si="10"/>
        <v>0</v>
      </c>
      <c r="L52" s="67">
        <f t="shared" si="10"/>
        <v>29</v>
      </c>
      <c r="M52" s="72">
        <f t="shared" si="10"/>
        <v>9</v>
      </c>
      <c r="N52" s="69">
        <f t="shared" si="10"/>
        <v>951</v>
      </c>
      <c r="O52" s="73">
        <f t="shared" si="10"/>
        <v>524</v>
      </c>
      <c r="P52" s="70">
        <f t="shared" si="10"/>
        <v>1475</v>
      </c>
    </row>
    <row r="53" spans="1:16" ht="12.75">
      <c r="A53" s="101" t="s">
        <v>37</v>
      </c>
      <c r="B53" s="67">
        <f>SUM(B46)</f>
        <v>51</v>
      </c>
      <c r="C53" s="72">
        <f aca="true" t="shared" si="11" ref="C53:P53">SUM(C46)</f>
        <v>25</v>
      </c>
      <c r="D53" s="67">
        <f t="shared" si="11"/>
        <v>0</v>
      </c>
      <c r="E53" s="72">
        <f t="shared" si="11"/>
        <v>0</v>
      </c>
      <c r="F53" s="67">
        <f t="shared" si="11"/>
        <v>23</v>
      </c>
      <c r="G53" s="72">
        <f t="shared" si="11"/>
        <v>10</v>
      </c>
      <c r="H53" s="67">
        <f t="shared" si="11"/>
        <v>0</v>
      </c>
      <c r="I53" s="72">
        <f t="shared" si="11"/>
        <v>0</v>
      </c>
      <c r="J53" s="67">
        <f t="shared" si="11"/>
        <v>1</v>
      </c>
      <c r="K53" s="72">
        <f t="shared" si="11"/>
        <v>0</v>
      </c>
      <c r="L53" s="67">
        <f t="shared" si="11"/>
        <v>0</v>
      </c>
      <c r="M53" s="72">
        <f t="shared" si="11"/>
        <v>0</v>
      </c>
      <c r="N53" s="69">
        <f t="shared" si="11"/>
        <v>75</v>
      </c>
      <c r="O53" s="73">
        <f t="shared" si="11"/>
        <v>35</v>
      </c>
      <c r="P53" s="70">
        <f t="shared" si="11"/>
        <v>110</v>
      </c>
    </row>
    <row r="54" spans="1:16" ht="12.75">
      <c r="A54" s="101" t="s">
        <v>20</v>
      </c>
      <c r="B54" s="67">
        <f>SUM(B27)</f>
        <v>38</v>
      </c>
      <c r="C54" s="72">
        <f aca="true" t="shared" si="12" ref="C54:P54">SUM(C27)</f>
        <v>19</v>
      </c>
      <c r="D54" s="67">
        <f t="shared" si="12"/>
        <v>0</v>
      </c>
      <c r="E54" s="72">
        <f t="shared" si="12"/>
        <v>0</v>
      </c>
      <c r="F54" s="67">
        <f t="shared" si="12"/>
        <v>17</v>
      </c>
      <c r="G54" s="72">
        <f t="shared" si="12"/>
        <v>2</v>
      </c>
      <c r="H54" s="67">
        <f t="shared" si="12"/>
        <v>0</v>
      </c>
      <c r="I54" s="72">
        <f t="shared" si="12"/>
        <v>0</v>
      </c>
      <c r="J54" s="67">
        <f t="shared" si="12"/>
        <v>2</v>
      </c>
      <c r="K54" s="72">
        <f t="shared" si="12"/>
        <v>1</v>
      </c>
      <c r="L54" s="67">
        <f t="shared" si="12"/>
        <v>64</v>
      </c>
      <c r="M54" s="72">
        <f t="shared" si="12"/>
        <v>17</v>
      </c>
      <c r="N54" s="69">
        <f t="shared" si="12"/>
        <v>121</v>
      </c>
      <c r="O54" s="73">
        <f t="shared" si="12"/>
        <v>39</v>
      </c>
      <c r="P54" s="70">
        <f t="shared" si="12"/>
        <v>160</v>
      </c>
    </row>
    <row r="55" spans="1:16" s="12" customFormat="1" ht="12.75">
      <c r="A55" s="12" t="s">
        <v>12</v>
      </c>
      <c r="B55" s="13">
        <f>SUM(B49:B54)</f>
        <v>5266</v>
      </c>
      <c r="C55" s="14">
        <f aca="true" t="shared" si="13" ref="C55:P55">SUM(C49:C54)</f>
        <v>3782</v>
      </c>
      <c r="D55" s="13">
        <f t="shared" si="13"/>
        <v>0</v>
      </c>
      <c r="E55" s="14">
        <f t="shared" si="13"/>
        <v>0</v>
      </c>
      <c r="F55" s="13">
        <f t="shared" si="13"/>
        <v>1487</v>
      </c>
      <c r="G55" s="14">
        <f t="shared" si="13"/>
        <v>285</v>
      </c>
      <c r="H55" s="13">
        <f t="shared" si="13"/>
        <v>226</v>
      </c>
      <c r="I55" s="14">
        <f t="shared" si="13"/>
        <v>53</v>
      </c>
      <c r="J55" s="13">
        <f t="shared" si="13"/>
        <v>6</v>
      </c>
      <c r="K55" s="14">
        <f t="shared" si="13"/>
        <v>10</v>
      </c>
      <c r="L55" s="13">
        <f t="shared" si="13"/>
        <v>320</v>
      </c>
      <c r="M55" s="14">
        <f t="shared" si="13"/>
        <v>84</v>
      </c>
      <c r="N55" s="13">
        <f t="shared" si="13"/>
        <v>7305</v>
      </c>
      <c r="O55" s="14">
        <f t="shared" si="13"/>
        <v>4214</v>
      </c>
      <c r="P55" s="14">
        <f t="shared" si="13"/>
        <v>11519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2013-09-03T12:33:01Z</cp:lastPrinted>
  <dcterms:created xsi:type="dcterms:W3CDTF">2002-06-06T14:11:57Z</dcterms:created>
  <dcterms:modified xsi:type="dcterms:W3CDTF">2014-03-03T15:26:35Z</dcterms:modified>
  <cp:category/>
  <cp:version/>
  <cp:contentType/>
  <cp:contentStatus/>
</cp:coreProperties>
</file>