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00" windowHeight="12012" tabRatio="760" activeTab="0"/>
  </bookViews>
  <sheets>
    <sheet name="INHOUD" sheetId="1" r:id="rId1"/>
    <sheet name="12_VWO_1213_1" sheetId="2" r:id="rId2"/>
    <sheet name="12_VWO_1213_2" sheetId="3" r:id="rId3"/>
    <sheet name="12_VWO_1213_3" sheetId="4" r:id="rId4"/>
    <sheet name="12_VWO_1213_4" sheetId="5" r:id="rId5"/>
    <sheet name="12_VWO_1213_5" sheetId="6" r:id="rId6"/>
    <sheet name="12_VWO_1213_6" sheetId="7" r:id="rId7"/>
    <sheet name="12_VWO_1213_7" sheetId="8" r:id="rId8"/>
    <sheet name="12_VWO_1213_8" sheetId="9" r:id="rId9"/>
    <sheet name="12_VWO_1213_9" sheetId="10" r:id="rId10"/>
    <sheet name="12_VWO_1213_10" sheetId="11" r:id="rId11"/>
    <sheet name="12_VWO_1213_11" sheetId="12" r:id="rId12"/>
    <sheet name="12_VWO_1213_12" sheetId="13" r:id="rId13"/>
    <sheet name="12_VWO_1213_13" sheetId="14" r:id="rId14"/>
    <sheet name="12_VWO_1213_14" sheetId="15" r:id="rId15"/>
    <sheet name="12_VWO_1213_15" sheetId="16" r:id="rId16"/>
    <sheet name="12_VWO_1213_16" sheetId="17" r:id="rId17"/>
    <sheet name="12_VWO_1213_17" sheetId="18" r:id="rId18"/>
  </sheets>
  <definedNames>
    <definedName name="_p412">#REF!</definedName>
    <definedName name="_p413">#REF!</definedName>
    <definedName name="_xlnm.Print_Area" localSheetId="10">'12_VWO_1213_10'!$A$1:$D$81</definedName>
    <definedName name="_xlnm.Print_Area" localSheetId="11">'12_VWO_1213_11'!$A$1:$K$85</definedName>
    <definedName name="_xlnm.Print_Area" localSheetId="12">'12_VWO_1213_12'!$A$1:$J$29</definedName>
    <definedName name="_xlnm.Print_Area" localSheetId="14">'12_VWO_1213_14'!$A$1:$D$136</definedName>
    <definedName name="_xlnm.Print_Area" localSheetId="15">'12_VWO_1213_15'!$A$1:$E$61</definedName>
    <definedName name="_xlnm.Print_Area" localSheetId="17">'12_VWO_1213_17'!$A$1:$D$96</definedName>
    <definedName name="_xlnm.Print_Area" localSheetId="4">'12_VWO_1213_4'!$A$1:$P$44</definedName>
    <definedName name="_xlnm.Print_Area" localSheetId="5">'12_VWO_1213_5'!$A$1:$O$24</definedName>
    <definedName name="_xlnm.Print_Area" localSheetId="7">'12_VWO_1213_7'!$A$1:$K$397</definedName>
    <definedName name="_xlnm.Print_Area" localSheetId="8">'12_VWO_1213_8'!$A$1:$J$48</definedName>
    <definedName name="eentabel">#REF!</definedName>
    <definedName name="jaarboek_per_land">#REF!</definedName>
    <definedName name="nationaliteiten">#REF!</definedName>
    <definedName name="nationaliteiten0102bis">#REF!</definedName>
  </definedNames>
  <calcPr fullCalcOnLoad="1"/>
</workbook>
</file>

<file path=xl/sharedStrings.xml><?xml version="1.0" encoding="utf-8"?>
<sst xmlns="http://schemas.openxmlformats.org/spreadsheetml/2006/main" count="1399" uniqueCount="792">
  <si>
    <t>Leergebied</t>
  </si>
  <si>
    <t xml:space="preserve">(2) Vanaf 1/9/2009 werden de vroegere GPB-opleidingen (studiegebied Onderwijs) vervangen door de Specifieke lerarenopleiding. In tegenstelling tot de GPB-opleidingen, behoort de Specifieke lerarenopleiding niet tot het hoger beroepsonderwijs van het volwassenenonderwijs. </t>
  </si>
  <si>
    <t>(3) Vanaf 1/9/2009 werden de vroegere GPB-opleidingen (studiegebied Onderwijs) vervangen door de Specifieke lerarenopleiding. In tegenstelling tot de GPB-opleidingen behoort de Specifieke lerarenopleiding niet tot het hoger beroepsonderwijs van het volwassenenonderwijs.</t>
  </si>
  <si>
    <t>NT2 professioneel bedrijfsgericht RG3</t>
  </si>
  <si>
    <t>Engels professioneel bedrijfsgericht RG2</t>
  </si>
  <si>
    <t>Frans professioneel bedrijfsgericht RG2</t>
  </si>
  <si>
    <t>Servisch-Kroatisch RG 1</t>
  </si>
  <si>
    <t>Duits-professioneel gids/reisleider RG3</t>
  </si>
  <si>
    <t>Engels professioneel bedrijfsgericht RG3</t>
  </si>
  <si>
    <t>Engels-professioneel gids/reisleider RG3</t>
  </si>
  <si>
    <t>Frans professioneel bedrijfsgericht RG3</t>
  </si>
  <si>
    <t>Frans-professioneel gids/reisleider RG3</t>
  </si>
  <si>
    <t>Hebreeuws educatief richtgraad 3</t>
  </si>
  <si>
    <t>Hebreeuws educatief richtgraad 4</t>
  </si>
  <si>
    <t>Spaans-professioneel gids/reisleider RG3</t>
  </si>
  <si>
    <t>Handweven - kleding BSO 3</t>
  </si>
  <si>
    <t>Handweven - vervolmaking BSO 3</t>
  </si>
  <si>
    <t>Handweven - woning BSO 3</t>
  </si>
  <si>
    <t>Spekslager</t>
  </si>
  <si>
    <t>Traiteur-delicatessenslager</t>
  </si>
  <si>
    <t>Uitsnijder - uitbener</t>
  </si>
  <si>
    <t>Bouwkundig tekenaar</t>
  </si>
  <si>
    <t>Elektronica</t>
  </si>
  <si>
    <t>Aantal lesuren-cursist in het volwassenenonderwijs</t>
  </si>
  <si>
    <t>CONSORTIA</t>
  </si>
  <si>
    <t>Toelichting over consortia</t>
  </si>
  <si>
    <t>Aantal unieke inschrijvingen in een opleiding naar studiegebied, opleiding, stelsel en geslacht</t>
  </si>
  <si>
    <t>Aantal unieke inschrijvingen in een opleiding naar studiegebied, stelsel en geslacht</t>
  </si>
  <si>
    <t>Aantal fysieke personen naar studiegebied en geslacht</t>
  </si>
  <si>
    <t>Aantal fysieke personen naar geboortejaar en geslacht</t>
  </si>
  <si>
    <t>EN SPECIFIEKE LERARENOPLEIDINGEN</t>
  </si>
  <si>
    <t>Hebreeuws educatief richtgraad 1</t>
  </si>
  <si>
    <t>Hebreeuws educatief richtgraad 2</t>
  </si>
  <si>
    <t>Duits richtgraad 3</t>
  </si>
  <si>
    <t>Engels richtgraad 3</t>
  </si>
  <si>
    <t>Frans richtgraad 3</t>
  </si>
  <si>
    <t>Hebreeuws richtgraad 3</t>
  </si>
  <si>
    <t>Italiaans richtgraad 3</t>
  </si>
  <si>
    <t>Portugees richtgraad 3</t>
  </si>
  <si>
    <t>Spaans richtgraad 3</t>
  </si>
  <si>
    <t>Zweeds richtgraad 3</t>
  </si>
  <si>
    <t>Duits richtgraad 4</t>
  </si>
  <si>
    <t>Engels richtgraad 4</t>
  </si>
  <si>
    <t>Frans richtgraad 4</t>
  </si>
  <si>
    <t>Hebreeuws richtgraad 4</t>
  </si>
  <si>
    <t>Italiaans richtgraad 4</t>
  </si>
  <si>
    <t>Portugees richtgraad 4</t>
  </si>
  <si>
    <t>Spaans richtgraad 4</t>
  </si>
  <si>
    <t>Handweven BSO 3</t>
  </si>
  <si>
    <t>Bijscholing voor verpleegkundigen in de geestelijke gezondheidszorg</t>
  </si>
  <si>
    <t>Kaderopleiding nursing geriatrie en bejaardenzorg</t>
  </si>
  <si>
    <t>Auto-expertise</t>
  </si>
  <si>
    <t>Bouw- en houtconstructie</t>
  </si>
  <si>
    <t>Elektriciteit</t>
  </si>
  <si>
    <t>Motorvoertuigentechniek</t>
  </si>
  <si>
    <t>Openbare werken</t>
  </si>
  <si>
    <t>CAD-CAM confectie- en textieltechnieken</t>
  </si>
  <si>
    <t>Studiegebied</t>
  </si>
  <si>
    <t>Lineair onderwijs</t>
  </si>
  <si>
    <t>Modulair onderwijs</t>
  </si>
  <si>
    <t>Totaal</t>
  </si>
  <si>
    <t>Opleiding</t>
  </si>
  <si>
    <t>M</t>
  </si>
  <si>
    <t>V</t>
  </si>
  <si>
    <t>T</t>
  </si>
  <si>
    <t>Algemene vorming</t>
  </si>
  <si>
    <t>Algemene vorming BSO 3</t>
  </si>
  <si>
    <t>Algemene vorming TSO 2</t>
  </si>
  <si>
    <t>Algemene vorming TSO 3</t>
  </si>
  <si>
    <t>Economie</t>
  </si>
  <si>
    <t>Auto</t>
  </si>
  <si>
    <t>Fietsenmaker</t>
  </si>
  <si>
    <t>Koetswerkhersteller</t>
  </si>
  <si>
    <t>Spuiter</t>
  </si>
  <si>
    <t>Bijzondere educatieve noden</t>
  </si>
  <si>
    <t>Vrachtwagenchauffeur</t>
  </si>
  <si>
    <t>Bouw</t>
  </si>
  <si>
    <t>Bouw TSO 3</t>
  </si>
  <si>
    <t>Dakdekker leien en pannen</t>
  </si>
  <si>
    <t>Dakdekker metalen dak</t>
  </si>
  <si>
    <t>Onderhoud en herstellingen BSO 3</t>
  </si>
  <si>
    <t>Biochemie TSO 3</t>
  </si>
  <si>
    <t>Farmaceutisch technisch assistent TSO 3</t>
  </si>
  <si>
    <t>Decoratieve technieken</t>
  </si>
  <si>
    <t>Grafische technieken</t>
  </si>
  <si>
    <t>Digitaal drukker</t>
  </si>
  <si>
    <t>Drukvoorbereider</t>
  </si>
  <si>
    <t>Multimedia operator</t>
  </si>
  <si>
    <t>Webdesigner</t>
  </si>
  <si>
    <t>Webontwikkelaar</t>
  </si>
  <si>
    <t>Handel</t>
  </si>
  <si>
    <t>Boekhouden-informatica TSO 3</t>
  </si>
  <si>
    <t>Handel - talen TSO 2</t>
  </si>
  <si>
    <t>Marketing en verkoopsbeleid TSO 3</t>
  </si>
  <si>
    <t>Public relations en onthaal TSO 3</t>
  </si>
  <si>
    <t>Hout</t>
  </si>
  <si>
    <t>Restauratievakman meubelen BSO 3</t>
  </si>
  <si>
    <t>Huishoudelijk onderwijs</t>
  </si>
  <si>
    <t>Koken</t>
  </si>
  <si>
    <t>Burotica TSO 3</t>
  </si>
  <si>
    <t>Juwelen</t>
  </si>
  <si>
    <t>Goudsmederij BSO 3</t>
  </si>
  <si>
    <t>Kant</t>
  </si>
  <si>
    <t>Borduren</t>
  </si>
  <si>
    <t>Naaldkant</t>
  </si>
  <si>
    <t>Koeling en warmte</t>
  </si>
  <si>
    <t>Airco-technieker</t>
  </si>
  <si>
    <t>Installateur centrale verwarming</t>
  </si>
  <si>
    <t>Koeltechnieker</t>
  </si>
  <si>
    <t>Loodgieter</t>
  </si>
  <si>
    <t>Monteur centrale verwarming</t>
  </si>
  <si>
    <t>Sanitair installateur</t>
  </si>
  <si>
    <t>Technieker centrale verwarming</t>
  </si>
  <si>
    <t>Bloementeelt en -schikken BSO 3</t>
  </si>
  <si>
    <t>Tuinbouw BSO 3</t>
  </si>
  <si>
    <t>Lederbewerking</t>
  </si>
  <si>
    <t>Lichaamsverzorging</t>
  </si>
  <si>
    <t>Grime TSO 3</t>
  </si>
  <si>
    <t>Schoonheidsverzorging TSO 3</t>
  </si>
  <si>
    <t>Maritieme opleidingen</t>
  </si>
  <si>
    <t>Maritieme opleiding: dek - motoren TSO 3</t>
  </si>
  <si>
    <t>Mechanica - elektriciteit</t>
  </si>
  <si>
    <t>Buislasser</t>
  </si>
  <si>
    <t>CAD TSO 3</t>
  </si>
  <si>
    <t>Draaier Frezer</t>
  </si>
  <si>
    <t>Elektromechanica TSO 3</t>
  </si>
  <si>
    <t>Gassmeltlasser</t>
  </si>
  <si>
    <t>Hersteller witgoed</t>
  </si>
  <si>
    <t>Hoeklasser</t>
  </si>
  <si>
    <t>Onderhoudselektricien</t>
  </si>
  <si>
    <t>Plaatlasser</t>
  </si>
  <si>
    <t>Podiumtechnicus</t>
  </si>
  <si>
    <t>Muziekinstrumentenbouw</t>
  </si>
  <si>
    <t>Nederlands tweede taal</t>
  </si>
  <si>
    <t>Personenzorg</t>
  </si>
  <si>
    <t>Agogische bijscholing TSO 3</t>
  </si>
  <si>
    <t>Intercultureel werk TSO 3</t>
  </si>
  <si>
    <t>Smeden</t>
  </si>
  <si>
    <t>Talen richtgraad 1 en 2</t>
  </si>
  <si>
    <t>Talen richtgraad 3 en 4</t>
  </si>
  <si>
    <t>Textiel</t>
  </si>
  <si>
    <t>Toerisme</t>
  </si>
  <si>
    <t>Toerisme en onthaal TSO 3</t>
  </si>
  <si>
    <t>Voeding</t>
  </si>
  <si>
    <t>Algemeen totaal</t>
  </si>
  <si>
    <t>Boekbinden</t>
  </si>
  <si>
    <t>Chemie</t>
  </si>
  <si>
    <t>Informatie- en communicatietechnologie</t>
  </si>
  <si>
    <t>Land- en tuinbouw</t>
  </si>
  <si>
    <t>Polyvalent dakdekker</t>
  </si>
  <si>
    <t>Mode</t>
  </si>
  <si>
    <t>Retouches</t>
  </si>
  <si>
    <t>Ambachtelijk brood- en banketbakker</t>
  </si>
  <si>
    <t>Ambachtelijk chocoladebewerker</t>
  </si>
  <si>
    <t>HOGER BEROEPSONDERWIJS VAN HET VOLWASSENENONDERWIJS</t>
  </si>
  <si>
    <t>Biotechniek</t>
  </si>
  <si>
    <t>Cosmetische wetenschappen</t>
  </si>
  <si>
    <t>Gezondheidszorg</t>
  </si>
  <si>
    <t>Handelswetenschappen en bedrijfskunde</t>
  </si>
  <si>
    <t>Bedrijfsorganisatie</t>
  </si>
  <si>
    <t>Boekhouden</t>
  </si>
  <si>
    <t>Fiscale wetenschappen</t>
  </si>
  <si>
    <t>Gids</t>
  </si>
  <si>
    <t>Informatica</t>
  </si>
  <si>
    <t>Logistiek, transport en mobiliteit</t>
  </si>
  <si>
    <t>Marketing</t>
  </si>
  <si>
    <t>Meertalig secretariaat</t>
  </si>
  <si>
    <t>Ondernemingscommunicatie</t>
  </si>
  <si>
    <t>Openbare besturen</t>
  </si>
  <si>
    <t>Rechtspraktijk</t>
  </si>
  <si>
    <t>Verkeerskunde</t>
  </si>
  <si>
    <t>Verzekeringen</t>
  </si>
  <si>
    <t>Industriële wetenschappen en technologie</t>
  </si>
  <si>
    <t>Bedrijfsautomatisatie</t>
  </si>
  <si>
    <t>Elektromechanica</t>
  </si>
  <si>
    <t>Mechanica</t>
  </si>
  <si>
    <t>Textielproductietechnieken</t>
  </si>
  <si>
    <t>Sociaal-agogisch werk</t>
  </si>
  <si>
    <t>Agogische bijscholing orthopedagogie</t>
  </si>
  <si>
    <t>Maatschappelijk werk</t>
  </si>
  <si>
    <t>Orthopedagogie</t>
  </si>
  <si>
    <t>Personeelswerk</t>
  </si>
  <si>
    <t>Seniorenconsulentenvorming</t>
  </si>
  <si>
    <t>Sociaal-cultureel werk</t>
  </si>
  <si>
    <t>Syndicaal werk</t>
  </si>
  <si>
    <t>Tolk voor doven</t>
  </si>
  <si>
    <t>Kapper</t>
  </si>
  <si>
    <t>Kapper-salonverantwoordelijke</t>
  </si>
  <si>
    <t>Kappersmedewerker</t>
  </si>
  <si>
    <t>Lasser Monteerder</t>
  </si>
  <si>
    <t>Accessoires</t>
  </si>
  <si>
    <t>Breien</t>
  </si>
  <si>
    <t>Maatwerk damespatronen</t>
  </si>
  <si>
    <t>Maatwerk herenpatronen</t>
  </si>
  <si>
    <t>Maatwerk kinder- en tienerpatronen</t>
  </si>
  <si>
    <t>Mode en interieur</t>
  </si>
  <si>
    <t>Mode- en textielverkoop</t>
  </si>
  <si>
    <t>Modist</t>
  </si>
  <si>
    <t>Realisaties dameskleding</t>
  </si>
  <si>
    <t>Realisaties herenkleding</t>
  </si>
  <si>
    <t>Realisaties kinder- en tienerkleding</t>
  </si>
  <si>
    <t>Ambachtelijk ijsbereider</t>
  </si>
  <si>
    <t>Culinair traiteurslager</t>
  </si>
  <si>
    <t>Biotechnologie</t>
  </si>
  <si>
    <t>Arbeidsorganisatie</t>
  </si>
  <si>
    <t>Bedrijfsbeleid</t>
  </si>
  <si>
    <t>Reisleider</t>
  </si>
  <si>
    <t>Design en textiel</t>
  </si>
  <si>
    <t>Telecommunicatietechnieken</t>
  </si>
  <si>
    <t>Assistent in de psychologie</t>
  </si>
  <si>
    <t>SECUNDAIR VOLWASSENENONDERWIJS</t>
  </si>
  <si>
    <t>Aantal lesuren-cursist</t>
  </si>
  <si>
    <t xml:space="preserve">Totaal </t>
  </si>
  <si>
    <t>Behanger</t>
  </si>
  <si>
    <t>Dekvloerlegger</t>
  </si>
  <si>
    <t>Metselaar</t>
  </si>
  <si>
    <t>Schilder</t>
  </si>
  <si>
    <t>Schilder-decorateur</t>
  </si>
  <si>
    <t>Stukadoor</t>
  </si>
  <si>
    <t>Tegelzetter</t>
  </si>
  <si>
    <t>Werfbediener</t>
  </si>
  <si>
    <t>Interieurbouwer</t>
  </si>
  <si>
    <t>Meubelmaker</t>
  </si>
  <si>
    <t>Meubelstoffeerder</t>
  </si>
  <si>
    <t>Restauratievakman meubelstofferen</t>
  </si>
  <si>
    <t>Naaien</t>
  </si>
  <si>
    <t>Hersteller bruingoed</t>
  </si>
  <si>
    <t>Tandartsassistent</t>
  </si>
  <si>
    <t>Ambachtelijk slager</t>
  </si>
  <si>
    <t>Bakkersgast</t>
  </si>
  <si>
    <t>Banketbakker</t>
  </si>
  <si>
    <t>Bierkenner</t>
  </si>
  <si>
    <t>Brood en banket</t>
  </si>
  <si>
    <t>Broodbakker</t>
  </si>
  <si>
    <t>Grootkeukenhulpkok</t>
  </si>
  <si>
    <t>Grootkeukenkok</t>
  </si>
  <si>
    <t>Grootkeukenmedewerker</t>
  </si>
  <si>
    <t>Hotel</t>
  </si>
  <si>
    <t>Hotelbedrijf</t>
  </si>
  <si>
    <t>Hulpkelner</t>
  </si>
  <si>
    <t>Hulpkok</t>
  </si>
  <si>
    <t>Kelner</t>
  </si>
  <si>
    <t>Keukenverantwoordelijke</t>
  </si>
  <si>
    <t>Kok</t>
  </si>
  <si>
    <t>Slagersgast</t>
  </si>
  <si>
    <t>Traiteur-banketaannemer</t>
  </si>
  <si>
    <t>Traiteurkok</t>
  </si>
  <si>
    <t>Wijnkenner</t>
  </si>
  <si>
    <t>Zaalverantwoordelijke</t>
  </si>
  <si>
    <t>Hotel- en cateringmanagement</t>
  </si>
  <si>
    <t>Aantal personen die een cursus(sen) volgden in één studiegebied</t>
  </si>
  <si>
    <t>Aantal personen die een cursus(sen) volgden in meerdere studiegebieden</t>
  </si>
  <si>
    <t>Aantal unieke inschrijvingen in een opleiding (1) per consortium en studiegebied</t>
  </si>
  <si>
    <t>Aantal fysieke personen naar studiegebied en geslacht (1)(2)</t>
  </si>
  <si>
    <t>Aantal fysieke personen naar geboortejaar en geslacht (1)(2)</t>
  </si>
  <si>
    <t>Regio 02 - Consortium Volwassenenonderwijs De Rank vzw</t>
  </si>
  <si>
    <t>Regio 03 - Consortium Volwassenenonderwijs Samen Stromen vzw</t>
  </si>
  <si>
    <t>Regio 04 - Consortium Volwassenenonderwijs een Leven Lang Leren in Leuven en Omgeving vzw</t>
  </si>
  <si>
    <t>Regio 06 - BruCoVo vzw</t>
  </si>
  <si>
    <t>Regio 07 - Consortium Volwassenenonderwijs Limburg Noord vzw</t>
  </si>
  <si>
    <t>Regio 08 - Consortium Volwassenenonderwijs Limburg Zuid vzw</t>
  </si>
  <si>
    <t>Regio 09 - Consortium Volwassenenonderwijs IX vzw</t>
  </si>
  <si>
    <t>Regio 10 - Consortium Volwassenenonderwijs X vzw</t>
  </si>
  <si>
    <t>Regio 11 - Consortium Volwassenenonderwijs 11 vzw (Consortium Wonderwijs)</t>
  </si>
  <si>
    <t>Regio 12 - Consortium Volwassenenonderwijs XII - Menes vzw</t>
  </si>
  <si>
    <t>Regio 13 - Consortium XIII Webros vzw</t>
  </si>
  <si>
    <t>Manueel boekbinder</t>
  </si>
  <si>
    <t>Daktimmerman</t>
  </si>
  <si>
    <t>Installateur individuele gasverwarming</t>
  </si>
  <si>
    <t>Computeroperator</t>
  </si>
  <si>
    <t>Netwerktechnicus</t>
  </si>
  <si>
    <t>Begeleider in de kinderopvang</t>
  </si>
  <si>
    <t>Grootkeukenverantwoordelijke</t>
  </si>
  <si>
    <t>Medewerker brasserie taverne bistro</t>
  </si>
  <si>
    <t>Aantal lesuren-cursist (1)</t>
  </si>
  <si>
    <t>Geboortejaar</t>
  </si>
  <si>
    <t>Humane wetenschappen ASO 2</t>
  </si>
  <si>
    <t>Humane wetenschappen ASO 3</t>
  </si>
  <si>
    <t>Wetenschappen - wiskunde</t>
  </si>
  <si>
    <t>Opfris tweede graad ASO</t>
  </si>
  <si>
    <t>Opfris tweede graad TSO</t>
  </si>
  <si>
    <t>Opfris derde graad ASO</t>
  </si>
  <si>
    <t>Opfris derde graad TSO</t>
  </si>
  <si>
    <t>Mecanicien bromfietsen en tuinmateriaal</t>
  </si>
  <si>
    <t>Technicus bedrijfs- en vrachtwagens</t>
  </si>
  <si>
    <t>Vlaamse gebarentaal richtgraad 1</t>
  </si>
  <si>
    <t>Manueel boekbinder - boekvergulder</t>
  </si>
  <si>
    <t>Medisch secretariaat TSO 3</t>
  </si>
  <si>
    <t>Informatica: programmeren</t>
  </si>
  <si>
    <t>Informatica: toepassingssoftware</t>
  </si>
  <si>
    <t>Informatica: toepassingssoftware verkort</t>
  </si>
  <si>
    <t>Afgeknoopte draden</t>
  </si>
  <si>
    <t>Doorlopende draden</t>
  </si>
  <si>
    <t>Installateur domotica</t>
  </si>
  <si>
    <t>MIG/MAG-lasser</t>
  </si>
  <si>
    <t>Operator verspaning</t>
  </si>
  <si>
    <t>PLC technieker</t>
  </si>
  <si>
    <t>Productieoperator verspaning</t>
  </si>
  <si>
    <t>Technieker aandrijfsystemen</t>
  </si>
  <si>
    <t>TIG-lasser</t>
  </si>
  <si>
    <t>Latijns schrift richtgraad 1</t>
  </si>
  <si>
    <t>Nederlands tweede taal richtgraad 1</t>
  </si>
  <si>
    <t>Nederlands tweede taal richtgraad 2</t>
  </si>
  <si>
    <t>Nederlands tweede taal richtgraad 3</t>
  </si>
  <si>
    <t>Nederlands tweede taal richtgraad 4</t>
  </si>
  <si>
    <t>Socio-culturele integratie richtgraad 1</t>
  </si>
  <si>
    <t>Socio-culturele integratie richtgraad 2</t>
  </si>
  <si>
    <t>Arabisch richtgraad 1</t>
  </si>
  <si>
    <t>Chinees richtgraad 1</t>
  </si>
  <si>
    <t>Deens richtgraad 1</t>
  </si>
  <si>
    <t>Duits richtgraad 1</t>
  </si>
  <si>
    <t>Engels richtgraad 1</t>
  </si>
  <si>
    <t>Frans richtgraad 1</t>
  </si>
  <si>
    <t>Grieks richtgraad 1</t>
  </si>
  <si>
    <t>Hebreeuws richtgraad 1</t>
  </si>
  <si>
    <t>Italiaans richtgraad 1</t>
  </si>
  <si>
    <t>Japans richtgraad 1</t>
  </si>
  <si>
    <t>Pools richtgraad 1</t>
  </si>
  <si>
    <t>Portugees richtgraad 1</t>
  </si>
  <si>
    <t>Russisch richtgraad 1</t>
  </si>
  <si>
    <t>Spaans richtgraad 1</t>
  </si>
  <si>
    <t>Turks richtgraad 1</t>
  </si>
  <si>
    <t>Zweeds richtgraad 1</t>
  </si>
  <si>
    <t>Arabisch richtgraad 2</t>
  </si>
  <si>
    <t>Chinees richtgraad 2</t>
  </si>
  <si>
    <t>Duits richtgraad 2</t>
  </si>
  <si>
    <t>Engels richtgraad 2</t>
  </si>
  <si>
    <t>Frans richtgraad 2</t>
  </si>
  <si>
    <t>Grieks richtgraad 2</t>
  </si>
  <si>
    <t>Hebreeuws richtgraad 2</t>
  </si>
  <si>
    <t>Italiaans richtgraad 2</t>
  </si>
  <si>
    <t>Japans richtgraad 2</t>
  </si>
  <si>
    <t>Pools richtgraad 2</t>
  </si>
  <si>
    <t>Portugees richtgraad 2</t>
  </si>
  <si>
    <t>Russisch richtgraad 2</t>
  </si>
  <si>
    <t>Spaans richtgraad 2</t>
  </si>
  <si>
    <t>Turks richtgraad 2</t>
  </si>
  <si>
    <t>Zweeds richtgraad 2</t>
  </si>
  <si>
    <t>Specifieke lerarenopleidingen (2)</t>
  </si>
  <si>
    <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t>
  </si>
  <si>
    <t>(1) Unieke inschrijving in een opleiding :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t>
  </si>
  <si>
    <t xml:space="preserve">(1)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</si>
  <si>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
(2) Om te voorkomen dat fysieke personen dubbel geteld zouden worden, wordt in deze tabel geen indeling tussen lineair en modulair onderwijs weergegeven.</t>
  </si>
  <si>
    <t>Aantal unieke inschrijvingen in een opleiding (1) per consortium</t>
  </si>
  <si>
    <t>Aantal unieke inschrijvingen in een opleiding (1), naar stelsel en geslacht</t>
  </si>
  <si>
    <t>Aantal fysieke personen naar geslacht (1)(2)</t>
  </si>
  <si>
    <t>Specifieke lerarenopleiding (2)</t>
  </si>
  <si>
    <t>SPECIFIEKE LERARENOPLEIDING</t>
  </si>
  <si>
    <t>Specifieke lerarenopleiding (3)</t>
  </si>
  <si>
    <t>SCHOOLBEVOLKING VOLWASSENENONDERWIJS</t>
  </si>
  <si>
    <t>Andere</t>
  </si>
  <si>
    <t>Examencommissie Frans</t>
  </si>
  <si>
    <t>Examencommissie Nederlands</t>
  </si>
  <si>
    <t>Economie - moderne Talen</t>
  </si>
  <si>
    <t>Bestuurder interne transportmiddelen</t>
  </si>
  <si>
    <t>Plaatwerker</t>
  </si>
  <si>
    <t>Bedrijfsbeheer</t>
  </si>
  <si>
    <t>Maritiem medewerker TSO 3</t>
  </si>
  <si>
    <t>Secretariaat - talen TSO 3</t>
  </si>
  <si>
    <t>Binnenschrijnwerkerij</t>
  </si>
  <si>
    <t>Buitenschrijnwerkerij</t>
  </si>
  <si>
    <t>Hairstylist voor theater, film en tv</t>
  </si>
  <si>
    <t>Masseur</t>
  </si>
  <si>
    <t>Schoonheidsspecialist</t>
  </si>
  <si>
    <t>Schoonheidsspecialist-salonbeheerder</t>
  </si>
  <si>
    <t>Voetverzorger</t>
  </si>
  <si>
    <t>NT2 professioneel bedrijfsgericht RG2</t>
  </si>
  <si>
    <t>BASISEDUCATIE</t>
  </si>
  <si>
    <t>Alfabetisering Nederlands tweede taal</t>
  </si>
  <si>
    <t>Informatica-en communicatietechnologie</t>
  </si>
  <si>
    <t>Maatschappijoriëntatie</t>
  </si>
  <si>
    <t>Maatwerk</t>
  </si>
  <si>
    <t>Nederlands</t>
  </si>
  <si>
    <t>Open Modules BE</t>
  </si>
  <si>
    <t>Talen</t>
  </si>
  <si>
    <t>Wiskunde</t>
  </si>
  <si>
    <t>Latijns schrift</t>
  </si>
  <si>
    <t>Nederlands tweede taal alfa-richtgraad 1</t>
  </si>
  <si>
    <t>MO-functioneren op het werk</t>
  </si>
  <si>
    <t>MO-maatschappelijk functioneren</t>
  </si>
  <si>
    <t>MO-maatschappelijk participeren</t>
  </si>
  <si>
    <t>MO-voortraject</t>
  </si>
  <si>
    <t>Nederlands tweede taal - richtgraad 1</t>
  </si>
  <si>
    <t>BE Open Modules</t>
  </si>
  <si>
    <t>Engels - Opstap talen</t>
  </si>
  <si>
    <t>Engels - Opstap TKO</t>
  </si>
  <si>
    <t>Frans - Opstap talen</t>
  </si>
  <si>
    <t>Frans - Opstap TKO</t>
  </si>
  <si>
    <t>Wiskunde - doorstroom</t>
  </si>
  <si>
    <t>Aantal personen die een cursus(sen) volgden in één leergebied</t>
  </si>
  <si>
    <t>Aantal personen die een cursus(sen) volgden in meerdere leergebieden</t>
  </si>
  <si>
    <t>Regio 05 - Consortium Volwassenenonderwijs IN vzw</t>
  </si>
  <si>
    <t xml:space="preserve">(2) Vanaf 1/9/2009 werden de vroegere GPB-opleidingen (studiegebied Onderwijs) vervangen door de Specifieke lerarenopleiding. In tegenstelling tot de GPB-opleidingen behoort de Specifieke lerarenopleiding niet tot het hoger beroepsonderwijs van het volwassenenonderwijs. </t>
  </si>
  <si>
    <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t>
  </si>
  <si>
    <t>(2) Om te voorkomen dat fysieke personen dubbel geteld zouden worden, wordt in deze tabel geen indeling tussen lineair en modulair onderwijs weergegeven.</t>
  </si>
  <si>
    <t>Aantal lesuren-cursist (3)</t>
  </si>
  <si>
    <t>Aantal unieke inschrijvingen in een opleiding (1) per consortium en leergebied</t>
  </si>
  <si>
    <t>(1) Aantal lesuren-cursist : aantal financierbare cursisten vermenigvuldigd met het aantal lestijden; bij gecombineerd onderwijs (= gedeeltelijk afstandsonderwijs en gedeeltelijk contactonderwijs) wordt dit vermeningvuldigd met een factor 1,2.</t>
  </si>
  <si>
    <t>Aantal unieke inschrijvingen in een opleiding, naar leergebied, opleiding en geslacht</t>
  </si>
  <si>
    <t>Basiseducatie: aantal unieke inschrijvingen in een opleiding, per consortium en leergebied</t>
  </si>
  <si>
    <t>Secundair volwassenenonderwijs: aantal unieke inschrijvingen in een opleiding, per consortium en studiegebied</t>
  </si>
  <si>
    <t>Hoger beroepsonderwijs en Specifieke lerarenopleidingen: aantal unieke inschrijvingen in een opleiding, per consortium en studiegebied</t>
  </si>
  <si>
    <t>Aantal fysieke personen naar leergebied en geslacht</t>
  </si>
  <si>
    <t>(1) Unieke inschrijving in een opleiding: iemand die zich gedurende een referteperiode twee of meer keer inschrijft in dezelfde opleiding wordt slechts éénmaal geteld. Wanneer hij/zij zich in twee (of meer) verschillende opleidingen -al dan niet binnen hetzelfde studiegebied- inschrijft, wordt hij twee (of meer) keer geteld.</t>
  </si>
  <si>
    <t>Economie - wiskunde</t>
  </si>
  <si>
    <t>Vlaamse gebarentaal richtgraad 2</t>
  </si>
  <si>
    <t>Boekvergulder</t>
  </si>
  <si>
    <t>Hulpboekbinder</t>
  </si>
  <si>
    <t>Ijzervlechter</t>
  </si>
  <si>
    <t>Natuursteenbewerker</t>
  </si>
  <si>
    <t>Polyvalent onderhoudsmedewerker gebouwen</t>
  </si>
  <si>
    <t>Farmaceutisch technisch assistent</t>
  </si>
  <si>
    <t>Reclame- en decoratieschilder</t>
  </si>
  <si>
    <t>Fotograaf</t>
  </si>
  <si>
    <t>Webserverbeheerder</t>
  </si>
  <si>
    <t>Boekhoudkundige bediende</t>
  </si>
  <si>
    <t>Medisch administratief bediende</t>
  </si>
  <si>
    <t>Secretariaatsmedewerker</t>
  </si>
  <si>
    <t>Plaatser parket</t>
  </si>
  <si>
    <t>Koelmonteur</t>
  </si>
  <si>
    <t>Florist</t>
  </si>
  <si>
    <t>Marokijnbewerker</t>
  </si>
  <si>
    <t>Schoenmaker ontwerper</t>
  </si>
  <si>
    <t>Onderhoudsmecanicien</t>
  </si>
  <si>
    <t>Klavierinstrumentenbouwer/ hersteller</t>
  </si>
  <si>
    <t>Strijkinstrumentenbouwer/ hersteller</t>
  </si>
  <si>
    <t>Tokkelinstrumentenbouwer/ hersteller</t>
  </si>
  <si>
    <t>NT2 RG1 (BE)</t>
  </si>
  <si>
    <t>Interculturele medewerker</t>
  </si>
  <si>
    <t>Logistiek assistent</t>
  </si>
  <si>
    <t>Verzorgende</t>
  </si>
  <si>
    <t>Zorgkundige</t>
  </si>
  <si>
    <t>Hoefsmid</t>
  </si>
  <si>
    <t>Siersmid</t>
  </si>
  <si>
    <t>Bulgaars RG 1</t>
  </si>
  <si>
    <t>Hongaars Richtgraad 1</t>
  </si>
  <si>
    <t>Kelner brasserie taverne bistro</t>
  </si>
  <si>
    <t>Topograaf</t>
  </si>
  <si>
    <t>Kaderopleiding nursing gegradueerde ziekhuisverpleging</t>
  </si>
  <si>
    <t>Regio 01 - Consortium vol-ant vzw</t>
  </si>
  <si>
    <t xml:space="preserve">Kaderopleiding nursing gegradueerde psychiatrische verpleging </t>
  </si>
  <si>
    <t>Bibliotheek-, archief- en documentatiekunde</t>
  </si>
  <si>
    <t>Bibliotheekwezen documentatie- en informatiekunde</t>
  </si>
  <si>
    <t>Aantal unieke inschrijvingen in een opleiding (1) naar studiegebied, opleiding, stelsel en geslacht</t>
  </si>
  <si>
    <t>Aantal unieke inschrijvingen in een opleiding (1) naar studiegebied, stelsel en geslacht</t>
  </si>
  <si>
    <t>Aantal unieke inschrijvingen in een opleiding (1) naar stelsel en geslacht</t>
  </si>
  <si>
    <t>Aantal unieke inschrijvingen in een opleiding (1) naar leergebied, opleiding en geslacht</t>
  </si>
  <si>
    <t>Aantal fysieke personen naar geboortejaar en geslacht (1)</t>
  </si>
  <si>
    <t>Regio 10 - Consortium Volwassenenonderwijs  X vzw</t>
  </si>
  <si>
    <t>Schooljaar 2012-2013</t>
  </si>
  <si>
    <t>Referteperiode 1/4/2012 - 31/3/2013</t>
  </si>
  <si>
    <t>1933 en vroeger</t>
  </si>
  <si>
    <t>1994 en later</t>
  </si>
  <si>
    <t>1999 en later</t>
  </si>
  <si>
    <t>1935 en vroeger</t>
  </si>
  <si>
    <t>Informatica- en communicatietechnologie</t>
  </si>
  <si>
    <t>Aanvullende algemene vorming</t>
  </si>
  <si>
    <t>Behoudsmedewerker erfgoed</t>
  </si>
  <si>
    <t>Nascholing vrachtwagenchauffeur</t>
  </si>
  <si>
    <t>Uitvoerend CAD-tekenaar bouw</t>
  </si>
  <si>
    <t>Procesoperator chemie</t>
  </si>
  <si>
    <t>Meertalig polyvalent bediende</t>
  </si>
  <si>
    <t>Transport- en logistiek medewerker</t>
  </si>
  <si>
    <t>Vakman houtsnijwerk</t>
  </si>
  <si>
    <t>Edelsteenzetter</t>
  </si>
  <si>
    <t>Goudsmid</t>
  </si>
  <si>
    <t>Juweelhersteller</t>
  </si>
  <si>
    <t>Uurwerkmaker</t>
  </si>
  <si>
    <t>Zilversmid</t>
  </si>
  <si>
    <t>Florist medewerker</t>
  </si>
  <si>
    <t>Schoenhersteller</t>
  </si>
  <si>
    <t>Nagelstylist</t>
  </si>
  <si>
    <t>Uitvoerend CAD-tekenaar elektriciteit</t>
  </si>
  <si>
    <t>Begeleid(st)er buitenschoolse kindopvang</t>
  </si>
  <si>
    <t>Begeleider- animator voor bejaarden</t>
  </si>
  <si>
    <t>Roemeens RG1</t>
  </si>
  <si>
    <t>Frans professioneel juridisch RG3</t>
  </si>
  <si>
    <t>Toeristisch receptionist</t>
  </si>
  <si>
    <t>Hotelonthaal</t>
  </si>
  <si>
    <t>1936 en vroeger</t>
  </si>
  <si>
    <t>1997 en later</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</si>
  <si>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</si>
  <si>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</si>
  <si>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</si>
  <si>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</si>
  <si>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</si>
  <si>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</si>
  <si>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</si>
  <si>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</si>
  <si>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</si>
  <si>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</si>
  <si>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</si>
  <si>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</si>
  <si>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</si>
  <si>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</si>
  <si>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</si>
  <si>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</si>
  <si>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</si>
  <si>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</si>
  <si>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</si>
  <si>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</si>
  <si>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</si>
  <si>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</si>
  <si>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</si>
  <si>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</si>
  <si>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</si>
  <si>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</si>
  <si>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</si>
  <si>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</si>
  <si>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</si>
  <si>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</si>
  <si>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</si>
  <si>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</si>
  <si>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</si>
  <si>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</si>
  <si>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</si>
  <si>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</si>
  <si>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</si>
  <si>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</si>
  <si>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</si>
  <si>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</si>
  <si>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</si>
  <si>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</si>
  <si>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</si>
  <si>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</si>
  <si>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</si>
  <si>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</si>
  <si>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</si>
  <si>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</si>
  <si>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</si>
  <si>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</si>
  <si>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</si>
  <si>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</si>
  <si>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</si>
  <si>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</si>
  <si>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</si>
  <si>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</si>
  <si>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</si>
  <si>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</si>
  <si>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</si>
  <si>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</si>
  <si>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</si>
  <si>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</si>
  <si>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</si>
  <si>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ICT</t>
  </si>
  <si>
    <t>MO-actualiteit en geschiedenis</t>
  </si>
  <si>
    <t>MO-Basis functioneren</t>
  </si>
  <si>
    <t>MO-Communicatie</t>
  </si>
  <si>
    <t>MO-cultuur</t>
  </si>
  <si>
    <t>MO-gezondheid</t>
  </si>
  <si>
    <t>MO-huishouding</t>
  </si>
  <si>
    <t>MO-levenslang en levensbreed leren</t>
  </si>
  <si>
    <t>MO-mobiliteit</t>
  </si>
  <si>
    <t>MO-omgaan met veranderingen</t>
  </si>
  <si>
    <t>MO-rechten en plichten</t>
  </si>
  <si>
    <t>MO-samenleven</t>
  </si>
  <si>
    <t>MO-techniek</t>
  </si>
  <si>
    <t>MO-werk</t>
  </si>
  <si>
    <t>wiskunde - maatschap.function.</t>
  </si>
  <si>
    <t>Wiskunde - maatschappelijk participeren</t>
  </si>
  <si>
    <t>1998</t>
  </si>
  <si>
    <t>1997</t>
  </si>
  <si>
    <t>(3) In basiseducatie is het aantal lesuren-cursist het resultaat van de vermenigvuldiging van het aantal lestijden van een module met het aantal financierbare of subsidieerbare cursisten gedurende een referteperiode.</t>
  </si>
  <si>
    <t>Hulpmecanicien personen- en lichte bedrijfswagens</t>
  </si>
  <si>
    <t>Mecanicien onderhoud en herstel motorfietsen</t>
  </si>
  <si>
    <t>Mecanicien personen- en lichte bedrijfswagens</t>
  </si>
  <si>
    <t>Technicus personen- en lichte bedrijfswagens LPG</t>
  </si>
  <si>
    <t xml:space="preserve">Technicus personen- en lichte bedrijfswagens </t>
  </si>
  <si>
    <t>Bibliotheek-, archief en documentatiekunde</t>
  </si>
  <si>
    <t>Initiatie archiefkunde</t>
  </si>
  <si>
    <t>Initiatie bibliotheek-, documentatie- en informatiekunde</t>
  </si>
  <si>
    <t>Ervaringsdeskundige in armoede en sociale uitsluiting</t>
  </si>
  <si>
    <t>DTP-operator</t>
  </si>
  <si>
    <t>Kantooradministratie en gegevensbeheer</t>
  </si>
  <si>
    <t>Inrichten van de woning</t>
  </si>
  <si>
    <t>Informatica: computer- en besturingssystemen en netwerken</t>
  </si>
  <si>
    <t>Zelfstandig gespecialiseerd voetverzorger</t>
  </si>
  <si>
    <t>BMBE-lasser</t>
  </si>
  <si>
    <t>Buisfitter staal</t>
  </si>
  <si>
    <t>Industrieel elektrotechnisch installateur</t>
  </si>
  <si>
    <t>Installatie en onderhoud van alarmsystemen</t>
  </si>
  <si>
    <t>Residentieel elektrotechnisch installateur</t>
  </si>
  <si>
    <t>Uitvoerend CAD-tekenaar mechanische constructies</t>
  </si>
  <si>
    <t>Technische bijscholing voor de welzijnssector</t>
  </si>
  <si>
    <t>Jeugd- en gehandicaptenzorg</t>
  </si>
  <si>
    <t>Polyvalent verzorgende/thuis- en bejaardenzorg</t>
  </si>
  <si>
    <t>Begeleider- animator voor bejaarden TSO 3</t>
  </si>
  <si>
    <t>Italiaans-professioneel gids/reisleider RG3</t>
  </si>
  <si>
    <t>Host/hostess op een toeristische bestemming</t>
  </si>
  <si>
    <t>Bereider consumptie-ijs tearoomspecialiteiten</t>
  </si>
  <si>
    <t>Verantwoordelijke brasserie taverne bistro</t>
  </si>
  <si>
    <t>Referteperiode 1/4/2012-31/3/2013</t>
  </si>
  <si>
    <t>Industriële elektronica</t>
  </si>
  <si>
    <t>Industriële informatica</t>
  </si>
  <si>
    <t>SAMENSTELLING CONSORTIA VOLWASSENENONDERWIJS</t>
  </si>
  <si>
    <t>Regio - Naam consortium</t>
  </si>
  <si>
    <t>Naam CVO/CBE</t>
  </si>
  <si>
    <t>Gemeente CVO/CBE</t>
  </si>
  <si>
    <t>Centrum voor Volwassenenonderwijs - Tweedekansonderwijs</t>
  </si>
  <si>
    <t>Antwerpen</t>
  </si>
  <si>
    <t>Centrum voor Volwassenenonderwijs LBC-NVK</t>
  </si>
  <si>
    <t>Mortsel</t>
  </si>
  <si>
    <t>Centrum voor Volwassenenonderwijs Provincie Antwerpen</t>
  </si>
  <si>
    <t>Centrum voor Volwassenenonderwijs Technicum Noord-Antwerpen</t>
  </si>
  <si>
    <t>Centrum voor Volwassenenonderwijs VIVA provincie Antwerpen vzw</t>
  </si>
  <si>
    <t>GO! Centrum voor Volwassenenonderwijs Antwerpen</t>
  </si>
  <si>
    <t>GO! Centrum voor Volwassenenonderwijs Ivoran Kapellen</t>
  </si>
  <si>
    <t>Kapellen</t>
  </si>
  <si>
    <t>Israëlitische Scholen SP Centrum voor Volwassenenonderwijs</t>
  </si>
  <si>
    <t>Stedelijk Centrum voor Volwassenenonderwijs - Nijverheidsschool</t>
  </si>
  <si>
    <t>Stedelijk Centrum voor Volwassenenonderwijs - Pestalozzi</t>
  </si>
  <si>
    <t>Stedelijk Centrum voor Volwassenenonderwijs - SITE</t>
  </si>
  <si>
    <t>Stedelijk Centrum voor Volwassenenonderwijs - SITE2</t>
  </si>
  <si>
    <t>Stedelijk Centrum voor Volwassenenonderwijs - SIVO</t>
  </si>
  <si>
    <t>Stedelijk Centrum voor Volwassenenonderwijs - Talen</t>
  </si>
  <si>
    <t>Centrum voor Basiseducatie Antwerpen</t>
  </si>
  <si>
    <t>Centrum voor Volwassenenonderwijs - Sint-Lutgardis Mol</t>
  </si>
  <si>
    <t>Mol</t>
  </si>
  <si>
    <t>Centrum voor Volwassenenonderwijs - Vormingsleergangen Sociaal en Pedagogisch Werk Mol</t>
  </si>
  <si>
    <t>Centrum voor Volwassenenonderwijs DTL Herentals</t>
  </si>
  <si>
    <t>Herentals</t>
  </si>
  <si>
    <t>Centrum voor Volwassenenonderwijs Hoger Instituut der Kempen</t>
  </si>
  <si>
    <t>Geel</t>
  </si>
  <si>
    <t>Turnhout</t>
  </si>
  <si>
    <t>Centrum voor Volwassenenonderwijs Technisch Instituut Sint-Jozef</t>
  </si>
  <si>
    <t>GO! Centrum voor Volwassenenonderwijs Horito Turnhout</t>
  </si>
  <si>
    <t>GO! Centrum voor Volwassenenonderwijs Kempen</t>
  </si>
  <si>
    <t>GO! Centrum voor Volwassenenonderwijs Taxandria</t>
  </si>
  <si>
    <t>Centrum voor Basiseducatie Kempen</t>
  </si>
  <si>
    <t>Centrum voor Volwassenenonderwijs Tweedekansonderwijs Mechelen vzw</t>
  </si>
  <si>
    <t>Mechelen</t>
  </si>
  <si>
    <t>Centrum voor Volwassenenonderwijs VTI SP Lier-Antwerpen</t>
  </si>
  <si>
    <t>Lier</t>
  </si>
  <si>
    <t>GO! Centrum voor Volwassenenonderwijs Crescendo</t>
  </si>
  <si>
    <t>GO! Centrum voor Volwassenenonderwijs Rivierenland</t>
  </si>
  <si>
    <t>Willebroek</t>
  </si>
  <si>
    <t>Technische Scholen Mechelen Centrum voor Volwassenenonderwijs</t>
  </si>
  <si>
    <t>Centrum voor Basiseducatie Open School</t>
  </si>
  <si>
    <t>ACE-GROEP T Centrum voor Volwassenenonderwijs</t>
  </si>
  <si>
    <t>Leuven</t>
  </si>
  <si>
    <t>Centrum Levende Talen Centrum voor Volwassenenonderwijs</t>
  </si>
  <si>
    <t>Centrum voor Volwassenenonderwijs - De Nobel</t>
  </si>
  <si>
    <t>Tienen</t>
  </si>
  <si>
    <t>Centrum voor Volwassenenonderwijs - Sociale School Heverlee</t>
  </si>
  <si>
    <t>Centrum voor Volwassenenonderwijs Hageland - Aarschot</t>
  </si>
  <si>
    <t>Aarschot</t>
  </si>
  <si>
    <t>Centrum voor Volwassenenonderwijs Tervuren - Hoeilaart</t>
  </si>
  <si>
    <t>Tervuren</t>
  </si>
  <si>
    <t>Centrum voor Volwassenenonderwijs VIVA SVV Brabant</t>
  </si>
  <si>
    <t>GO! Centrum voor Volwassenenonderwijs De Oranjerie</t>
  </si>
  <si>
    <t>Diest</t>
  </si>
  <si>
    <t>GO! Centrum voor Volwassenenonderwijs Leuven - Landen</t>
  </si>
  <si>
    <t>Vrij Technisch Instituut Leuven - Centrum voor Volwassenenonderwijs</t>
  </si>
  <si>
    <t>Centrum voor Basiseducatie Leuven-Hageland</t>
  </si>
  <si>
    <t>Regio 05 - Consortium Volwassenenonderwijs In vzw</t>
  </si>
  <si>
    <t>Centrum voor Volwassenenonderwijs Meise-Jette</t>
  </si>
  <si>
    <t>Meise</t>
  </si>
  <si>
    <t>Centrum voor Volwassenenonderwijs Opleidingscentrum Merchtem St.-Donatus</t>
  </si>
  <si>
    <t>Merchtem</t>
  </si>
  <si>
    <t>Centrum voor Volwassenenonderwijs Strombeek - Grimbergen</t>
  </si>
  <si>
    <t>Grimbergen</t>
  </si>
  <si>
    <t>Centrum voor Volwassenenonderwijs Talen en Informatica</t>
  </si>
  <si>
    <t>Vilvoorde</t>
  </si>
  <si>
    <t>GO! Centrum voor Volwassenenonderwijs GItt</t>
  </si>
  <si>
    <t>Sint-Genesius-Rode</t>
  </si>
  <si>
    <t>Centrum voor Basiseducatie Halle-Vilvoorde</t>
  </si>
  <si>
    <t>Machelen</t>
  </si>
  <si>
    <t>Centrum voor Volwassenenonderwijs Elishout</t>
  </si>
  <si>
    <t>Anderlecht</t>
  </si>
  <si>
    <t>Centrum voor Volwassenenonderwijs Hogere Leergang voor Fiscale en Sociale Wetenschappen</t>
  </si>
  <si>
    <t>Brussel</t>
  </si>
  <si>
    <t>Centrum voor Volwassenenonderwijs Kamer voor Handel en Nijverheid Brussel</t>
  </si>
  <si>
    <t>Elsene</t>
  </si>
  <si>
    <t>Centrum voor Volwassenenonderwijs Lethas Brussel</t>
  </si>
  <si>
    <t>Ganshoren</t>
  </si>
  <si>
    <t>GO! Centrum voor Volwassenenonderwijs Anderlecht</t>
  </si>
  <si>
    <t>Centrum voor Basiseducatie Brussel</t>
  </si>
  <si>
    <t>Campus de helix Centrum voor Volwassenenonderwijs</t>
  </si>
  <si>
    <t>Maasmechelen</t>
  </si>
  <si>
    <t>Centrum voor Volwassenenonderwijs Heusden-Zolder</t>
  </si>
  <si>
    <t>Heusden-Zolder</t>
  </si>
  <si>
    <t>Beringen</t>
  </si>
  <si>
    <t>Centrum voor Volwassenenonderwijs T.I.K.B.</t>
  </si>
  <si>
    <t>Houthalen-Helchteren</t>
  </si>
  <si>
    <t>Centrum voor Volwassenenonderwijs Vrije Leergangen Limburg</t>
  </si>
  <si>
    <t>Genk</t>
  </si>
  <si>
    <t>GO! Centrum voor Volwassenenonderwijs CTT Limburg</t>
  </si>
  <si>
    <t>GO! Centrum voor Volwassenenonderwijs Noord-Limburg</t>
  </si>
  <si>
    <t>Lommel</t>
  </si>
  <si>
    <t>Provinciaal Centrum voor Volwassenenonderwijs Maasland</t>
  </si>
  <si>
    <t>Vrij Centrum voor Volwassenenonderwijs Noord-Limburg</t>
  </si>
  <si>
    <t>Overpelt</t>
  </si>
  <si>
    <t>Centrum voor Basiseducatie Limburg Midden-Noord vzw</t>
  </si>
  <si>
    <t>Centrum voor Volwassenenonderwijs LIMLO</t>
  </si>
  <si>
    <t>Diepenbeek</t>
  </si>
  <si>
    <t>Centrum voor Volwassenenonderwijs viio</t>
  </si>
  <si>
    <t>Tongeren</t>
  </si>
  <si>
    <t>Centrum voor Volwassenenonderwijs VSPW - Hasselt</t>
  </si>
  <si>
    <t>Hasselt</t>
  </si>
  <si>
    <t>GO! Centrum voor Volwassenenonderwijs Step</t>
  </si>
  <si>
    <t>GO! Centrum voor Volwassenenonderwijs Zuid-Limburg</t>
  </si>
  <si>
    <t>Sint-Truiden</t>
  </si>
  <si>
    <t>KCST Centrum voor Volwassenenonderwijs</t>
  </si>
  <si>
    <t>Provinciaal Centrum voor Volwassenenonderwijs Handel Hasselt</t>
  </si>
  <si>
    <t>Provinciaal Centrum voor Volwassenenonderwijs Moderne Talen Hasselt</t>
  </si>
  <si>
    <t>Provinciaal Centrum voor Volwassenenonderwijs Talen-Informatica Voeren</t>
  </si>
  <si>
    <t>Voeren</t>
  </si>
  <si>
    <t>Centrum voor Basiseducatie Limburg-Zuid</t>
  </si>
  <si>
    <t>Centrum voor Volwassenenonderwijs LBC - NVK</t>
  </si>
  <si>
    <t>Sint-Niklaas</t>
  </si>
  <si>
    <t>Centrum voor Volwassenenonderwijs Temse</t>
  </si>
  <si>
    <t>Temse</t>
  </si>
  <si>
    <t>GO! Centrum voor Volwassenenonderwijs Janitor</t>
  </si>
  <si>
    <t>GO! Centrum voor Volwassenenonderwijs Leerstad</t>
  </si>
  <si>
    <t>Lokeren</t>
  </si>
  <si>
    <t>Provinciaal Centrum voor Volwassenenonderwijs Scheldeland</t>
  </si>
  <si>
    <t>Dendermonde</t>
  </si>
  <si>
    <t>Provinciaal Centrum voor Volwassenenonderwijs Waas en Durme</t>
  </si>
  <si>
    <t>Centrum voor Basiseducatie Waas en Dender</t>
  </si>
  <si>
    <t>Centrum voor Volwassenenonderwijs VAZOV</t>
  </si>
  <si>
    <t>Oudenaarde</t>
  </si>
  <si>
    <t>GO! Centrum voor Volwassenenonderwijs Handelsschool</t>
  </si>
  <si>
    <t>Aalst</t>
  </si>
  <si>
    <t>GO! Centrum voor Volwassenenonderwijs Oudenaarde /De Vlaamse Ardennen</t>
  </si>
  <si>
    <t>GO! Centrum voor Volwassenenonderwijs Tanera</t>
  </si>
  <si>
    <t>Provinciaal Centrum voor Volwassenenonderwijs Dender en Schelde</t>
  </si>
  <si>
    <t>Ninove</t>
  </si>
  <si>
    <t>Technisch Instituut Sint-Jozef Centrum voor Volwassenenonderwijs</t>
  </si>
  <si>
    <t>Geraardsbergen</t>
  </si>
  <si>
    <t>Vrij Technisch Instituut Centrum voor Volwassenenonderwijs</t>
  </si>
  <si>
    <t>Vrije Taal- en Handelsleergangen Centrum voor Volwassenenonderwijs</t>
  </si>
  <si>
    <t>Centrum voor Basiseducatie Zuid-Oost-Vlaanderen</t>
  </si>
  <si>
    <t>Centrum voor Volwassenenonderwijs De Bargie</t>
  </si>
  <si>
    <t>Gent</t>
  </si>
  <si>
    <t>Centrum voor Volwassenenonderwijs ISBO</t>
  </si>
  <si>
    <t>Zelzate</t>
  </si>
  <si>
    <t>Centrum voor Volwassenenonderwijs Kisp</t>
  </si>
  <si>
    <t>Centrum voor Volwassenenonderwijs Leerdorp</t>
  </si>
  <si>
    <t>Centrum voor Volwassenenonderwijs VIVA Oost-Vlaanderen</t>
  </si>
  <si>
    <t>Centrum voor Volwassenenonderwijs Vormingsleergangen Sociaal en Pedagogisch Werk</t>
  </si>
  <si>
    <t>GO! Centrum voor Volwassenenonderwijs Panta Rhei de Avondschool</t>
  </si>
  <si>
    <t>het Perspectief' Provinciaal Centrum voor Volwassenenonderwijs</t>
  </si>
  <si>
    <t>Provinciaal Centrum voor Volwassenenonderwijs Meetjesland</t>
  </si>
  <si>
    <t>Eeklo</t>
  </si>
  <si>
    <t>Centrum voor Basiseducatie Gent-Meetjesland-Leieland</t>
  </si>
  <si>
    <t>Centrum voor Volwassenenonderwijs HITEK</t>
  </si>
  <si>
    <t>Kortrijk</t>
  </si>
  <si>
    <t>Centrum voor Volwassenenonderwijs Kokelaarstraat</t>
  </si>
  <si>
    <t>Roeselare</t>
  </si>
  <si>
    <t>Centrum voor Volwassenenonderwijs Roeselare</t>
  </si>
  <si>
    <t>Centrum voor Volwassenenonderwijs Sint-Paulus Waregem</t>
  </si>
  <si>
    <t>Waregem</t>
  </si>
  <si>
    <t>Centrum voor Volwassenenonderwijs VIVO</t>
  </si>
  <si>
    <t>Centrum voor Volwassenenonderwijs-Vormingsleergangen Sociaal en Pedagogisch Werk</t>
  </si>
  <si>
    <t>GO! Centrum voor Volwassenenonderwijs Avelgem - Harelbeke</t>
  </si>
  <si>
    <t>Avelgem</t>
  </si>
  <si>
    <t>GO! Centrum voor Volwassenenonderwijs Drie Hofsteden</t>
  </si>
  <si>
    <t>Provinciaal Centrum voor Volwassenenonderwijs West-Vlaanderen</t>
  </si>
  <si>
    <t>Izegem</t>
  </si>
  <si>
    <t>Centrum voor Basiseducatie Midden en Zuid West-Vlaanderen</t>
  </si>
  <si>
    <t>Centrum voor Volwassenenonderwijs Sint-Godelieve vzw</t>
  </si>
  <si>
    <t>Brugge</t>
  </si>
  <si>
    <t>Centrum voor Volwassenenonderwijs Spermalie</t>
  </si>
  <si>
    <t>Centrum voor Volwassenenonderwijs VIVA West-Vlaanderen vzw</t>
  </si>
  <si>
    <t>Centrum voor Volwassenenonderwijs VTI Brugge</t>
  </si>
  <si>
    <t>Centrum voor Volwassenenonderwijs Westhoek-Westkust</t>
  </si>
  <si>
    <t>Ieper</t>
  </si>
  <si>
    <t>GO! Centrum voor Volwassenenonderwijs Cervo</t>
  </si>
  <si>
    <t>De Panne</t>
  </si>
  <si>
    <t>GO! Centrum voor Volwassenenonderwijs De Avondschool</t>
  </si>
  <si>
    <t>Oostende</t>
  </si>
  <si>
    <t>GO! IVO Sint-Andries</t>
  </si>
  <si>
    <t xml:space="preserve">Stedelijke Nijverheids- en Taalleergangen - Centrum voor Volwassenenonderwijs </t>
  </si>
  <si>
    <t>Centrum voor Basiseducatie Brugge-Oostende-Westhoek vzw</t>
  </si>
  <si>
    <t>Samenstelling consortia</t>
  </si>
  <si>
    <t>12_VWO_1213_1</t>
  </si>
  <si>
    <t>12_VWO_1213_2</t>
  </si>
  <si>
    <t>12_VWO_1213_3</t>
  </si>
  <si>
    <t>12_VWO_1213_4</t>
  </si>
  <si>
    <t>12_VWO_1213_5</t>
  </si>
  <si>
    <t>12_VWO_1213_6</t>
  </si>
  <si>
    <t>12_VWO_1213_7</t>
  </si>
  <si>
    <t>12_VWO_1213_8</t>
  </si>
  <si>
    <t>12_VWO_1213_9</t>
  </si>
  <si>
    <t>12_VWO_1213_10</t>
  </si>
  <si>
    <t>12_VWO_1213_11</t>
  </si>
  <si>
    <t>12_VWO_1213_12</t>
  </si>
  <si>
    <t>12_VWO_1213_13</t>
  </si>
  <si>
    <t>12_VWO_1213_14</t>
  </si>
  <si>
    <t>12_VWO_1213_15</t>
  </si>
  <si>
    <t>12_VWO_1213_16</t>
  </si>
  <si>
    <t>12_VWO_1213_17</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</si>
</sst>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quot;-&quot;"/>
    <numFmt numFmtId="166" formatCode="0.0"/>
    <numFmt numFmtId="167" formatCode="0.0%"/>
    <numFmt numFmtId="168" formatCode="#,##0.0"/>
    <numFmt numFmtId="169" formatCode="0.000000"/>
    <numFmt numFmtId="170" formatCode="0.000%"/>
    <numFmt numFmtId="171" formatCode="0.0000%"/>
  </numFmts>
  <fonts count="56">
    <font>
      <sz val="10"/>
      <name val="Arial"/>
      <family val="0"/>
    </font>
    <font>
      <sz val="11"/>
      <color indexed="8"/>
      <name val="Calibri"/>
      <family val="2"/>
    </font>
    <font>
      <sz val="10"/>
      <name val="MS Sans Serif"/>
      <family val="2"/>
    </font>
    <font>
      <b/>
      <sz val="9"/>
      <name val="Arial"/>
      <family val="2"/>
    </font>
    <font>
      <sz val="9"/>
      <name val="Arial"/>
      <family val="2"/>
    </font>
    <font>
      <sz val="9"/>
      <name val="MS Sans Serif"/>
      <family val="2"/>
    </font>
    <font>
      <b/>
      <sz val="9"/>
      <name val="MS Sans Serif"/>
      <family val="2"/>
    </font>
    <font>
      <sz val="8"/>
      <name val="Arial"/>
      <family val="2"/>
    </font>
    <font>
      <b/>
      <sz val="10"/>
      <name val="Arial"/>
      <family val="2"/>
    </font>
    <font>
      <sz val="10"/>
      <name val="Helv"/>
      <family val="0"/>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4"/>
      <color indexed="10"/>
      <name val="Arial"/>
      <family val="2"/>
    </font>
    <font>
      <sz val="14"/>
      <color indexed="10"/>
      <name val="Arial"/>
      <family val="2"/>
    </font>
    <font>
      <b/>
      <sz val="10"/>
      <color indexed="10"/>
      <name val="Arial"/>
      <family val="2"/>
    </font>
    <font>
      <b/>
      <sz val="11"/>
      <name val="Arial"/>
      <family val="2"/>
    </font>
    <font>
      <b/>
      <sz val="12"/>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indexed="8"/>
      <name val="Arial"/>
      <family val="0"/>
    </font>
    <font>
      <b/>
      <sz val="11"/>
      <color indexed="8"/>
      <name val="Arial"/>
      <family val="0"/>
    </font>
    <font>
      <sz val="10"/>
      <color indexed="8"/>
      <name val="MS Sans Serif"/>
      <family val="0"/>
    </font>
    <font>
      <b/>
      <sz val="10"/>
      <color indexed="8"/>
      <name val="MS Sans Serif"/>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style="thin">
        <color indexed="8"/>
      </bottom>
    </border>
    <border>
      <left/>
      <right/>
      <top style="medium"/>
      <bottom style="thin">
        <color indexed="8"/>
      </bottom>
    </border>
    <border>
      <left/>
      <right style="thin">
        <color indexed="8"/>
      </right>
      <top style="medium"/>
      <bottom style="thin">
        <color indexed="8"/>
      </bottom>
    </border>
    <border>
      <left style="thin">
        <color indexed="8"/>
      </left>
      <right/>
      <top style="medium"/>
      <bottom style="thin">
        <color indexed="8"/>
      </bottom>
    </border>
    <border>
      <left/>
      <right/>
      <top/>
      <bottom style="thin"/>
    </border>
    <border>
      <left style="thin"/>
      <right/>
      <top style="thin"/>
      <bottom style="thin"/>
    </border>
    <border>
      <left/>
      <right/>
      <top style="thin">
        <color indexed="8"/>
      </top>
      <bottom style="thin"/>
    </border>
    <border>
      <left/>
      <right style="thin">
        <color indexed="8"/>
      </right>
      <top style="thin">
        <color indexed="8"/>
      </top>
      <bottom style="thin"/>
    </border>
    <border>
      <left style="thin">
        <color indexed="8"/>
      </left>
      <right/>
      <top style="thin">
        <color indexed="8"/>
      </top>
      <bottom/>
    </border>
    <border>
      <left/>
      <right/>
      <top style="thin">
        <color indexed="8"/>
      </top>
      <bottom/>
    </border>
    <border>
      <left/>
      <right style="thin">
        <color indexed="8"/>
      </right>
      <top/>
      <bottom/>
    </border>
    <border>
      <left style="thin">
        <color indexed="8"/>
      </left>
      <right/>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top style="medium"/>
      <bottom style="thin"/>
    </border>
    <border>
      <left style="thin">
        <color indexed="8"/>
      </left>
      <right/>
      <top style="medium"/>
      <bottom style="thin"/>
    </border>
    <border>
      <left/>
      <right style="thin">
        <color indexed="8"/>
      </right>
      <top/>
      <bottom style="thin">
        <color indexed="8"/>
      </bottom>
    </border>
    <border>
      <left style="thin"/>
      <right style="thin"/>
      <top style="thin"/>
      <bottom/>
    </border>
    <border>
      <left style="thin"/>
      <right style="thin">
        <color indexed="8"/>
      </right>
      <top style="thin"/>
      <bottom/>
    </border>
    <border>
      <left style="thin"/>
      <right style="thin"/>
      <top/>
      <bottom/>
    </border>
    <border>
      <left style="thin"/>
      <right style="thin">
        <color indexed="8"/>
      </right>
      <top/>
      <bottom/>
    </border>
    <border>
      <left/>
      <right style="thin"/>
      <top/>
      <bottom/>
    </border>
    <border>
      <left/>
      <right style="thin"/>
      <top style="thin">
        <color indexed="8"/>
      </top>
      <bottom/>
    </border>
    <border>
      <left/>
      <right/>
      <top style="thin"/>
      <bottom/>
    </border>
    <border>
      <left/>
      <right/>
      <top style="medium">
        <color indexed="8"/>
      </top>
      <bottom style="thin">
        <color indexed="8"/>
      </bottom>
    </border>
    <border>
      <left style="thin">
        <color indexed="8"/>
      </left>
      <right/>
      <top style="medium">
        <color indexed="8"/>
      </top>
      <bottom style="thin">
        <color indexed="8"/>
      </bottom>
    </border>
    <border>
      <left style="thin">
        <color indexed="8"/>
      </left>
      <right/>
      <top style="thin"/>
      <bottom/>
    </border>
    <border>
      <left/>
      <right style="thin"/>
      <top style="medium"/>
      <bottom/>
    </border>
    <border>
      <left style="thin"/>
      <right/>
      <top style="medium"/>
      <bottom style="thin"/>
    </border>
    <border>
      <left/>
      <right style="thin"/>
      <top/>
      <bottom style="thin"/>
    </border>
    <border>
      <left/>
      <right/>
      <top style="thin"/>
      <bottom style="thin"/>
    </border>
    <border>
      <left style="thin"/>
      <right/>
      <top/>
      <bottom/>
    </border>
    <border>
      <left style="thin">
        <color indexed="8"/>
      </left>
      <right style="thin">
        <color indexed="22"/>
      </right>
      <top style="thin">
        <color indexed="8"/>
      </top>
      <bottom/>
    </border>
    <border>
      <left style="thin">
        <color indexed="8"/>
      </left>
      <right style="thin">
        <color indexed="22"/>
      </right>
      <top/>
      <bottom/>
    </border>
    <border>
      <left/>
      <right style="thin">
        <color indexed="22"/>
      </right>
      <top/>
      <bottom/>
    </border>
    <border>
      <left style="thin">
        <color indexed="22"/>
      </left>
      <right/>
      <top/>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color indexed="8"/>
      </top>
      <bottom/>
    </border>
    <border>
      <left style="thin"/>
      <right style="thin">
        <color indexed="8"/>
      </right>
      <top style="thin">
        <color indexed="8"/>
      </top>
      <bottom/>
    </border>
    <border>
      <left style="thin">
        <color indexed="8"/>
      </left>
      <right style="thin">
        <color indexed="8"/>
      </right>
      <top style="medium">
        <color indexed="8"/>
      </top>
      <bottom style="thin">
        <color indexed="8"/>
      </bottom>
    </border>
    <border>
      <left style="thin"/>
      <right/>
      <top/>
      <bottom style="thin"/>
    </border>
    <border>
      <left style="thin"/>
      <right/>
      <top style="medium"/>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9" fillId="0" borderId="0" applyFont="0" applyFill="0" applyBorder="0" applyAlignment="0" applyProtection="0"/>
    <xf numFmtId="166" fontId="10" fillId="0" borderId="0" applyFont="0" applyFill="0" applyBorder="0" applyAlignment="0" applyProtection="0"/>
    <xf numFmtId="169"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3" fontId="2" fillId="0" borderId="0" applyFont="0" applyFill="0" applyBorder="0" applyAlignment="0" applyProtection="0"/>
    <xf numFmtId="4" fontId="9" fillId="0" borderId="0" applyFont="0" applyFill="0" applyBorder="0" applyAlignment="0" applyProtection="0"/>
    <xf numFmtId="0" fontId="45" fillId="0" borderId="3" applyNumberFormat="0" applyFill="0" applyAlignment="0" applyProtection="0"/>
    <xf numFmtId="0" fontId="46" fillId="28" borderId="0" applyNumberFormat="0" applyBorder="0" applyAlignment="0" applyProtection="0"/>
    <xf numFmtId="3" fontId="7" fillId="1" borderId="4" applyBorder="0">
      <alignment/>
      <protection/>
    </xf>
    <xf numFmtId="0" fontId="4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2"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1" fillId="1" borderId="8">
      <alignment horizontal="center" vertical="top" textRotation="90"/>
      <protection/>
    </xf>
    <xf numFmtId="0" fontId="51" fillId="30" borderId="0" applyNumberFormat="0" applyBorder="0" applyAlignment="0" applyProtection="0"/>
    <xf numFmtId="4" fontId="9" fillId="0" borderId="0" applyFont="0" applyFill="0" applyBorder="0" applyAlignment="0" applyProtection="0"/>
    <xf numFmtId="0" fontId="12" fillId="0" borderId="9">
      <alignment/>
      <protection/>
    </xf>
    <xf numFmtId="0" fontId="0" fillId="31" borderId="10" applyNumberFormat="0" applyFont="0" applyAlignment="0" applyProtection="0"/>
    <xf numFmtId="0" fontId="52" fillId="32" borderId="0" applyNumberFormat="0" applyBorder="0" applyAlignment="0" applyProtection="0"/>
    <xf numFmtId="167" fontId="2" fillId="0" borderId="0" applyFont="0" applyFill="0" applyBorder="0" applyAlignment="0" applyProtection="0"/>
    <xf numFmtId="10" fontId="2" fillId="0" borderId="0">
      <alignment/>
      <protection/>
    </xf>
    <xf numFmtId="170" fontId="2" fillId="0" borderId="0" applyFont="0" applyFill="0" applyBorder="0" applyAlignment="0" applyProtection="0"/>
    <xf numFmtId="171" fontId="1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6" fillId="0" borderId="0">
      <alignment/>
      <protection/>
    </xf>
    <xf numFmtId="0" fontId="16" fillId="0" borderId="0">
      <alignment/>
      <protection/>
    </xf>
    <xf numFmtId="0" fontId="2" fillId="0" borderId="0">
      <alignment/>
      <protection/>
    </xf>
    <xf numFmtId="0" fontId="13" fillId="0" borderId="9" applyBorder="0" applyAlignment="0">
      <protection/>
    </xf>
    <xf numFmtId="0" fontId="14" fillId="0" borderId="0">
      <alignment/>
      <protection/>
    </xf>
    <xf numFmtId="0" fontId="15" fillId="33" borderId="9" applyBorder="0">
      <alignment/>
      <protection/>
    </xf>
    <xf numFmtId="0" fontId="53"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325">
    <xf numFmtId="0" fontId="0" fillId="0" borderId="0" xfId="0"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70" applyFont="1" applyBorder="1" applyAlignment="1">
      <alignment horizontal="centerContinuous"/>
      <protection/>
    </xf>
    <xf numFmtId="0" fontId="4" fillId="0" borderId="0" xfId="70" applyFont="1" applyBorder="1" applyAlignment="1">
      <alignment horizontal="centerContinuous"/>
      <protection/>
    </xf>
    <xf numFmtId="0" fontId="4" fillId="0" borderId="0" xfId="70" applyFont="1" applyAlignment="1">
      <alignment horizontal="centerContinuous"/>
      <protection/>
    </xf>
    <xf numFmtId="0" fontId="3" fillId="0" borderId="12"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16" xfId="0" applyFont="1" applyBorder="1" applyAlignment="1">
      <alignment horizontal="centerContinuous"/>
    </xf>
    <xf numFmtId="0" fontId="4" fillId="0" borderId="17" xfId="0" applyFont="1" applyBorder="1" applyAlignment="1">
      <alignment/>
    </xf>
    <xf numFmtId="0" fontId="4" fillId="0" borderId="18" xfId="69" applyFont="1" applyBorder="1" applyAlignment="1">
      <alignment horizontal="right"/>
      <protection/>
    </xf>
    <xf numFmtId="0" fontId="4" fillId="0" borderId="19" xfId="69" applyFont="1" applyBorder="1" applyAlignment="1">
      <alignment horizontal="right"/>
      <protection/>
    </xf>
    <xf numFmtId="0" fontId="4" fillId="0" borderId="20" xfId="69" applyFont="1" applyBorder="1" applyAlignment="1">
      <alignment horizontal="right"/>
      <protection/>
    </xf>
    <xf numFmtId="0" fontId="3" fillId="0" borderId="0" xfId="0" applyFont="1" applyBorder="1" applyAlignment="1">
      <alignment horizontal="right"/>
    </xf>
    <xf numFmtId="0" fontId="5" fillId="0" borderId="0" xfId="0" applyFont="1" applyAlignment="1">
      <alignment/>
    </xf>
    <xf numFmtId="0" fontId="4" fillId="0" borderId="0" xfId="69" applyFont="1">
      <alignment/>
      <protection/>
    </xf>
    <xf numFmtId="0" fontId="3" fillId="0" borderId="0" xfId="69" applyFont="1" applyBorder="1">
      <alignment/>
      <protection/>
    </xf>
    <xf numFmtId="0" fontId="6" fillId="0" borderId="0" xfId="0" applyFont="1" applyAlignment="1">
      <alignment horizontal="right"/>
    </xf>
    <xf numFmtId="0" fontId="0" fillId="0" borderId="0" xfId="0" applyBorder="1" applyAlignment="1">
      <alignment/>
    </xf>
    <xf numFmtId="0" fontId="8" fillId="0" borderId="0" xfId="0" applyFont="1" applyBorder="1" applyAlignment="1">
      <alignment/>
    </xf>
    <xf numFmtId="164" fontId="0" fillId="0" borderId="0" xfId="0" applyNumberFormat="1" applyAlignment="1">
      <alignment/>
    </xf>
    <xf numFmtId="0" fontId="8" fillId="0" borderId="0" xfId="0" applyFont="1" applyAlignment="1">
      <alignment horizontal="right"/>
    </xf>
    <xf numFmtId="164" fontId="0" fillId="0" borderId="0" xfId="0" applyNumberFormat="1" applyBorder="1" applyAlignment="1">
      <alignment/>
    </xf>
    <xf numFmtId="164" fontId="8" fillId="0" borderId="0" xfId="0" applyNumberFormat="1"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24" xfId="0" applyNumberFormat="1" applyBorder="1" applyAlignment="1">
      <alignment/>
    </xf>
    <xf numFmtId="164" fontId="0" fillId="0" borderId="23" xfId="0" applyNumberFormat="1" applyBorder="1" applyAlignment="1">
      <alignment/>
    </xf>
    <xf numFmtId="0" fontId="8" fillId="0" borderId="23" xfId="0" applyFont="1" applyBorder="1" applyAlignment="1">
      <alignment horizontal="right"/>
    </xf>
    <xf numFmtId="164" fontId="8" fillId="0" borderId="21" xfId="0" applyNumberFormat="1" applyFont="1" applyBorder="1" applyAlignment="1">
      <alignment/>
    </xf>
    <xf numFmtId="164" fontId="8" fillId="0" borderId="22" xfId="0" applyNumberFormat="1" applyFont="1" applyBorder="1" applyAlignment="1">
      <alignment/>
    </xf>
    <xf numFmtId="164" fontId="8" fillId="0" borderId="25" xfId="0" applyNumberFormat="1" applyFont="1" applyBorder="1" applyAlignment="1">
      <alignment/>
    </xf>
    <xf numFmtId="164" fontId="8" fillId="0" borderId="24" xfId="0" applyNumberFormat="1" applyFont="1" applyBorder="1" applyAlignment="1">
      <alignment/>
    </xf>
    <xf numFmtId="164" fontId="8" fillId="0" borderId="23" xfId="0" applyNumberFormat="1" applyFont="1" applyBorder="1" applyAlignment="1">
      <alignment/>
    </xf>
    <xf numFmtId="0" fontId="8" fillId="0" borderId="22" xfId="0" applyFont="1" applyBorder="1" applyAlignment="1">
      <alignment/>
    </xf>
    <xf numFmtId="0" fontId="8" fillId="0" borderId="0" xfId="0" applyFont="1" applyBorder="1" applyAlignment="1">
      <alignment horizontal="right"/>
    </xf>
    <xf numFmtId="0" fontId="8" fillId="0" borderId="0" xfId="73" applyFont="1" applyFill="1" applyAlignment="1" applyProtection="1">
      <alignment horizontal="center"/>
      <protection locked="0"/>
    </xf>
    <xf numFmtId="164" fontId="8" fillId="0" borderId="21" xfId="0" applyNumberFormat="1" applyFont="1" applyBorder="1" applyAlignment="1">
      <alignment horizontal="right"/>
    </xf>
    <xf numFmtId="164" fontId="0" fillId="0" borderId="26" xfId="0" applyNumberFormat="1" applyBorder="1" applyAlignment="1">
      <alignment/>
    </xf>
    <xf numFmtId="164" fontId="0" fillId="0" borderId="27" xfId="0" applyNumberFormat="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Alignment="1">
      <alignment/>
    </xf>
    <xf numFmtId="0" fontId="8" fillId="0" borderId="0" xfId="70" applyFont="1" applyBorder="1" applyAlignment="1">
      <alignment horizontal="center"/>
      <protection/>
    </xf>
    <xf numFmtId="0" fontId="0" fillId="0" borderId="0" xfId="70" applyFont="1" applyBorder="1" applyAlignment="1">
      <alignment horizontal="centerContinuous"/>
      <protection/>
    </xf>
    <xf numFmtId="0" fontId="0" fillId="0" borderId="0" xfId="70" applyFont="1" applyAlignment="1">
      <alignment horizontal="centerContinuous"/>
      <protection/>
    </xf>
    <xf numFmtId="0" fontId="0" fillId="0" borderId="28" xfId="0" applyFont="1" applyBorder="1" applyAlignment="1">
      <alignment/>
    </xf>
    <xf numFmtId="0" fontId="0" fillId="0" borderId="22" xfId="0" applyFont="1" applyBorder="1" applyAlignment="1">
      <alignment/>
    </xf>
    <xf numFmtId="0" fontId="0" fillId="0" borderId="29" xfId="0" applyFont="1" applyBorder="1" applyAlignment="1">
      <alignment horizontal="center" textRotation="90" wrapText="1"/>
    </xf>
    <xf numFmtId="3" fontId="0" fillId="0" borderId="24" xfId="0" applyNumberFormat="1" applyBorder="1" applyAlignment="1">
      <alignment/>
    </xf>
    <xf numFmtId="3" fontId="0" fillId="0" borderId="0" xfId="0" applyNumberFormat="1" applyBorder="1" applyAlignment="1">
      <alignment/>
    </xf>
    <xf numFmtId="3" fontId="8" fillId="0" borderId="21" xfId="0" applyNumberFormat="1" applyFont="1" applyBorder="1" applyAlignment="1">
      <alignment/>
    </xf>
    <xf numFmtId="3" fontId="8" fillId="0" borderId="22" xfId="0" applyNumberFormat="1" applyFont="1" applyBorder="1" applyAlignment="1">
      <alignment/>
    </xf>
    <xf numFmtId="164" fontId="0" fillId="0" borderId="22" xfId="0" applyNumberFormat="1" applyBorder="1" applyAlignment="1">
      <alignment/>
    </xf>
    <xf numFmtId="164" fontId="0" fillId="0" borderId="21" xfId="0" applyNumberFormat="1" applyBorder="1" applyAlignment="1">
      <alignment/>
    </xf>
    <xf numFmtId="164" fontId="0" fillId="0" borderId="25" xfId="0" applyNumberFormat="1" applyBorder="1" applyAlignment="1">
      <alignment/>
    </xf>
    <xf numFmtId="164" fontId="0" fillId="0" borderId="30" xfId="0" applyNumberFormat="1" applyBorder="1" applyAlignment="1">
      <alignment/>
    </xf>
    <xf numFmtId="3" fontId="0" fillId="0" borderId="23" xfId="0" applyNumberFormat="1" applyBorder="1" applyAlignment="1">
      <alignment/>
    </xf>
    <xf numFmtId="3" fontId="8" fillId="0" borderId="25" xfId="0" applyNumberFormat="1" applyFont="1" applyBorder="1" applyAlignment="1">
      <alignment/>
    </xf>
    <xf numFmtId="164" fontId="0" fillId="0" borderId="27" xfId="0" applyNumberFormat="1" applyFont="1" applyBorder="1" applyAlignment="1">
      <alignment/>
    </xf>
    <xf numFmtId="164" fontId="0" fillId="0" borderId="26" xfId="0" applyNumberFormat="1" applyFont="1" applyBorder="1" applyAlignment="1">
      <alignment/>
    </xf>
    <xf numFmtId="164" fontId="0" fillId="0" borderId="31" xfId="0" applyNumberFormat="1" applyBorder="1" applyAlignment="1">
      <alignment/>
    </xf>
    <xf numFmtId="164" fontId="0" fillId="0" borderId="32" xfId="0" applyNumberFormat="1" applyBorder="1" applyAlignment="1">
      <alignment/>
    </xf>
    <xf numFmtId="164" fontId="0" fillId="0" borderId="33" xfId="0" applyNumberFormat="1" applyBorder="1" applyAlignment="1">
      <alignment/>
    </xf>
    <xf numFmtId="164" fontId="0" fillId="0" borderId="34" xfId="0" applyNumberFormat="1" applyBorder="1" applyAlignment="1">
      <alignment/>
    </xf>
    <xf numFmtId="0" fontId="4" fillId="0" borderId="0" xfId="69" applyFont="1" applyBorder="1" applyAlignment="1">
      <alignment horizontal="right"/>
      <protection/>
    </xf>
    <xf numFmtId="0" fontId="4" fillId="0" borderId="0" xfId="69" applyFont="1" applyBorder="1">
      <alignment/>
      <protection/>
    </xf>
    <xf numFmtId="164" fontId="0" fillId="0" borderId="35" xfId="0" applyNumberFormat="1" applyBorder="1" applyAlignment="1">
      <alignment/>
    </xf>
    <xf numFmtId="164" fontId="8" fillId="0" borderId="36" xfId="0" applyNumberFormat="1" applyFont="1" applyBorder="1" applyAlignment="1">
      <alignment/>
    </xf>
    <xf numFmtId="164" fontId="8" fillId="0" borderId="4" xfId="69" applyNumberFormat="1" applyFont="1" applyBorder="1">
      <alignment/>
      <protection/>
    </xf>
    <xf numFmtId="164" fontId="8" fillId="0" borderId="37" xfId="69" applyNumberFormat="1" applyFont="1" applyBorder="1">
      <alignment/>
      <protection/>
    </xf>
    <xf numFmtId="0" fontId="8" fillId="0" borderId="0" xfId="0" applyFont="1" applyFill="1" applyBorder="1" applyAlignment="1">
      <alignment/>
    </xf>
    <xf numFmtId="0" fontId="0" fillId="0" borderId="38" xfId="0" applyFill="1" applyBorder="1" applyAlignment="1">
      <alignment/>
    </xf>
    <xf numFmtId="0" fontId="0" fillId="0" borderId="39" xfId="0" applyFill="1" applyBorder="1" applyAlignment="1">
      <alignment horizontal="right"/>
    </xf>
    <xf numFmtId="0" fontId="0" fillId="0" borderId="38" xfId="0" applyFill="1" applyBorder="1" applyAlignment="1">
      <alignment horizontal="right"/>
    </xf>
    <xf numFmtId="0" fontId="8" fillId="0" borderId="0" xfId="0" applyFont="1" applyFill="1" applyBorder="1" applyAlignment="1">
      <alignment vertical="top" wrapText="1"/>
    </xf>
    <xf numFmtId="0" fontId="0" fillId="0" borderId="24" xfId="0" applyFill="1" applyBorder="1" applyAlignment="1">
      <alignment horizontal="right"/>
    </xf>
    <xf numFmtId="0" fontId="0" fillId="0" borderId="0" xfId="0" applyFill="1" applyBorder="1" applyAlignment="1">
      <alignment horizontal="right"/>
    </xf>
    <xf numFmtId="164" fontId="0" fillId="0" borderId="24" xfId="0" applyNumberFormat="1" applyFill="1" applyBorder="1" applyAlignment="1">
      <alignment/>
    </xf>
    <xf numFmtId="164" fontId="0" fillId="0" borderId="0" xfId="0" applyNumberFormat="1" applyFill="1" applyBorder="1" applyAlignment="1">
      <alignment/>
    </xf>
    <xf numFmtId="0" fontId="18" fillId="0" borderId="0" xfId="0" applyFont="1" applyFill="1" applyBorder="1" applyAlignment="1">
      <alignment/>
    </xf>
    <xf numFmtId="0" fontId="17" fillId="0" borderId="0" xfId="0" applyFont="1" applyFill="1" applyBorder="1" applyAlignment="1">
      <alignment horizontal="right"/>
    </xf>
    <xf numFmtId="164" fontId="17" fillId="0" borderId="21" xfId="0" applyNumberFormat="1" applyFont="1" applyFill="1" applyBorder="1" applyAlignment="1">
      <alignment horizontal="right"/>
    </xf>
    <xf numFmtId="164" fontId="17" fillId="0" borderId="22" xfId="0" applyNumberFormat="1" applyFont="1" applyFill="1" applyBorder="1" applyAlignment="1">
      <alignment horizontal="right"/>
    </xf>
    <xf numFmtId="164" fontId="0" fillId="0" borderId="26" xfId="0" applyNumberFormat="1" applyFill="1" applyBorder="1" applyAlignment="1">
      <alignment/>
    </xf>
    <xf numFmtId="164" fontId="0" fillId="0" borderId="27" xfId="0" applyNumberFormat="1" applyFill="1" applyBorder="1" applyAlignment="1">
      <alignment/>
    </xf>
    <xf numFmtId="0" fontId="17" fillId="0" borderId="23" xfId="0" applyFont="1" applyFill="1" applyBorder="1" applyAlignment="1">
      <alignment horizontal="right"/>
    </xf>
    <xf numFmtId="0" fontId="0" fillId="0" borderId="0" xfId="0" applyFill="1" applyBorder="1" applyAlignment="1">
      <alignment horizontal="left"/>
    </xf>
    <xf numFmtId="0" fontId="18" fillId="0" borderId="0" xfId="0" applyFont="1" applyFill="1" applyAlignment="1">
      <alignment/>
    </xf>
    <xf numFmtId="0" fontId="8" fillId="0" borderId="23" xfId="0" applyFont="1" applyFill="1" applyBorder="1" applyAlignment="1">
      <alignment horizontal="right"/>
    </xf>
    <xf numFmtId="164" fontId="8" fillId="0" borderId="21" xfId="0" applyNumberFormat="1" applyFont="1" applyFill="1" applyBorder="1" applyAlignment="1">
      <alignment horizontal="right"/>
    </xf>
    <xf numFmtId="164" fontId="8" fillId="0" borderId="22" xfId="0" applyNumberFormat="1" applyFont="1" applyFill="1" applyBorder="1" applyAlignment="1">
      <alignment horizontal="right"/>
    </xf>
    <xf numFmtId="0" fontId="20" fillId="0" borderId="0" xfId="0" applyFont="1" applyFill="1" applyAlignment="1">
      <alignment/>
    </xf>
    <xf numFmtId="0" fontId="20" fillId="0" borderId="0" xfId="0" applyFont="1" applyFill="1" applyBorder="1" applyAlignment="1">
      <alignment/>
    </xf>
    <xf numFmtId="0" fontId="8" fillId="0" borderId="0" xfId="73" applyFont="1" applyFill="1" applyBorder="1" applyAlignment="1" applyProtection="1">
      <alignment horizontal="center"/>
      <protection locked="0"/>
    </xf>
    <xf numFmtId="164" fontId="0" fillId="0" borderId="40" xfId="0" applyNumberFormat="1" applyBorder="1" applyAlignment="1">
      <alignment/>
    </xf>
    <xf numFmtId="0" fontId="4" fillId="0" borderId="41" xfId="0" applyFont="1" applyBorder="1" applyAlignment="1">
      <alignment/>
    </xf>
    <xf numFmtId="0" fontId="8" fillId="0" borderId="0" xfId="69" applyFont="1" applyAlignment="1">
      <alignment/>
      <protection/>
    </xf>
    <xf numFmtId="0" fontId="2" fillId="0" borderId="0" xfId="0" applyFont="1" applyAlignment="1">
      <alignment/>
    </xf>
    <xf numFmtId="0" fontId="8" fillId="0" borderId="0" xfId="70" applyFont="1" applyBorder="1" applyAlignment="1">
      <alignment horizontal="centerContinuous"/>
      <protection/>
    </xf>
    <xf numFmtId="0" fontId="0" fillId="0" borderId="0" xfId="0" applyFont="1" applyAlignment="1">
      <alignment/>
    </xf>
    <xf numFmtId="0" fontId="0" fillId="0" borderId="12" xfId="69" applyFont="1" applyBorder="1">
      <alignment/>
      <protection/>
    </xf>
    <xf numFmtId="0" fontId="0" fillId="0" borderId="28" xfId="69" applyFont="1" applyBorder="1" applyAlignment="1">
      <alignment horizontal="centerContinuous"/>
      <protection/>
    </xf>
    <xf numFmtId="164" fontId="0" fillId="0" borderId="42" xfId="69" applyNumberFormat="1" applyFont="1" applyBorder="1" applyAlignment="1">
      <alignment horizontal="centerContinuous"/>
      <protection/>
    </xf>
    <xf numFmtId="164" fontId="0" fillId="0" borderId="28" xfId="69" applyNumberFormat="1" applyFont="1" applyBorder="1" applyAlignment="1">
      <alignment horizontal="centerContinuous"/>
      <protection/>
    </xf>
    <xf numFmtId="0" fontId="0" fillId="0" borderId="43" xfId="69" applyFont="1" applyBorder="1" applyAlignment="1">
      <alignment horizontal="left"/>
      <protection/>
    </xf>
    <xf numFmtId="0" fontId="0" fillId="0" borderId="18" xfId="69" applyFont="1" applyBorder="1" applyAlignment="1">
      <alignment horizontal="right"/>
      <protection/>
    </xf>
    <xf numFmtId="0" fontId="0" fillId="0" borderId="44" xfId="69" applyFont="1" applyBorder="1" applyAlignment="1">
      <alignment horizontal="right"/>
      <protection/>
    </xf>
    <xf numFmtId="164" fontId="0" fillId="0" borderId="4" xfId="69" applyNumberFormat="1" applyFont="1" applyBorder="1" applyAlignment="1">
      <alignment horizontal="right"/>
      <protection/>
    </xf>
    <xf numFmtId="164" fontId="0" fillId="0" borderId="44" xfId="69" applyNumberFormat="1" applyFont="1" applyBorder="1" applyAlignment="1">
      <alignment horizontal="right"/>
      <protection/>
    </xf>
    <xf numFmtId="164" fontId="0" fillId="0" borderId="18" xfId="69" applyNumberFormat="1" applyFont="1" applyBorder="1" applyAlignment="1">
      <alignment horizontal="right"/>
      <protection/>
    </xf>
    <xf numFmtId="165" fontId="0" fillId="0" borderId="0" xfId="69" applyNumberFormat="1" applyFont="1">
      <alignment/>
      <protection/>
    </xf>
    <xf numFmtId="164" fontId="0" fillId="0" borderId="21" xfId="0" applyNumberFormat="1" applyFont="1" applyBorder="1" applyAlignment="1">
      <alignment/>
    </xf>
    <xf numFmtId="164" fontId="0" fillId="0" borderId="37" xfId="0" applyNumberFormat="1" applyFont="1" applyBorder="1" applyAlignment="1">
      <alignment/>
    </xf>
    <xf numFmtId="164" fontId="0" fillId="0" borderId="22" xfId="0" applyNumberFormat="1" applyFont="1" applyBorder="1" applyAlignment="1">
      <alignment/>
    </xf>
    <xf numFmtId="164" fontId="0" fillId="0" borderId="4" xfId="69" applyNumberFormat="1" applyFont="1" applyBorder="1">
      <alignment/>
      <protection/>
    </xf>
    <xf numFmtId="164" fontId="0" fillId="0" borderId="37" xfId="69" applyNumberFormat="1" applyFont="1" applyBorder="1">
      <alignment/>
      <protection/>
    </xf>
    <xf numFmtId="164" fontId="0" fillId="0" borderId="24" xfId="0" applyNumberFormat="1" applyFont="1" applyBorder="1" applyAlignment="1">
      <alignment/>
    </xf>
    <xf numFmtId="164" fontId="0" fillId="0" borderId="0" xfId="0" applyNumberFormat="1" applyFont="1" applyBorder="1" applyAlignment="1">
      <alignment/>
    </xf>
    <xf numFmtId="164" fontId="0" fillId="0" borderId="45" xfId="69" applyNumberFormat="1" applyFont="1" applyBorder="1">
      <alignment/>
      <protection/>
    </xf>
    <xf numFmtId="164" fontId="0" fillId="0" borderId="0" xfId="69" applyNumberFormat="1" applyFont="1" applyBorder="1">
      <alignment/>
      <protection/>
    </xf>
    <xf numFmtId="165" fontId="8" fillId="0" borderId="0" xfId="69" applyNumberFormat="1" applyFont="1" applyBorder="1" applyAlignment="1">
      <alignment horizontal="right"/>
      <protection/>
    </xf>
    <xf numFmtId="164" fontId="2" fillId="0" borderId="0" xfId="0" applyNumberFormat="1" applyFont="1" applyAlignment="1">
      <alignment/>
    </xf>
    <xf numFmtId="0" fontId="8" fillId="0" borderId="0" xfId="0" applyFont="1" applyAlignment="1">
      <alignment/>
    </xf>
    <xf numFmtId="3" fontId="8" fillId="0" borderId="0" xfId="73" applyNumberFormat="1" applyFont="1" applyFill="1" applyBorder="1" applyProtection="1">
      <alignment/>
      <protection locked="0"/>
    </xf>
    <xf numFmtId="0" fontId="8" fillId="0" borderId="0" xfId="73" applyFont="1" applyFill="1" applyProtection="1">
      <alignment/>
      <protection locked="0"/>
    </xf>
    <xf numFmtId="0" fontId="0" fillId="0" borderId="0" xfId="73" applyFont="1" applyFill="1" applyProtection="1">
      <alignment/>
      <protection locked="0"/>
    </xf>
    <xf numFmtId="0" fontId="16" fillId="0" borderId="38" xfId="73" applyFont="1" applyFill="1" applyBorder="1" applyAlignment="1" applyProtection="1">
      <alignment horizontal="left"/>
      <protection locked="0"/>
    </xf>
    <xf numFmtId="0" fontId="0" fillId="0" borderId="39" xfId="73" applyFont="1" applyFill="1" applyBorder="1" applyAlignment="1" applyProtection="1">
      <alignment horizontal="center"/>
      <protection locked="0"/>
    </xf>
    <xf numFmtId="0" fontId="16" fillId="0" borderId="0" xfId="73" applyFont="1" applyFill="1" applyBorder="1" applyAlignment="1" applyProtection="1">
      <alignment wrapText="1"/>
      <protection locked="0"/>
    </xf>
    <xf numFmtId="3" fontId="16" fillId="0" borderId="46" xfId="71" applyNumberFormat="1" applyFont="1" applyFill="1" applyBorder="1" applyAlignment="1">
      <alignment horizontal="right" wrapText="1"/>
      <protection/>
    </xf>
    <xf numFmtId="3" fontId="16" fillId="0" borderId="47" xfId="71" applyNumberFormat="1" applyFont="1" applyFill="1" applyBorder="1" applyAlignment="1">
      <alignment horizontal="right" wrapText="1"/>
      <protection/>
    </xf>
    <xf numFmtId="0" fontId="17" fillId="0" borderId="0" xfId="73" applyFont="1" applyFill="1" applyBorder="1" applyAlignment="1" applyProtection="1">
      <alignment horizontal="right" wrapText="1"/>
      <protection locked="0"/>
    </xf>
    <xf numFmtId="3" fontId="17" fillId="0" borderId="21" xfId="73" applyNumberFormat="1" applyFont="1" applyFill="1" applyBorder="1" applyAlignment="1" applyProtection="1">
      <alignment horizontal="right" wrapText="1"/>
      <protection locked="0"/>
    </xf>
    <xf numFmtId="0" fontId="17" fillId="0" borderId="48" xfId="73" applyFont="1" applyFill="1" applyBorder="1" applyAlignment="1" applyProtection="1">
      <alignment horizontal="right" wrapText="1"/>
      <protection locked="0"/>
    </xf>
    <xf numFmtId="3" fontId="17" fillId="0" borderId="49" xfId="73" applyNumberFormat="1" applyFont="1" applyFill="1" applyBorder="1" applyAlignment="1" applyProtection="1">
      <alignment horizontal="right" wrapText="1"/>
      <protection locked="0"/>
    </xf>
    <xf numFmtId="0" fontId="0" fillId="0" borderId="0" xfId="73" applyFont="1" applyFill="1" applyBorder="1" applyProtection="1">
      <alignment/>
      <protection locked="0"/>
    </xf>
    <xf numFmtId="0" fontId="16" fillId="0" borderId="0" xfId="73" applyFont="1" applyFill="1" applyBorder="1" applyAlignment="1" applyProtection="1">
      <alignment horizontal="center" wrapText="1"/>
      <protection locked="0"/>
    </xf>
    <xf numFmtId="3" fontId="16" fillId="0" borderId="24" xfId="73" applyNumberFormat="1" applyFont="1" applyFill="1" applyBorder="1" applyAlignment="1" applyProtection="1">
      <alignment horizontal="right" wrapText="1"/>
      <protection locked="0"/>
    </xf>
    <xf numFmtId="3" fontId="17" fillId="0" borderId="21" xfId="73" applyNumberFormat="1" applyFont="1" applyFill="1" applyBorder="1" applyProtection="1">
      <alignment/>
      <protection locked="0"/>
    </xf>
    <xf numFmtId="3" fontId="0" fillId="0" borderId="0" xfId="73" applyNumberFormat="1" applyFont="1" applyFill="1" applyBorder="1" applyProtection="1">
      <alignment/>
      <protection locked="0"/>
    </xf>
    <xf numFmtId="0" fontId="0" fillId="0" borderId="0" xfId="0" applyFont="1" applyFill="1" applyBorder="1" applyAlignment="1">
      <alignment/>
    </xf>
    <xf numFmtId="0" fontId="0" fillId="0" borderId="0" xfId="0" applyFont="1" applyFill="1" applyAlignment="1">
      <alignment/>
    </xf>
    <xf numFmtId="0" fontId="8" fillId="0" borderId="0" xfId="70" applyFont="1" applyFill="1" applyAlignment="1">
      <alignment horizontal="center"/>
      <protection/>
    </xf>
    <xf numFmtId="0" fontId="8" fillId="0" borderId="0" xfId="70" applyFont="1" applyFill="1" applyBorder="1" applyAlignment="1">
      <alignment horizontal="center"/>
      <protection/>
    </xf>
    <xf numFmtId="0" fontId="0" fillId="0" borderId="14" xfId="0" applyFont="1" applyFill="1" applyBorder="1" applyAlignment="1">
      <alignment/>
    </xf>
    <xf numFmtId="0" fontId="0" fillId="0" borderId="16" xfId="0" applyFont="1" applyFill="1" applyBorder="1" applyAlignment="1">
      <alignment horizontal="center" textRotation="90" wrapText="1"/>
    </xf>
    <xf numFmtId="0" fontId="0" fillId="0" borderId="16" xfId="0" applyFont="1" applyFill="1" applyBorder="1" applyAlignment="1">
      <alignment horizontal="center" textRotation="90"/>
    </xf>
    <xf numFmtId="0" fontId="0" fillId="0" borderId="22" xfId="0" applyFont="1" applyFill="1" applyBorder="1" applyAlignment="1">
      <alignment/>
    </xf>
    <xf numFmtId="164" fontId="0" fillId="0" borderId="21" xfId="0" applyNumberFormat="1" applyFill="1" applyBorder="1" applyAlignment="1">
      <alignment/>
    </xf>
    <xf numFmtId="164" fontId="0" fillId="0" borderId="50" xfId="0" applyNumberFormat="1" applyFill="1" applyBorder="1" applyAlignment="1">
      <alignment/>
    </xf>
    <xf numFmtId="164" fontId="0" fillId="0" borderId="51" xfId="0" applyNumberFormat="1" applyFill="1" applyBorder="1" applyAlignment="1">
      <alignment/>
    </xf>
    <xf numFmtId="3" fontId="0" fillId="0" borderId="24" xfId="0" applyNumberFormat="1" applyFill="1" applyBorder="1" applyAlignment="1">
      <alignment/>
    </xf>
    <xf numFmtId="0" fontId="8" fillId="0" borderId="0" xfId="0" applyFont="1" applyFill="1" applyBorder="1" applyAlignment="1">
      <alignment horizontal="right"/>
    </xf>
    <xf numFmtId="3" fontId="0" fillId="0" borderId="24" xfId="73" applyNumberFormat="1" applyFont="1" applyFill="1" applyBorder="1" applyAlignment="1" applyProtection="1">
      <alignment horizontal="right" wrapText="1"/>
      <protection locked="0"/>
    </xf>
    <xf numFmtId="164" fontId="0" fillId="0" borderId="24" xfId="0" applyNumberFormat="1" applyFont="1" applyFill="1" applyBorder="1" applyAlignment="1">
      <alignment/>
    </xf>
    <xf numFmtId="164" fontId="0" fillId="0" borderId="0" xfId="0" applyNumberFormat="1" applyFont="1" applyFill="1" applyBorder="1" applyAlignment="1">
      <alignment/>
    </xf>
    <xf numFmtId="0" fontId="19" fillId="0" borderId="0" xfId="0" applyFont="1" applyFill="1" applyAlignment="1">
      <alignment/>
    </xf>
    <xf numFmtId="0" fontId="8" fillId="0" borderId="0" xfId="69" applyFont="1" applyBorder="1" applyAlignment="1">
      <alignment/>
      <protection/>
    </xf>
    <xf numFmtId="0" fontId="2" fillId="0" borderId="0" xfId="0" applyFont="1" applyBorder="1" applyAlignment="1">
      <alignment/>
    </xf>
    <xf numFmtId="0" fontId="8" fillId="0" borderId="0" xfId="69" applyFont="1" applyAlignment="1">
      <alignment horizontal="centerContinuous"/>
      <protection/>
    </xf>
    <xf numFmtId="0" fontId="0" fillId="0" borderId="22" xfId="0" applyFont="1" applyBorder="1" applyAlignment="1">
      <alignment/>
    </xf>
    <xf numFmtId="164" fontId="0" fillId="0" borderId="4" xfId="69" applyNumberFormat="1" applyFont="1" applyBorder="1">
      <alignment/>
      <protection/>
    </xf>
    <xf numFmtId="164" fontId="0" fillId="0" borderId="37" xfId="69" applyNumberFormat="1" applyFont="1" applyBorder="1">
      <alignment/>
      <protection/>
    </xf>
    <xf numFmtId="0" fontId="0" fillId="0" borderId="0" xfId="0" applyFont="1" applyBorder="1" applyAlignment="1">
      <alignment/>
    </xf>
    <xf numFmtId="164" fontId="0" fillId="0" borderId="0" xfId="0" applyNumberFormat="1" applyFont="1" applyAlignment="1">
      <alignment/>
    </xf>
    <xf numFmtId="164" fontId="0" fillId="0" borderId="45" xfId="69" applyNumberFormat="1" applyFont="1" applyBorder="1">
      <alignment/>
      <protection/>
    </xf>
    <xf numFmtId="164" fontId="0" fillId="0" borderId="0" xfId="69" applyNumberFormat="1" applyFont="1" applyBorder="1">
      <alignment/>
      <protection/>
    </xf>
    <xf numFmtId="164" fontId="2" fillId="0" borderId="0" xfId="0" applyNumberFormat="1" applyFont="1" applyBorder="1" applyAlignment="1">
      <alignment/>
    </xf>
    <xf numFmtId="0" fontId="8" fillId="0" borderId="0" xfId="70" applyFont="1" applyAlignment="1">
      <alignment horizontal="center"/>
      <protection/>
    </xf>
    <xf numFmtId="0" fontId="8" fillId="0" borderId="12" xfId="0" applyFont="1" applyBorder="1" applyAlignment="1">
      <alignment/>
    </xf>
    <xf numFmtId="0" fontId="0" fillId="0" borderId="41" xfId="0" applyFont="1" applyBorder="1" applyAlignment="1">
      <alignment/>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6" xfId="0" applyFont="1" applyBorder="1" applyAlignment="1">
      <alignment horizontal="centerContinuous"/>
    </xf>
    <xf numFmtId="0" fontId="0" fillId="0" borderId="17" xfId="0" applyFont="1" applyBorder="1" applyAlignment="1">
      <alignment/>
    </xf>
    <xf numFmtId="0" fontId="0" fillId="0" borderId="19" xfId="69" applyFont="1" applyBorder="1" applyAlignment="1">
      <alignment horizontal="right"/>
      <protection/>
    </xf>
    <xf numFmtId="0" fontId="0" fillId="0" borderId="20" xfId="69" applyFont="1" applyBorder="1" applyAlignment="1">
      <alignment horizontal="right"/>
      <protection/>
    </xf>
    <xf numFmtId="0" fontId="0" fillId="0" borderId="21" xfId="0" applyFont="1" applyBorder="1" applyAlignment="1">
      <alignment/>
    </xf>
    <xf numFmtId="164" fontId="0" fillId="0" borderId="24"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0" fillId="0" borderId="0" xfId="0" applyFont="1" applyBorder="1" applyAlignment="1">
      <alignment wrapText="1"/>
    </xf>
    <xf numFmtId="0" fontId="0" fillId="0" borderId="0" xfId="0" applyFont="1" applyFill="1" applyBorder="1" applyAlignment="1">
      <alignment wrapText="1"/>
    </xf>
    <xf numFmtId="0" fontId="0" fillId="0" borderId="1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horizontal="right"/>
    </xf>
    <xf numFmtId="0" fontId="0" fillId="0" borderId="38" xfId="0" applyFont="1" applyFill="1" applyBorder="1" applyAlignment="1">
      <alignment horizontal="right"/>
    </xf>
    <xf numFmtId="0" fontId="0" fillId="0" borderId="24" xfId="0" applyFont="1" applyFill="1" applyBorder="1" applyAlignment="1">
      <alignment horizontal="right"/>
    </xf>
    <xf numFmtId="0" fontId="0" fillId="0" borderId="0" xfId="0" applyFont="1" applyFill="1" applyBorder="1" applyAlignment="1">
      <alignment horizontal="right"/>
    </xf>
    <xf numFmtId="164" fontId="0" fillId="0" borderId="26" xfId="0" applyNumberFormat="1" applyFont="1" applyFill="1" applyBorder="1" applyAlignment="1">
      <alignment/>
    </xf>
    <xf numFmtId="164" fontId="0" fillId="0" borderId="27" xfId="0" applyNumberFormat="1" applyFont="1" applyFill="1" applyBorder="1" applyAlignment="1">
      <alignment/>
    </xf>
    <xf numFmtId="164" fontId="0" fillId="0" borderId="24" xfId="0" applyNumberFormat="1" applyFont="1" applyFill="1" applyBorder="1" applyAlignment="1">
      <alignment/>
    </xf>
    <xf numFmtId="164" fontId="0" fillId="0" borderId="0" xfId="0" applyNumberFormat="1" applyFont="1" applyFill="1" applyAlignment="1">
      <alignment/>
    </xf>
    <xf numFmtId="0" fontId="21" fillId="0" borderId="0" xfId="0" applyFont="1" applyAlignment="1">
      <alignment/>
    </xf>
    <xf numFmtId="3" fontId="16" fillId="0" borderId="24" xfId="71" applyNumberFormat="1" applyFont="1" applyFill="1" applyBorder="1" applyAlignment="1">
      <alignment horizontal="right" wrapText="1"/>
      <protection/>
    </xf>
    <xf numFmtId="0" fontId="0" fillId="0" borderId="0" xfId="0" applyFont="1" applyBorder="1" applyAlignment="1">
      <alignment horizontal="left"/>
    </xf>
    <xf numFmtId="164" fontId="0" fillId="0" borderId="23" xfId="0" applyNumberFormat="1" applyFont="1" applyBorder="1" applyAlignment="1">
      <alignment/>
    </xf>
    <xf numFmtId="0" fontId="22" fillId="0" borderId="0" xfId="73" applyFont="1" applyFill="1" applyProtection="1">
      <alignment/>
      <protection locked="0"/>
    </xf>
    <xf numFmtId="0" fontId="4" fillId="0" borderId="0" xfId="73" applyFont="1" applyFill="1" applyBorder="1" applyAlignment="1" applyProtection="1">
      <alignment horizontal="left" vertical="top" wrapText="1"/>
      <protection locked="0"/>
    </xf>
    <xf numFmtId="0" fontId="0" fillId="0" borderId="0" xfId="0" applyFont="1" applyFill="1" applyAlignment="1">
      <alignment horizontal="right"/>
    </xf>
    <xf numFmtId="0" fontId="5" fillId="0" borderId="0" xfId="0" applyFont="1" applyBorder="1" applyAlignment="1">
      <alignment/>
    </xf>
    <xf numFmtId="0" fontId="6" fillId="0" borderId="0" xfId="0" applyFont="1" applyBorder="1" applyAlignment="1">
      <alignment horizontal="right"/>
    </xf>
    <xf numFmtId="164" fontId="16" fillId="0" borderId="24" xfId="71" applyNumberFormat="1" applyFont="1" applyFill="1" applyBorder="1" applyAlignment="1">
      <alignment horizontal="right" wrapText="1"/>
      <protection/>
    </xf>
    <xf numFmtId="0" fontId="8" fillId="0" borderId="0" xfId="73" applyFont="1" applyFill="1" applyBorder="1" applyAlignment="1" applyProtection="1">
      <alignment horizontal="right"/>
      <protection locked="0"/>
    </xf>
    <xf numFmtId="0" fontId="8" fillId="0" borderId="0" xfId="73" applyFont="1" applyFill="1" applyAlignment="1" applyProtection="1">
      <alignment horizontal="right"/>
      <protection locked="0"/>
    </xf>
    <xf numFmtId="3" fontId="0" fillId="0" borderId="24" xfId="73" applyNumberFormat="1" applyFont="1" applyFill="1" applyBorder="1" applyProtection="1">
      <alignment/>
      <protection locked="0"/>
    </xf>
    <xf numFmtId="3" fontId="8" fillId="0" borderId="40" xfId="73" applyNumberFormat="1" applyFont="1" applyFill="1" applyBorder="1" applyAlignment="1" applyProtection="1">
      <alignment horizontal="right"/>
      <protection locked="0"/>
    </xf>
    <xf numFmtId="3" fontId="8" fillId="0" borderId="24" xfId="73" applyNumberFormat="1" applyFont="1" applyFill="1" applyBorder="1" applyAlignment="1" applyProtection="1">
      <alignment horizontal="right" wrapText="1"/>
      <protection locked="0"/>
    </xf>
    <xf numFmtId="164" fontId="8" fillId="0" borderId="52" xfId="0" applyNumberFormat="1" applyFont="1" applyBorder="1" applyAlignment="1">
      <alignment horizontal="right"/>
    </xf>
    <xf numFmtId="164" fontId="8" fillId="0" borderId="53" xfId="0" applyNumberFormat="1" applyFont="1" applyBorder="1" applyAlignment="1">
      <alignment horizontal="right"/>
    </xf>
    <xf numFmtId="0" fontId="22" fillId="0" borderId="0" xfId="0" applyFont="1" applyAlignment="1">
      <alignment horizontal="right"/>
    </xf>
    <xf numFmtId="0" fontId="22" fillId="0" borderId="0" xfId="70" applyFont="1" applyBorder="1" applyAlignment="1">
      <alignment horizontal="right"/>
      <protection/>
    </xf>
    <xf numFmtId="0" fontId="22" fillId="0" borderId="0" xfId="73" applyFont="1" applyFill="1" applyAlignment="1" applyProtection="1">
      <alignment horizontal="right"/>
      <protection locked="0"/>
    </xf>
    <xf numFmtId="0" fontId="22" fillId="0" borderId="0" xfId="0" applyFont="1" applyFill="1" applyAlignment="1">
      <alignment horizontal="right"/>
    </xf>
    <xf numFmtId="0" fontId="22" fillId="0" borderId="0" xfId="0" applyFont="1" applyBorder="1" applyAlignment="1">
      <alignment horizontal="right"/>
    </xf>
    <xf numFmtId="164" fontId="0" fillId="0" borderId="0" xfId="0" applyNumberFormat="1"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4" fillId="0" borderId="12" xfId="0" applyFont="1" applyBorder="1" applyAlignment="1">
      <alignment/>
    </xf>
    <xf numFmtId="0" fontId="4" fillId="0" borderId="45" xfId="69" applyFont="1" applyBorder="1" applyAlignment="1">
      <alignment horizontal="right"/>
      <protection/>
    </xf>
    <xf numFmtId="164" fontId="0" fillId="0" borderId="45" xfId="0" applyNumberFormat="1" applyBorder="1" applyAlignment="1">
      <alignment/>
    </xf>
    <xf numFmtId="164" fontId="8" fillId="0" borderId="4" xfId="0" applyNumberFormat="1" applyFont="1" applyBorder="1" applyAlignment="1">
      <alignment horizontal="right"/>
    </xf>
    <xf numFmtId="164" fontId="8" fillId="0" borderId="37" xfId="0" applyNumberFormat="1" applyFont="1" applyBorder="1" applyAlignment="1">
      <alignment horizontal="right"/>
    </xf>
    <xf numFmtId="164" fontId="8" fillId="0" borderId="45" xfId="0" applyNumberFormat="1" applyFont="1" applyBorder="1" applyAlignment="1">
      <alignment/>
    </xf>
    <xf numFmtId="164" fontId="8" fillId="0" borderId="0" xfId="0" applyNumberFormat="1" applyFont="1" applyAlignment="1">
      <alignment/>
    </xf>
    <xf numFmtId="164" fontId="8" fillId="0" borderId="45" xfId="0" applyNumberFormat="1" applyFont="1" applyBorder="1" applyAlignment="1">
      <alignment horizontal="right"/>
    </xf>
    <xf numFmtId="164" fontId="8" fillId="0" borderId="0" xfId="0" applyNumberFormat="1" applyFont="1" applyAlignment="1">
      <alignment horizontal="right"/>
    </xf>
    <xf numFmtId="164" fontId="8" fillId="0" borderId="4" xfId="0" applyNumberFormat="1" applyFont="1" applyBorder="1" applyAlignment="1">
      <alignment/>
    </xf>
    <xf numFmtId="164" fontId="8" fillId="0" borderId="37" xfId="0" applyNumberFormat="1" applyFont="1" applyBorder="1" applyAlignment="1">
      <alignment/>
    </xf>
    <xf numFmtId="164" fontId="8" fillId="0" borderId="24" xfId="0" applyNumberFormat="1" applyFont="1" applyFill="1" applyBorder="1" applyAlignment="1">
      <alignment/>
    </xf>
    <xf numFmtId="164" fontId="8" fillId="0" borderId="0" xfId="0" applyNumberFormat="1" applyFont="1" applyFill="1" applyBorder="1" applyAlignment="1">
      <alignment/>
    </xf>
    <xf numFmtId="164" fontId="8" fillId="0" borderId="35"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horizontal="left"/>
    </xf>
    <xf numFmtId="164" fontId="0" fillId="0" borderId="35" xfId="0" applyNumberFormat="1" applyFill="1" applyBorder="1" applyAlignment="1">
      <alignment/>
    </xf>
    <xf numFmtId="164" fontId="0" fillId="0" borderId="22" xfId="0" applyNumberFormat="1" applyFill="1" applyBorder="1" applyAlignment="1">
      <alignment/>
    </xf>
    <xf numFmtId="164" fontId="8" fillId="0" borderId="21" xfId="0" applyNumberFormat="1" applyFont="1" applyFill="1" applyBorder="1" applyAlignment="1">
      <alignment/>
    </xf>
    <xf numFmtId="164" fontId="8" fillId="0" borderId="22" xfId="0" applyNumberFormat="1" applyFont="1" applyFill="1" applyBorder="1" applyAlignment="1">
      <alignment/>
    </xf>
    <xf numFmtId="164" fontId="8" fillId="0" borderId="36" xfId="0" applyNumberFormat="1" applyFont="1" applyFill="1" applyBorder="1" applyAlignment="1">
      <alignment/>
    </xf>
    <xf numFmtId="0" fontId="0" fillId="0" borderId="54" xfId="0" applyFill="1" applyBorder="1" applyAlignment="1">
      <alignment horizontal="center"/>
    </xf>
    <xf numFmtId="0" fontId="0" fillId="0" borderId="39" xfId="0" applyFill="1" applyBorder="1" applyAlignment="1">
      <alignment horizontal="center"/>
    </xf>
    <xf numFmtId="3" fontId="8" fillId="0" borderId="50" xfId="0" applyNumberFormat="1" applyFont="1" applyFill="1" applyBorder="1" applyAlignment="1">
      <alignment horizontal="right"/>
    </xf>
    <xf numFmtId="3" fontId="8" fillId="0" borderId="21" xfId="0" applyNumberFormat="1" applyFont="1" applyFill="1" applyBorder="1" applyAlignment="1">
      <alignment horizontal="right"/>
    </xf>
    <xf numFmtId="0" fontId="0" fillId="0" borderId="38" xfId="0" applyFill="1" applyBorder="1" applyAlignment="1">
      <alignment horizontal="center"/>
    </xf>
    <xf numFmtId="164" fontId="0" fillId="0" borderId="51" xfId="0" applyNumberFormat="1" applyFill="1" applyBorder="1" applyAlignment="1">
      <alignment horizontal="right"/>
    </xf>
    <xf numFmtId="164" fontId="0" fillId="0" borderId="0" xfId="0" applyNumberFormat="1" applyFill="1" applyBorder="1" applyAlignment="1">
      <alignment horizontal="right"/>
    </xf>
    <xf numFmtId="0" fontId="4" fillId="0" borderId="55" xfId="69" applyFont="1" applyBorder="1" applyAlignment="1">
      <alignment horizontal="right"/>
      <protection/>
    </xf>
    <xf numFmtId="0" fontId="4" fillId="0" borderId="17" xfId="69" applyFont="1" applyBorder="1" applyAlignment="1">
      <alignment horizontal="right"/>
      <protection/>
    </xf>
    <xf numFmtId="0" fontId="4" fillId="0" borderId="56" xfId="0" applyFont="1" applyBorder="1" applyAlignment="1">
      <alignment horizontal="centerContinuous"/>
    </xf>
    <xf numFmtId="0" fontId="4" fillId="0" borderId="12" xfId="0" applyFont="1" applyBorder="1" applyAlignment="1">
      <alignment horizontal="centerContinuous"/>
    </xf>
    <xf numFmtId="164" fontId="8" fillId="0" borderId="0" xfId="0" applyNumberFormat="1" applyFont="1" applyBorder="1" applyAlignment="1">
      <alignment horizontal="right"/>
    </xf>
    <xf numFmtId="0" fontId="0" fillId="0" borderId="0" xfId="0" applyFont="1" applyAlignment="1">
      <alignment horizontal="left" vertical="top" wrapText="1"/>
    </xf>
    <xf numFmtId="0" fontId="4" fillId="0" borderId="0" xfId="0" applyFont="1" applyBorder="1" applyAlignment="1">
      <alignment horizontal="left"/>
    </xf>
    <xf numFmtId="0" fontId="3" fillId="0" borderId="0" xfId="0" applyFont="1" applyBorder="1" applyAlignment="1">
      <alignment horizontal="left"/>
    </xf>
    <xf numFmtId="164" fontId="0" fillId="0" borderId="23" xfId="0" applyNumberFormat="1" applyFill="1" applyBorder="1" applyAlignment="1">
      <alignment/>
    </xf>
    <xf numFmtId="0" fontId="4" fillId="0" borderId="0" xfId="69" applyFont="1" applyBorder="1" applyAlignment="1">
      <alignment horizontal="left"/>
      <protection/>
    </xf>
    <xf numFmtId="0" fontId="8" fillId="0" borderId="0" xfId="0" applyFont="1" applyFill="1" applyBorder="1" applyAlignment="1">
      <alignment horizontal="left"/>
    </xf>
    <xf numFmtId="0" fontId="0" fillId="0" borderId="38" xfId="0" applyFill="1" applyBorder="1" applyAlignment="1">
      <alignment horizontal="left"/>
    </xf>
    <xf numFmtId="164" fontId="8" fillId="0" borderId="50" xfId="0" applyNumberFormat="1" applyFont="1" applyFill="1" applyBorder="1" applyAlignment="1">
      <alignment horizontal="right"/>
    </xf>
    <xf numFmtId="0" fontId="0" fillId="0" borderId="0" xfId="0" applyBorder="1" applyAlignment="1">
      <alignment wrapText="1"/>
    </xf>
    <xf numFmtId="164" fontId="16" fillId="0" borderId="51" xfId="71" applyNumberFormat="1" applyFont="1" applyFill="1" applyBorder="1" applyAlignment="1">
      <alignment horizontal="right" wrapText="1"/>
      <protection/>
    </xf>
    <xf numFmtId="164" fontId="16" fillId="0" borderId="48" xfId="71" applyNumberFormat="1" applyFont="1" applyFill="1" applyBorder="1" applyAlignment="1">
      <alignment horizontal="right" wrapText="1"/>
      <protection/>
    </xf>
    <xf numFmtId="164" fontId="0" fillId="0" borderId="51" xfId="0" applyNumberFormat="1" applyBorder="1" applyAlignment="1">
      <alignment/>
    </xf>
    <xf numFmtId="164" fontId="0" fillId="0" borderId="51" xfId="0" applyNumberFormat="1" applyBorder="1" applyAlignment="1">
      <alignment horizontal="right"/>
    </xf>
    <xf numFmtId="164" fontId="0" fillId="0" borderId="0" xfId="0" applyNumberFormat="1" applyAlignment="1">
      <alignment horizontal="right"/>
    </xf>
    <xf numFmtId="164" fontId="0" fillId="0" borderId="24" xfId="0" applyNumberFormat="1" applyBorder="1" applyAlignment="1">
      <alignment horizontal="right"/>
    </xf>
    <xf numFmtId="0" fontId="16" fillId="0" borderId="54" xfId="71" applyFont="1" applyFill="1" applyBorder="1" applyAlignment="1">
      <alignment horizontal="center" textRotation="90"/>
      <protection/>
    </xf>
    <xf numFmtId="0" fontId="0" fillId="0" borderId="29" xfId="0" applyFont="1" applyBorder="1" applyAlignment="1">
      <alignment horizontal="center" textRotation="90" wrapText="1"/>
    </xf>
    <xf numFmtId="0" fontId="0" fillId="0" borderId="0" xfId="0" applyFont="1" applyBorder="1" applyAlignment="1">
      <alignment/>
    </xf>
    <xf numFmtId="0" fontId="0" fillId="0" borderId="0" xfId="0" applyFont="1" applyFill="1" applyBorder="1" applyAlignment="1">
      <alignment horizontal="left"/>
    </xf>
    <xf numFmtId="0" fontId="0" fillId="0" borderId="0" xfId="73" applyFont="1" applyFill="1" applyBorder="1" applyProtection="1">
      <alignment/>
      <protection locked="0"/>
    </xf>
    <xf numFmtId="164" fontId="22" fillId="0" borderId="0" xfId="0" applyNumberFormat="1" applyFont="1" applyAlignment="1">
      <alignment horizontal="right"/>
    </xf>
    <xf numFmtId="0" fontId="0" fillId="0" borderId="42" xfId="69" applyFont="1" applyBorder="1" applyAlignment="1">
      <alignment horizontal="centerContinuous"/>
      <protection/>
    </xf>
    <xf numFmtId="164" fontId="0" fillId="0" borderId="42" xfId="69" applyNumberFormat="1" applyFont="1" applyBorder="1" applyAlignment="1">
      <alignment horizontal="centerContinuous"/>
      <protection/>
    </xf>
    <xf numFmtId="165" fontId="0" fillId="0" borderId="0" xfId="69" applyNumberFormat="1" applyFont="1">
      <alignment/>
      <protection/>
    </xf>
    <xf numFmtId="0" fontId="0" fillId="0" borderId="13" xfId="0" applyFont="1" applyBorder="1" applyAlignment="1">
      <alignment horizontal="centerContinuous"/>
    </xf>
    <xf numFmtId="0" fontId="0" fillId="0" borderId="51" xfId="0" applyFill="1" applyBorder="1" applyAlignment="1">
      <alignment horizontal="right"/>
    </xf>
    <xf numFmtId="0" fontId="0" fillId="0" borderId="0" xfId="0" applyFont="1" applyBorder="1" applyAlignment="1">
      <alignment horizontal="left"/>
    </xf>
    <xf numFmtId="0" fontId="0" fillId="0" borderId="0" xfId="0" applyFont="1" applyBorder="1" applyAlignment="1">
      <alignment wrapText="1"/>
    </xf>
    <xf numFmtId="0" fontId="16" fillId="0" borderId="0" xfId="72" applyFont="1" applyFill="1" applyBorder="1" applyAlignment="1">
      <alignment horizontal="center"/>
      <protection/>
    </xf>
    <xf numFmtId="0" fontId="16" fillId="0" borderId="0" xfId="71" applyFont="1" applyFill="1" applyBorder="1" applyAlignment="1">
      <alignment horizontal="center"/>
      <protection/>
    </xf>
    <xf numFmtId="0" fontId="17" fillId="0" borderId="0" xfId="71" applyFont="1" applyFill="1" applyBorder="1" applyAlignment="1">
      <alignment horizontal="left"/>
      <protection/>
    </xf>
    <xf numFmtId="0" fontId="17" fillId="0" borderId="12" xfId="71" applyFont="1" applyFill="1" applyBorder="1" applyAlignment="1">
      <alignment horizontal="left"/>
      <protection/>
    </xf>
    <xf numFmtId="0" fontId="16" fillId="0" borderId="12" xfId="72" applyFont="1" applyFill="1" applyBorder="1" applyAlignment="1">
      <alignment horizontal="center"/>
      <protection/>
    </xf>
    <xf numFmtId="0" fontId="16" fillId="0" borderId="12" xfId="71" applyFont="1" applyFill="1" applyBorder="1" applyAlignment="1">
      <alignment horizontal="center"/>
      <protection/>
    </xf>
    <xf numFmtId="0" fontId="17" fillId="0" borderId="17" xfId="71" applyFont="1" applyFill="1" applyBorder="1" applyAlignment="1">
      <alignment/>
      <protection/>
    </xf>
    <xf numFmtId="0" fontId="16" fillId="0" borderId="17" xfId="72" applyFont="1" applyFill="1" applyBorder="1" applyAlignment="1">
      <alignment/>
      <protection/>
    </xf>
    <xf numFmtId="0" fontId="16" fillId="0" borderId="17" xfId="71" applyFont="1" applyFill="1" applyBorder="1" applyAlignment="1">
      <alignment/>
      <protection/>
    </xf>
    <xf numFmtId="0" fontId="0" fillId="0" borderId="0" xfId="0" applyFill="1" applyAlignment="1">
      <alignment/>
    </xf>
    <xf numFmtId="0" fontId="0" fillId="0" borderId="0" xfId="0" applyFill="1" applyBorder="1" applyAlignment="1">
      <alignment/>
    </xf>
    <xf numFmtId="0" fontId="16" fillId="0" borderId="0" xfId="72" applyFont="1" applyFill="1" applyBorder="1" applyAlignment="1">
      <alignment wrapText="1"/>
      <protection/>
    </xf>
    <xf numFmtId="0" fontId="16" fillId="0" borderId="0" xfId="71" applyFont="1" applyFill="1" applyBorder="1" applyAlignment="1">
      <alignment wrapText="1"/>
      <protection/>
    </xf>
    <xf numFmtId="0" fontId="0" fillId="0" borderId="0" xfId="0" applyFill="1" applyBorder="1" applyAlignment="1" quotePrefix="1">
      <alignment/>
    </xf>
    <xf numFmtId="0" fontId="4" fillId="0" borderId="0" xfId="73" applyFont="1" applyFill="1" applyBorder="1" applyAlignment="1" applyProtection="1">
      <alignment horizontal="left" vertical="top" wrapText="1"/>
      <protection locked="0"/>
    </xf>
    <xf numFmtId="0" fontId="8" fillId="0" borderId="0" xfId="73" applyFont="1" applyFill="1" applyBorder="1" applyAlignment="1" applyProtection="1">
      <alignment horizontal="center"/>
      <protection locked="0"/>
    </xf>
    <xf numFmtId="0" fontId="8" fillId="0" borderId="0" xfId="73" applyFont="1" applyFill="1" applyAlignment="1" applyProtection="1">
      <alignment horizontal="center"/>
      <protection locked="0"/>
    </xf>
    <xf numFmtId="0" fontId="17" fillId="0" borderId="0" xfId="73" applyFont="1" applyFill="1" applyBorder="1" applyAlignment="1" applyProtection="1">
      <alignment horizontal="center" wrapText="1"/>
      <protection locked="0"/>
    </xf>
    <xf numFmtId="0" fontId="17" fillId="0" borderId="48" xfId="73" applyFont="1" applyFill="1" applyBorder="1" applyAlignment="1" applyProtection="1">
      <alignment horizontal="center" wrapText="1"/>
      <protection locked="0"/>
    </xf>
    <xf numFmtId="0" fontId="0" fillId="0" borderId="0" xfId="73" applyFont="1" applyFill="1" applyBorder="1" applyAlignment="1" applyProtection="1">
      <alignment horizontal="center"/>
      <protection locked="0"/>
    </xf>
    <xf numFmtId="0" fontId="17" fillId="0" borderId="0" xfId="71" applyFont="1" applyFill="1" applyBorder="1" applyAlignment="1">
      <alignment horizontal="center"/>
      <protection/>
    </xf>
    <xf numFmtId="0" fontId="8" fillId="0" borderId="0" xfId="0" applyFont="1" applyBorder="1" applyAlignment="1">
      <alignment horizontal="left"/>
    </xf>
    <xf numFmtId="0" fontId="8" fillId="0" borderId="0" xfId="70" applyFont="1" applyBorder="1" applyAlignment="1">
      <alignment horizontal="center"/>
      <protection/>
    </xf>
    <xf numFmtId="0" fontId="4" fillId="0" borderId="0" xfId="0" applyFont="1" applyFill="1" applyBorder="1" applyAlignment="1">
      <alignment horizontal="left" vertical="top" wrapText="1"/>
    </xf>
    <xf numFmtId="0" fontId="8" fillId="0" borderId="0" xfId="70" applyFont="1" applyFill="1" applyAlignment="1">
      <alignment horizontal="center"/>
      <protection/>
    </xf>
    <xf numFmtId="0" fontId="3" fillId="0" borderId="0" xfId="70" applyFont="1" applyBorder="1" applyAlignment="1">
      <alignment horizontal="center"/>
      <protection/>
    </xf>
    <xf numFmtId="0" fontId="3" fillId="0" borderId="0" xfId="70" applyFont="1" applyAlignment="1">
      <alignment horizontal="center"/>
      <protection/>
    </xf>
    <xf numFmtId="0" fontId="8" fillId="0" borderId="0" xfId="69" applyFont="1" applyAlignment="1">
      <alignment horizontal="center"/>
      <protection/>
    </xf>
    <xf numFmtId="0" fontId="8" fillId="0" borderId="0" xfId="0" applyFont="1" applyFill="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8" fillId="0" borderId="0" xfId="70" applyFont="1" applyAlignment="1">
      <alignment horizontal="center"/>
      <protection/>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8" fillId="0" borderId="0" xfId="69" applyFont="1" applyFill="1" applyAlignment="1">
      <alignment horizontal="center"/>
      <protection/>
    </xf>
    <xf numFmtId="0" fontId="0" fillId="0" borderId="0" xfId="0" applyFont="1" applyFill="1" applyBorder="1" applyAlignment="1">
      <alignment horizontal="left" vertical="top" wrapText="1"/>
    </xf>
    <xf numFmtId="0" fontId="0" fillId="0" borderId="0" xfId="73" applyFont="1" applyFill="1" applyBorder="1" applyAlignment="1" applyProtection="1">
      <alignment horizontal="left" vertical="top" wrapText="1"/>
      <protection locked="0"/>
    </xf>
    <xf numFmtId="0" fontId="0"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left"/>
    </xf>
  </cellXfs>
  <cellStyles count="6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tandaard_99sosp01" xfId="69"/>
    <cellStyle name="Standaard_99sosp02" xfId="70"/>
    <cellStyle name="Standaard_Blad1" xfId="71"/>
    <cellStyle name="Standaard_consortia en cvo" xfId="72"/>
    <cellStyle name="Standaard_LUC07-08JB" xfId="73"/>
    <cellStyle name="Subtotaal" xfId="74"/>
    <cellStyle name="Titel" xfId="75"/>
    <cellStyle name="Totaal" xfId="76"/>
    <cellStyle name="Uitvoer" xfId="77"/>
    <cellStyle name="Currency" xfId="78"/>
    <cellStyle name="Currency [0]" xfId="79"/>
    <cellStyle name="Verklarende tekst" xfId="80"/>
    <cellStyle name="Waarschuwingsteks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12</xdr:col>
      <xdr:colOff>514350</xdr:colOff>
      <xdr:row>19</xdr:row>
      <xdr:rowOff>133350</xdr:rowOff>
    </xdr:to>
    <xdr:sp>
      <xdr:nvSpPr>
        <xdr:cNvPr id="1" name="Text Box 1"/>
        <xdr:cNvSpPr txBox="1">
          <a:spLocks noChangeArrowheads="1"/>
        </xdr:cNvSpPr>
      </xdr:nvSpPr>
      <xdr:spPr>
        <a:xfrm>
          <a:off x="38100" y="38100"/>
          <a:ext cx="7791450" cy="31718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CONSORTIA VOLWASSENENONDERWIJS</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Vlaanderen wordt het volwassenenonderwijs ingedeeld in dertien werkingsgebieden. Binnen elk werkingsgebied bestaat er een samenwerkingsverband tussen Centra voor Volwassenenonderwijs en het Centrum voor Basiseducatie: </a:t>
          </a:r>
          <a:r>
            <a:rPr lang="en-US" cap="none" sz="1100" b="1" i="0" u="none" baseline="0">
              <a:solidFill>
                <a:srgbClr val="000000"/>
              </a:solidFill>
              <a:latin typeface="Arial"/>
              <a:ea typeface="Arial"/>
              <a:cs typeface="Arial"/>
            </a:rPr>
            <a:t>het consortium volwassenenonderwijs</a:t>
          </a:r>
          <a:r>
            <a:rPr lang="en-US" cap="none" sz="1100" b="0" i="0" u="none" baseline="0">
              <a:solidFill>
                <a:srgbClr val="000000"/>
              </a:solidFill>
              <a:latin typeface="Arial"/>
              <a:ea typeface="Arial"/>
              <a:cs typeface="Arial"/>
            </a:rPr>
            <a:t>. Deze samenwerkingsverbanden werden opgericht met het oog op meer samenwerking, kwaliteitsverbetering en professionalisering in het volwassenenonderwijs.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De doelstellingen en opdrachten van de consortia zijn opgenomen in de samenwerkingsovereenkomst die elk consortium heeft afgesloten met de Vlaamse regering.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Concreet vertaalt dit zich in zes doelstellingen: 
</a:t>
          </a:r>
          <a:r>
            <a:rPr lang="en-US" cap="none" sz="1100" b="0" i="0" u="none" baseline="0">
              <a:solidFill>
                <a:srgbClr val="000000"/>
              </a:solidFill>
              <a:latin typeface="Arial"/>
              <a:ea typeface="Arial"/>
              <a:cs typeface="Arial"/>
            </a:rPr>
            <a:t>- het aanbod van opleidingen die door de centra georganiseerd worden, optimaliseren en op elkaar afstemmen; 
</a:t>
          </a:r>
          <a:r>
            <a:rPr lang="en-US" cap="none" sz="1100" b="0" i="0" u="none" baseline="0">
              <a:solidFill>
                <a:srgbClr val="000000"/>
              </a:solidFill>
              <a:latin typeface="Arial"/>
              <a:ea typeface="Arial"/>
              <a:cs typeface="Arial"/>
            </a:rPr>
            <a:t>- de samenwerking en afstemming met andere publieke verstrekkers van opleidingen voor volwassenen nastreven; 
</a:t>
          </a:r>
          <a:r>
            <a:rPr lang="en-US" cap="none" sz="1100" b="0" i="0" u="none" baseline="0">
              <a:solidFill>
                <a:srgbClr val="000000"/>
              </a:solidFill>
              <a:latin typeface="Arial"/>
              <a:ea typeface="Arial"/>
              <a:cs typeface="Arial"/>
            </a:rPr>
            <a:t>- knelpunten, behoeften en oplossingen inzake opleidingen voor volwassenen signaleren aan de overheid; 
</a:t>
          </a:r>
          <a:r>
            <a:rPr lang="en-US" cap="none" sz="1100" b="0" i="0" u="none" baseline="0">
              <a:solidFill>
                <a:srgbClr val="000000"/>
              </a:solidFill>
              <a:latin typeface="Arial"/>
              <a:ea typeface="Arial"/>
              <a:cs typeface="Arial"/>
            </a:rPr>
            <a:t>- als intermediair aanspreekpunt fungeren tussen de centra en andere opleidingsverstrekkers en socioculturele en   sociaaleconomische actoren; 
</a:t>
          </a:r>
          <a:r>
            <a:rPr lang="en-US" cap="none" sz="1100" b="0" i="0" u="none" baseline="0">
              <a:solidFill>
                <a:srgbClr val="000000"/>
              </a:solidFill>
              <a:latin typeface="Arial"/>
              <a:ea typeface="Arial"/>
              <a:cs typeface="Arial"/>
            </a:rPr>
            <a:t>- de dienstverlening optimaliseren voor de cursisten in de centra; 
</a:t>
          </a:r>
          <a:r>
            <a:rPr lang="en-US" cap="none" sz="1100" b="0" i="0" u="none" baseline="0">
              <a:solidFill>
                <a:srgbClr val="000000"/>
              </a:solidFill>
              <a:latin typeface="Arial"/>
              <a:ea typeface="Arial"/>
              <a:cs typeface="Arial"/>
            </a:rPr>
            <a:t>- alle mogelijke vormen van samenwerking tussen de centra stimuleren en ondersteunen.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85725</xdr:rowOff>
    </xdr:from>
    <xdr:to>
      <xdr:col>14</xdr:col>
      <xdr:colOff>590550</xdr:colOff>
      <xdr:row>43</xdr:row>
      <xdr:rowOff>142875</xdr:rowOff>
    </xdr:to>
    <xdr:sp>
      <xdr:nvSpPr>
        <xdr:cNvPr id="1" name="Text Box 1"/>
        <xdr:cNvSpPr txBox="1">
          <a:spLocks noChangeArrowheads="1"/>
        </xdr:cNvSpPr>
      </xdr:nvSpPr>
      <xdr:spPr>
        <a:xfrm>
          <a:off x="57150" y="9601200"/>
          <a:ext cx="10877550" cy="59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17</xdr:row>
      <xdr:rowOff>85725</xdr:rowOff>
    </xdr:from>
    <xdr:to>
      <xdr:col>14</xdr:col>
      <xdr:colOff>590550</xdr:colOff>
      <xdr:row>19</xdr:row>
      <xdr:rowOff>133350</xdr:rowOff>
    </xdr:to>
    <xdr:sp>
      <xdr:nvSpPr>
        <xdr:cNvPr id="1" name="Text Box 1"/>
        <xdr:cNvSpPr txBox="1">
          <a:spLocks noChangeArrowheads="1"/>
        </xdr:cNvSpPr>
      </xdr:nvSpPr>
      <xdr:spPr>
        <a:xfrm>
          <a:off x="57150" y="5505450"/>
          <a:ext cx="10877550" cy="390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Unieke inschrijving in een opleiding: iemand die zich gedurende een referteperiode twee of meer keer inschrijft in dezelfde opleiding, wordt slechts éénmaal geteld.Wanneer hij/zij zich in twee verschillende opleidingen -al dan niet binnen hetzelfde leergebied- inschrijft, wordt hij tweemaal geteld.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391</xdr:row>
      <xdr:rowOff>114300</xdr:rowOff>
    </xdr:from>
    <xdr:to>
      <xdr:col>11</xdr:col>
      <xdr:colOff>0</xdr:colOff>
      <xdr:row>396</xdr:row>
      <xdr:rowOff>28575</xdr:rowOff>
    </xdr:to>
    <xdr:sp>
      <xdr:nvSpPr>
        <xdr:cNvPr id="1" name="Text Box 7"/>
        <xdr:cNvSpPr txBox="1">
          <a:spLocks noChangeArrowheads="1"/>
        </xdr:cNvSpPr>
      </xdr:nvSpPr>
      <xdr:spPr>
        <a:xfrm>
          <a:off x="0" y="63674625"/>
          <a:ext cx="8172450" cy="72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104775</xdr:rowOff>
    </xdr:from>
    <xdr:to>
      <xdr:col>10</xdr:col>
      <xdr:colOff>0</xdr:colOff>
      <xdr:row>46</xdr:row>
      <xdr:rowOff>38100</xdr:rowOff>
    </xdr:to>
    <xdr:sp>
      <xdr:nvSpPr>
        <xdr:cNvPr id="1" name="Text Box 4"/>
        <xdr:cNvSpPr txBox="1">
          <a:spLocks noChangeArrowheads="1"/>
        </xdr:cNvSpPr>
      </xdr:nvSpPr>
      <xdr:spPr>
        <a:xfrm>
          <a:off x="19050" y="6686550"/>
          <a:ext cx="7915275" cy="7429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MS Sans Serif"/>
              <a:ea typeface="MS Sans Serif"/>
              <a:cs typeface="MS Sans Serif"/>
            </a:rPr>
            <a:t>(1)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104775</xdr:rowOff>
    </xdr:from>
    <xdr:to>
      <xdr:col>3</xdr:col>
      <xdr:colOff>1114425</xdr:colOff>
      <xdr:row>50</xdr:row>
      <xdr:rowOff>47625</xdr:rowOff>
    </xdr:to>
    <xdr:sp>
      <xdr:nvSpPr>
        <xdr:cNvPr id="1" name="Text Box 1"/>
        <xdr:cNvSpPr txBox="1">
          <a:spLocks noChangeArrowheads="1"/>
        </xdr:cNvSpPr>
      </xdr:nvSpPr>
      <xdr:spPr>
        <a:xfrm>
          <a:off x="28575" y="7515225"/>
          <a:ext cx="6248400" cy="1076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
</a:t>
          </a:r>
          <a:r>
            <a:rPr lang="en-US" cap="none" sz="1000" b="0" i="0" u="none" baseline="0">
              <a:solidFill>
                <a:srgbClr val="000000"/>
              </a:solidFill>
              <a:latin typeface="Arial"/>
              <a:ea typeface="Arial"/>
              <a:cs typeface="Arial"/>
            </a:rPr>
            <a:t>(2) Om te voorkomen dat fysieke personen dubbel geteld zouden worden, wordt in deze tabel geen indeling tussen lineair en modulair onderwijs weergegeven.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142875</xdr:rowOff>
    </xdr:from>
    <xdr:to>
      <xdr:col>3</xdr:col>
      <xdr:colOff>1228725</xdr:colOff>
      <xdr:row>80</xdr:row>
      <xdr:rowOff>19050</xdr:rowOff>
    </xdr:to>
    <xdr:sp>
      <xdr:nvSpPr>
        <xdr:cNvPr id="1" name="Text Box 2"/>
        <xdr:cNvSpPr txBox="1">
          <a:spLocks noChangeArrowheads="1"/>
        </xdr:cNvSpPr>
      </xdr:nvSpPr>
      <xdr:spPr>
        <a:xfrm>
          <a:off x="0" y="11982450"/>
          <a:ext cx="6372225" cy="10096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In deze tabel wordt elke fysieke persoon slechts éénmaal geteld, ongeacht of hij/zij zich in de loop van de referteperiode één of meerdere keren inschrijft voor een opleiding, ongeacht of het inschrijvingen in hetzelfde of in een ander studiegebied of stelsel betreft en ongeacht of het inschrijvingen in hetzelfde CVO of in verschillende CVO's betreft.
</a:t>
          </a:r>
          <a:r>
            <a:rPr lang="en-US" cap="none" sz="1000" b="0" i="0" u="none" baseline="0">
              <a:solidFill>
                <a:srgbClr val="000000"/>
              </a:solidFill>
              <a:latin typeface="Arial"/>
              <a:ea typeface="Arial"/>
              <a:cs typeface="Arial"/>
            </a:rPr>
            <a:t>(2) Om te voorkomen dat fysieke personen dubbel geteld zouden worden, wordt in deze tabel geen indeling tussen lineair en modulair onderwijs weergegeven.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G32" sqref="G32"/>
    </sheetView>
  </sheetViews>
  <sheetFormatPr defaultColWidth="9.140625" defaultRowHeight="12.75"/>
  <cols>
    <col min="1" max="1" width="18.57421875" style="0" customWidth="1"/>
  </cols>
  <sheetData>
    <row r="1" ht="13.5">
      <c r="A1" s="199" t="s">
        <v>349</v>
      </c>
    </row>
    <row r="2" ht="13.5">
      <c r="A2" s="199" t="s">
        <v>591</v>
      </c>
    </row>
    <row r="3" ht="12.75">
      <c r="A3" s="128"/>
    </row>
    <row r="4" spans="1:2" ht="12.75">
      <c r="A4" t="s">
        <v>775</v>
      </c>
      <c r="B4" t="s">
        <v>23</v>
      </c>
    </row>
    <row r="6" ht="12.75">
      <c r="A6" s="128" t="s">
        <v>24</v>
      </c>
    </row>
    <row r="7" spans="1:2" ht="12.75">
      <c r="A7" t="s">
        <v>776</v>
      </c>
      <c r="B7" t="s">
        <v>25</v>
      </c>
    </row>
    <row r="8" spans="1:2" ht="12.75">
      <c r="A8" t="s">
        <v>777</v>
      </c>
      <c r="B8" t="s">
        <v>774</v>
      </c>
    </row>
    <row r="9" spans="1:2" ht="12.75">
      <c r="A9" t="s">
        <v>778</v>
      </c>
      <c r="B9" t="s">
        <v>400</v>
      </c>
    </row>
    <row r="10" spans="1:2" ht="12.75">
      <c r="A10" t="s">
        <v>779</v>
      </c>
      <c r="B10" t="s">
        <v>401</v>
      </c>
    </row>
    <row r="11" spans="1:10" ht="12.75">
      <c r="A11" t="s">
        <v>780</v>
      </c>
      <c r="B11" s="44" t="s">
        <v>399</v>
      </c>
      <c r="C11" s="44"/>
      <c r="D11" s="44"/>
      <c r="E11" s="44"/>
      <c r="F11" s="44"/>
      <c r="G11" s="44"/>
      <c r="H11" s="44"/>
      <c r="I11" s="44"/>
      <c r="J11" s="44"/>
    </row>
    <row r="13" ht="12.75">
      <c r="A13" s="128" t="s">
        <v>210</v>
      </c>
    </row>
    <row r="14" spans="1:2" ht="12.75">
      <c r="A14" t="s">
        <v>781</v>
      </c>
      <c r="B14" t="s">
        <v>26</v>
      </c>
    </row>
    <row r="15" spans="1:2" ht="12.75">
      <c r="A15" t="s">
        <v>782</v>
      </c>
      <c r="B15" t="s">
        <v>27</v>
      </c>
    </row>
    <row r="16" spans="1:2" ht="12.75">
      <c r="A16" t="s">
        <v>783</v>
      </c>
      <c r="B16" t="s">
        <v>28</v>
      </c>
    </row>
    <row r="17" spans="1:2" ht="12.75">
      <c r="A17" t="s">
        <v>784</v>
      </c>
      <c r="B17" t="s">
        <v>29</v>
      </c>
    </row>
    <row r="19" ht="12.75">
      <c r="A19" s="128" t="s">
        <v>154</v>
      </c>
    </row>
    <row r="20" ht="12.75">
      <c r="A20" s="128" t="s">
        <v>30</v>
      </c>
    </row>
    <row r="21" spans="1:2" ht="12.75">
      <c r="A21" t="s">
        <v>785</v>
      </c>
      <c r="B21" t="s">
        <v>26</v>
      </c>
    </row>
    <row r="22" spans="1:2" ht="12.75">
      <c r="A22" t="s">
        <v>786</v>
      </c>
      <c r="B22" t="s">
        <v>27</v>
      </c>
    </row>
    <row r="23" spans="1:2" ht="12.75">
      <c r="A23" t="s">
        <v>787</v>
      </c>
      <c r="B23" t="s">
        <v>28</v>
      </c>
    </row>
    <row r="24" spans="1:2" ht="12.75">
      <c r="A24" t="s">
        <v>788</v>
      </c>
      <c r="B24" t="s">
        <v>29</v>
      </c>
    </row>
    <row r="26" ht="12.75">
      <c r="A26" s="128" t="s">
        <v>367</v>
      </c>
    </row>
    <row r="27" spans="1:10" ht="12.75">
      <c r="A27" t="s">
        <v>789</v>
      </c>
      <c r="B27" s="44" t="s">
        <v>398</v>
      </c>
      <c r="C27" s="44"/>
      <c r="D27" s="44"/>
      <c r="E27" s="44"/>
      <c r="F27" s="44"/>
      <c r="G27" s="44"/>
      <c r="H27" s="44"/>
      <c r="I27" s="44"/>
      <c r="J27" s="44"/>
    </row>
    <row r="28" spans="1:10" ht="12.75">
      <c r="A28" t="s">
        <v>790</v>
      </c>
      <c r="B28" s="44" t="s">
        <v>402</v>
      </c>
      <c r="C28" s="44"/>
      <c r="D28" s="44"/>
      <c r="E28" s="44"/>
      <c r="F28" s="44"/>
      <c r="G28" s="44"/>
      <c r="H28" s="44"/>
      <c r="I28" s="44"/>
      <c r="J28" s="44"/>
    </row>
    <row r="29" spans="1:10" ht="12.75">
      <c r="A29" t="s">
        <v>791</v>
      </c>
      <c r="B29" s="44" t="s">
        <v>29</v>
      </c>
      <c r="C29" s="44"/>
      <c r="D29" s="44"/>
      <c r="E29" s="44"/>
      <c r="F29" s="44"/>
      <c r="G29" s="44"/>
      <c r="H29" s="44"/>
      <c r="I29" s="44"/>
      <c r="J29" s="44"/>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52"/>
  <sheetViews>
    <sheetView zoomScalePageLayoutView="0" workbookViewId="0" topLeftCell="A1">
      <selection activeCell="D24" sqref="D24"/>
    </sheetView>
  </sheetViews>
  <sheetFormatPr defaultColWidth="9.140625" defaultRowHeight="12.75"/>
  <cols>
    <col min="1" max="1" width="43.421875" style="45" customWidth="1"/>
    <col min="2" max="3" width="17.00390625" style="44" customWidth="1"/>
    <col min="4" max="4" width="17.00390625" style="45" customWidth="1"/>
    <col min="5" max="16384" width="9.140625" style="44" customWidth="1"/>
  </cols>
  <sheetData>
    <row r="1" ht="12.75">
      <c r="A1" s="76" t="s">
        <v>449</v>
      </c>
    </row>
    <row r="2" spans="1:4" ht="12.75">
      <c r="A2" s="313" t="s">
        <v>210</v>
      </c>
      <c r="B2" s="313"/>
      <c r="C2" s="313"/>
      <c r="D2" s="313"/>
    </row>
    <row r="3" ht="12.75">
      <c r="A3" s="76"/>
    </row>
    <row r="4" spans="1:4" ht="12.75">
      <c r="A4" s="313" t="s">
        <v>253</v>
      </c>
      <c r="B4" s="313"/>
      <c r="C4" s="313"/>
      <c r="D4" s="313"/>
    </row>
    <row r="5" spans="1:4" ht="12.75">
      <c r="A5" s="313" t="s">
        <v>450</v>
      </c>
      <c r="B5" s="313"/>
      <c r="C5" s="313"/>
      <c r="D5" s="313"/>
    </row>
    <row r="6" ht="13.5" thickBot="1"/>
    <row r="7" spans="1:4" ht="15.75" customHeight="1">
      <c r="A7" s="77" t="s">
        <v>57</v>
      </c>
      <c r="B7" s="78" t="s">
        <v>62</v>
      </c>
      <c r="C7" s="79" t="s">
        <v>63</v>
      </c>
      <c r="D7" s="79" t="s">
        <v>64</v>
      </c>
    </row>
    <row r="8" spans="1:4" s="45" customFormat="1" ht="26.25">
      <c r="A8" s="80" t="s">
        <v>250</v>
      </c>
      <c r="B8" s="81"/>
      <c r="C8" s="82"/>
      <c r="D8" s="82"/>
    </row>
    <row r="9" spans="1:4" ht="12.75">
      <c r="A9" s="45" t="s">
        <v>65</v>
      </c>
      <c r="B9" s="83">
        <v>1681</v>
      </c>
      <c r="C9" s="84">
        <v>1506</v>
      </c>
      <c r="D9" s="84">
        <v>3187</v>
      </c>
    </row>
    <row r="10" spans="1:4" s="45" customFormat="1" ht="12.75">
      <c r="A10" s="45" t="s">
        <v>70</v>
      </c>
      <c r="B10" s="83">
        <v>3930</v>
      </c>
      <c r="C10" s="84">
        <v>216</v>
      </c>
      <c r="D10" s="84">
        <v>4146</v>
      </c>
    </row>
    <row r="11" spans="1:4" s="45" customFormat="1" ht="12.75">
      <c r="A11" s="45" t="s">
        <v>568</v>
      </c>
      <c r="B11" s="83">
        <v>189</v>
      </c>
      <c r="C11" s="84">
        <v>333</v>
      </c>
      <c r="D11" s="84">
        <v>522</v>
      </c>
    </row>
    <row r="12" spans="1:4" s="45" customFormat="1" ht="12.75">
      <c r="A12" s="45" t="s">
        <v>74</v>
      </c>
      <c r="B12" s="83">
        <v>124</v>
      </c>
      <c r="C12" s="84">
        <v>282</v>
      </c>
      <c r="D12" s="84">
        <v>406</v>
      </c>
    </row>
    <row r="13" spans="1:6" s="45" customFormat="1" ht="17.25">
      <c r="A13" s="45" t="s">
        <v>145</v>
      </c>
      <c r="B13" s="83">
        <v>33</v>
      </c>
      <c r="C13" s="84">
        <v>63</v>
      </c>
      <c r="D13" s="84">
        <v>96</v>
      </c>
      <c r="F13" s="85"/>
    </row>
    <row r="14" spans="1:4" s="45" customFormat="1" ht="12.75">
      <c r="A14" s="45" t="s">
        <v>76</v>
      </c>
      <c r="B14" s="83">
        <v>2565</v>
      </c>
      <c r="C14" s="84">
        <v>514</v>
      </c>
      <c r="D14" s="84">
        <v>3079</v>
      </c>
    </row>
    <row r="15" spans="1:4" s="45" customFormat="1" ht="12.75">
      <c r="A15" s="45" t="s">
        <v>146</v>
      </c>
      <c r="B15" s="83">
        <v>329</v>
      </c>
      <c r="C15" s="84">
        <v>190</v>
      </c>
      <c r="D15" s="84">
        <v>519</v>
      </c>
    </row>
    <row r="16" spans="1:4" s="45" customFormat="1" ht="12.75">
      <c r="A16" s="45" t="s">
        <v>83</v>
      </c>
      <c r="B16" s="83">
        <v>8</v>
      </c>
      <c r="C16" s="84">
        <v>6</v>
      </c>
      <c r="D16" s="84">
        <v>14</v>
      </c>
    </row>
    <row r="17" spans="1:4" s="45" customFormat="1" ht="12.75">
      <c r="A17" s="45" t="s">
        <v>84</v>
      </c>
      <c r="B17" s="83">
        <v>5350</v>
      </c>
      <c r="C17" s="84">
        <v>6354</v>
      </c>
      <c r="D17" s="84">
        <v>11704</v>
      </c>
    </row>
    <row r="18" spans="1:4" s="45" customFormat="1" ht="12.75">
      <c r="A18" s="45" t="s">
        <v>90</v>
      </c>
      <c r="B18" s="83">
        <v>3216</v>
      </c>
      <c r="C18" s="84">
        <v>2364</v>
      </c>
      <c r="D18" s="84">
        <v>5580</v>
      </c>
    </row>
    <row r="19" spans="1:4" s="45" customFormat="1" ht="12.75">
      <c r="A19" s="45" t="s">
        <v>95</v>
      </c>
      <c r="B19" s="83">
        <v>2169</v>
      </c>
      <c r="C19" s="84">
        <v>788</v>
      </c>
      <c r="D19" s="84">
        <v>2957</v>
      </c>
    </row>
    <row r="20" spans="1:4" s="45" customFormat="1" ht="12.75">
      <c r="A20" s="45" t="s">
        <v>97</v>
      </c>
      <c r="B20" s="83">
        <v>3552</v>
      </c>
      <c r="C20" s="84">
        <v>10921</v>
      </c>
      <c r="D20" s="84">
        <v>14473</v>
      </c>
    </row>
    <row r="21" spans="1:4" s="45" customFormat="1" ht="12.75">
      <c r="A21" s="45" t="s">
        <v>147</v>
      </c>
      <c r="B21" s="83">
        <v>15999</v>
      </c>
      <c r="C21" s="84">
        <v>23621</v>
      </c>
      <c r="D21" s="84">
        <v>39620</v>
      </c>
    </row>
    <row r="22" spans="1:4" s="45" customFormat="1" ht="12.75">
      <c r="A22" s="45" t="s">
        <v>100</v>
      </c>
      <c r="B22" s="83">
        <v>157</v>
      </c>
      <c r="C22" s="84">
        <v>180</v>
      </c>
      <c r="D22" s="84">
        <v>337</v>
      </c>
    </row>
    <row r="23" spans="1:4" s="45" customFormat="1" ht="12.75">
      <c r="A23" s="45" t="s">
        <v>102</v>
      </c>
      <c r="B23" s="83">
        <v>8</v>
      </c>
      <c r="C23" s="84">
        <v>257</v>
      </c>
      <c r="D23" s="84">
        <v>265</v>
      </c>
    </row>
    <row r="24" spans="1:4" s="45" customFormat="1" ht="12.75">
      <c r="A24" s="45" t="s">
        <v>105</v>
      </c>
      <c r="B24" s="83">
        <v>732</v>
      </c>
      <c r="C24" s="84">
        <v>21</v>
      </c>
      <c r="D24" s="84">
        <v>753</v>
      </c>
    </row>
    <row r="25" spans="1:4" s="45" customFormat="1" ht="12.75">
      <c r="A25" s="45" t="s">
        <v>148</v>
      </c>
      <c r="B25" s="83">
        <v>324</v>
      </c>
      <c r="C25" s="84">
        <v>846</v>
      </c>
      <c r="D25" s="84">
        <v>1170</v>
      </c>
    </row>
    <row r="26" spans="1:4" s="45" customFormat="1" ht="12.75">
      <c r="A26" s="45" t="s">
        <v>115</v>
      </c>
      <c r="B26" s="83">
        <v>34</v>
      </c>
      <c r="C26" s="84">
        <v>246</v>
      </c>
      <c r="D26" s="84">
        <v>280</v>
      </c>
    </row>
    <row r="27" spans="1:4" s="45" customFormat="1" ht="12.75">
      <c r="A27" s="45" t="s">
        <v>116</v>
      </c>
      <c r="B27" s="83">
        <v>133</v>
      </c>
      <c r="C27" s="84">
        <v>3686</v>
      </c>
      <c r="D27" s="84">
        <v>3819</v>
      </c>
    </row>
    <row r="28" spans="1:4" s="45" customFormat="1" ht="12.75">
      <c r="A28" s="45" t="s">
        <v>119</v>
      </c>
      <c r="B28" s="83">
        <v>138</v>
      </c>
      <c r="C28" s="84">
        <v>10</v>
      </c>
      <c r="D28" s="84">
        <v>148</v>
      </c>
    </row>
    <row r="29" spans="1:4" s="45" customFormat="1" ht="12.75">
      <c r="A29" s="45" t="s">
        <v>121</v>
      </c>
      <c r="B29" s="83">
        <v>4975</v>
      </c>
      <c r="C29" s="84">
        <v>624</v>
      </c>
      <c r="D29" s="84">
        <v>5599</v>
      </c>
    </row>
    <row r="30" spans="1:4" s="45" customFormat="1" ht="12.75">
      <c r="A30" s="45" t="s">
        <v>150</v>
      </c>
      <c r="B30" s="83">
        <v>118</v>
      </c>
      <c r="C30" s="84">
        <v>12694</v>
      </c>
      <c r="D30" s="84">
        <v>12812</v>
      </c>
    </row>
    <row r="31" spans="1:4" s="45" customFormat="1" ht="12.75">
      <c r="A31" s="45" t="s">
        <v>132</v>
      </c>
      <c r="B31" s="83">
        <v>170</v>
      </c>
      <c r="C31" s="84">
        <v>31</v>
      </c>
      <c r="D31" s="84">
        <v>201</v>
      </c>
    </row>
    <row r="32" spans="1:4" s="45" customFormat="1" ht="12.75">
      <c r="A32" s="45" t="s">
        <v>133</v>
      </c>
      <c r="B32" s="83">
        <v>30387</v>
      </c>
      <c r="C32" s="84">
        <v>37656</v>
      </c>
      <c r="D32" s="84">
        <v>68043</v>
      </c>
    </row>
    <row r="33" spans="1:4" s="45" customFormat="1" ht="12.75">
      <c r="A33" s="45" t="s">
        <v>134</v>
      </c>
      <c r="B33" s="83">
        <v>882</v>
      </c>
      <c r="C33" s="84">
        <v>6159</v>
      </c>
      <c r="D33" s="84">
        <v>7041</v>
      </c>
    </row>
    <row r="34" spans="1:4" s="45" customFormat="1" ht="12.75">
      <c r="A34" s="45" t="s">
        <v>137</v>
      </c>
      <c r="B34" s="83">
        <v>100</v>
      </c>
      <c r="C34" s="84">
        <v>14</v>
      </c>
      <c r="D34" s="84">
        <v>114</v>
      </c>
    </row>
    <row r="35" spans="1:4" s="45" customFormat="1" ht="12.75">
      <c r="A35" s="45" t="s">
        <v>138</v>
      </c>
      <c r="B35" s="83">
        <v>22599</v>
      </c>
      <c r="C35" s="84">
        <v>37954</v>
      </c>
      <c r="D35" s="84">
        <v>60553</v>
      </c>
    </row>
    <row r="36" spans="1:4" s="45" customFormat="1" ht="12.75">
      <c r="A36" s="45" t="s">
        <v>139</v>
      </c>
      <c r="B36" s="83">
        <v>2714</v>
      </c>
      <c r="C36" s="84">
        <v>5570</v>
      </c>
      <c r="D36" s="84">
        <v>8284</v>
      </c>
    </row>
    <row r="37" spans="1:4" s="45" customFormat="1" ht="12.75">
      <c r="A37" s="45" t="s">
        <v>140</v>
      </c>
      <c r="B37" s="83">
        <v>1</v>
      </c>
      <c r="C37" s="84">
        <v>43</v>
      </c>
      <c r="D37" s="84">
        <v>44</v>
      </c>
    </row>
    <row r="38" spans="1:4" s="45" customFormat="1" ht="12.75">
      <c r="A38" s="45" t="s">
        <v>141</v>
      </c>
      <c r="B38" s="83">
        <v>40</v>
      </c>
      <c r="C38" s="84">
        <v>127</v>
      </c>
      <c r="D38" s="84">
        <v>167</v>
      </c>
    </row>
    <row r="39" spans="1:4" ht="12.75">
      <c r="A39" s="45" t="s">
        <v>143</v>
      </c>
      <c r="B39" s="83">
        <v>6198</v>
      </c>
      <c r="C39" s="84">
        <v>7119</v>
      </c>
      <c r="D39" s="84">
        <v>13317</v>
      </c>
    </row>
    <row r="40" spans="1:4" ht="12.75">
      <c r="A40" s="45" t="s">
        <v>350</v>
      </c>
      <c r="B40" s="83">
        <v>19</v>
      </c>
      <c r="C40" s="84">
        <v>72</v>
      </c>
      <c r="D40" s="84">
        <v>91</v>
      </c>
    </row>
    <row r="41" spans="1:5" s="45" customFormat="1" ht="12.75">
      <c r="A41" s="86" t="s">
        <v>60</v>
      </c>
      <c r="B41" s="87">
        <f>SUM(B9:B40)</f>
        <v>108874</v>
      </c>
      <c r="C41" s="88">
        <f>SUM(C9:C40)</f>
        <v>160467</v>
      </c>
      <c r="D41" s="88">
        <f>SUM(D9:D40)</f>
        <v>269341</v>
      </c>
      <c r="E41" s="84"/>
    </row>
    <row r="42" spans="1:4" ht="26.25">
      <c r="A42" s="80" t="s">
        <v>251</v>
      </c>
      <c r="B42" s="89">
        <v>6064</v>
      </c>
      <c r="C42" s="90">
        <v>8320</v>
      </c>
      <c r="D42" s="90">
        <v>14384</v>
      </c>
    </row>
    <row r="43" spans="1:6" s="45" customFormat="1" ht="12.75">
      <c r="A43" s="91" t="s">
        <v>144</v>
      </c>
      <c r="B43" s="87">
        <f>SUM(B41:B42)</f>
        <v>114938</v>
      </c>
      <c r="C43" s="88">
        <f>SUM(C41:C42)</f>
        <v>168787</v>
      </c>
      <c r="D43" s="88">
        <f>SUM(D41:D42)</f>
        <v>283725</v>
      </c>
      <c r="F43" s="84"/>
    </row>
    <row r="52" ht="12.75">
      <c r="C52" s="97"/>
    </row>
  </sheetData>
  <sheetProtection/>
  <mergeCells count="3">
    <mergeCell ref="A2:D2"/>
    <mergeCell ref="A4:D4"/>
    <mergeCell ref="A5:D5"/>
  </mergeCells>
  <printOptions horizontalCentered="1"/>
  <pageMargins left="0.3937007874015748" right="0.3937007874015748" top="0.5905511811023623" bottom="0.5905511811023623" header="0.5118110236220472" footer="0.5118110236220472"/>
  <pageSetup horizontalDpi="204" verticalDpi="204" orientation="portrait"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83"/>
  <sheetViews>
    <sheetView zoomScalePageLayoutView="0" workbookViewId="0" topLeftCell="A1">
      <selection activeCell="D27" sqref="D27"/>
    </sheetView>
  </sheetViews>
  <sheetFormatPr defaultColWidth="9.140625" defaultRowHeight="12.75"/>
  <cols>
    <col min="1" max="1" width="38.8515625" style="92" customWidth="1"/>
    <col min="2" max="2" width="19.140625" style="44" customWidth="1"/>
    <col min="3" max="4" width="19.140625" style="45" customWidth="1"/>
    <col min="5" max="5" width="10.421875" style="44" customWidth="1"/>
    <col min="6" max="16384" width="9.140625" style="44" customWidth="1"/>
  </cols>
  <sheetData>
    <row r="1" spans="1:3" ht="12.75">
      <c r="A1" s="262" t="s">
        <v>449</v>
      </c>
      <c r="C1" s="44"/>
    </row>
    <row r="2" spans="1:4" ht="12.75">
      <c r="A2" s="313" t="s">
        <v>210</v>
      </c>
      <c r="B2" s="313"/>
      <c r="C2" s="313"/>
      <c r="D2" s="313"/>
    </row>
    <row r="3" spans="1:3" ht="12.75">
      <c r="A3" s="262"/>
      <c r="C3" s="44"/>
    </row>
    <row r="4" spans="1:4" ht="12.75">
      <c r="A4" s="313" t="s">
        <v>254</v>
      </c>
      <c r="B4" s="313"/>
      <c r="C4" s="313"/>
      <c r="D4" s="313"/>
    </row>
    <row r="5" spans="1:4" ht="12.75">
      <c r="A5" s="313" t="s">
        <v>450</v>
      </c>
      <c r="B5" s="313"/>
      <c r="C5" s="313"/>
      <c r="D5" s="313"/>
    </row>
    <row r="6" ht="13.5" thickBot="1"/>
    <row r="7" spans="1:4" ht="12.75">
      <c r="A7" s="263" t="s">
        <v>275</v>
      </c>
      <c r="B7" s="78" t="s">
        <v>62</v>
      </c>
      <c r="C7" s="79" t="s">
        <v>63</v>
      </c>
      <c r="D7" s="79" t="s">
        <v>64</v>
      </c>
    </row>
    <row r="8" spans="1:4" ht="12.75">
      <c r="A8" s="275" t="s">
        <v>453</v>
      </c>
      <c r="B8" s="81">
        <v>274</v>
      </c>
      <c r="C8" s="82">
        <v>273</v>
      </c>
      <c r="D8" s="82">
        <v>547</v>
      </c>
    </row>
    <row r="9" spans="1:4" ht="12.75">
      <c r="A9" s="239" t="s">
        <v>560</v>
      </c>
      <c r="B9" s="81">
        <v>51</v>
      </c>
      <c r="C9" s="82">
        <v>92</v>
      </c>
      <c r="D9" s="82">
        <v>143</v>
      </c>
    </row>
    <row r="10" spans="1:4" ht="12.75">
      <c r="A10" s="92" t="s">
        <v>561</v>
      </c>
      <c r="B10" s="83">
        <v>173</v>
      </c>
      <c r="C10" s="84">
        <v>273</v>
      </c>
      <c r="D10" s="84">
        <v>446</v>
      </c>
    </row>
    <row r="11" spans="1:6" ht="13.5" customHeight="1">
      <c r="A11" s="92" t="s">
        <v>481</v>
      </c>
      <c r="B11" s="83">
        <v>848</v>
      </c>
      <c r="C11" s="84">
        <v>565</v>
      </c>
      <c r="D11" s="84">
        <v>1413</v>
      </c>
      <c r="F11" s="93"/>
    </row>
    <row r="12" spans="1:4" ht="12.75">
      <c r="A12" s="92" t="s">
        <v>482</v>
      </c>
      <c r="B12" s="83">
        <v>1246</v>
      </c>
      <c r="C12" s="84">
        <v>852</v>
      </c>
      <c r="D12" s="84">
        <v>2098</v>
      </c>
    </row>
    <row r="13" spans="1:4" ht="12.75">
      <c r="A13" s="92" t="s">
        <v>483</v>
      </c>
      <c r="B13" s="83">
        <v>1773</v>
      </c>
      <c r="C13" s="84">
        <v>1570</v>
      </c>
      <c r="D13" s="84">
        <v>3343</v>
      </c>
    </row>
    <row r="14" spans="1:4" ht="12.75">
      <c r="A14" s="92" t="s">
        <v>484</v>
      </c>
      <c r="B14" s="83">
        <v>2192</v>
      </c>
      <c r="C14" s="84">
        <v>2418</v>
      </c>
      <c r="D14" s="84">
        <v>4610</v>
      </c>
    </row>
    <row r="15" spans="1:4" ht="12.75">
      <c r="A15" s="92" t="s">
        <v>485</v>
      </c>
      <c r="B15" s="83">
        <v>2496</v>
      </c>
      <c r="C15" s="84">
        <v>2808</v>
      </c>
      <c r="D15" s="84">
        <v>5304</v>
      </c>
    </row>
    <row r="16" spans="1:4" ht="12.75">
      <c r="A16" s="92" t="s">
        <v>486</v>
      </c>
      <c r="B16" s="83">
        <v>2414</v>
      </c>
      <c r="C16" s="84">
        <v>3118</v>
      </c>
      <c r="D16" s="84">
        <v>5532</v>
      </c>
    </row>
    <row r="17" spans="1:4" ht="12.75">
      <c r="A17" s="92" t="s">
        <v>487</v>
      </c>
      <c r="B17" s="83">
        <v>2586</v>
      </c>
      <c r="C17" s="84">
        <v>3612</v>
      </c>
      <c r="D17" s="84">
        <v>6198</v>
      </c>
    </row>
    <row r="18" spans="1:4" ht="12.75">
      <c r="A18" s="92" t="s">
        <v>488</v>
      </c>
      <c r="B18" s="83">
        <v>2648</v>
      </c>
      <c r="C18" s="84">
        <v>4048</v>
      </c>
      <c r="D18" s="84">
        <v>6696</v>
      </c>
    </row>
    <row r="19" spans="1:4" ht="12.75">
      <c r="A19" s="92" t="s">
        <v>489</v>
      </c>
      <c r="B19" s="83">
        <v>2818</v>
      </c>
      <c r="C19" s="84">
        <v>4447</v>
      </c>
      <c r="D19" s="84">
        <v>7265</v>
      </c>
    </row>
    <row r="20" spans="1:4" ht="12.75">
      <c r="A20" s="92" t="s">
        <v>490</v>
      </c>
      <c r="B20" s="83">
        <v>2885</v>
      </c>
      <c r="C20" s="84">
        <v>4696</v>
      </c>
      <c r="D20" s="84">
        <v>7581</v>
      </c>
    </row>
    <row r="21" spans="1:4" ht="12.75">
      <c r="A21" s="92" t="s">
        <v>491</v>
      </c>
      <c r="B21" s="83">
        <v>3029</v>
      </c>
      <c r="C21" s="84">
        <v>4887</v>
      </c>
      <c r="D21" s="84">
        <v>7916</v>
      </c>
    </row>
    <row r="22" spans="1:4" ht="12.75">
      <c r="A22" s="92" t="s">
        <v>492</v>
      </c>
      <c r="B22" s="83">
        <v>3159</v>
      </c>
      <c r="C22" s="84">
        <v>4756</v>
      </c>
      <c r="D22" s="84">
        <v>7915</v>
      </c>
    </row>
    <row r="23" spans="1:4" ht="12.75">
      <c r="A23" s="92" t="s">
        <v>493</v>
      </c>
      <c r="B23" s="83">
        <v>3144</v>
      </c>
      <c r="C23" s="84">
        <v>4862</v>
      </c>
      <c r="D23" s="84">
        <v>8006</v>
      </c>
    </row>
    <row r="24" spans="1:4" ht="12.75">
      <c r="A24" s="92" t="s">
        <v>494</v>
      </c>
      <c r="B24" s="83">
        <v>3200</v>
      </c>
      <c r="C24" s="84">
        <v>4589</v>
      </c>
      <c r="D24" s="84">
        <v>7789</v>
      </c>
    </row>
    <row r="25" spans="1:4" ht="12.75">
      <c r="A25" s="92" t="s">
        <v>495</v>
      </c>
      <c r="B25" s="83">
        <v>3156</v>
      </c>
      <c r="C25" s="84">
        <v>4382</v>
      </c>
      <c r="D25" s="84">
        <v>7538</v>
      </c>
    </row>
    <row r="26" spans="1:4" ht="12.75">
      <c r="A26" s="92" t="s">
        <v>496</v>
      </c>
      <c r="B26" s="83">
        <v>3101</v>
      </c>
      <c r="C26" s="84">
        <v>4116</v>
      </c>
      <c r="D26" s="84">
        <v>7217</v>
      </c>
    </row>
    <row r="27" spans="1:4" ht="12.75">
      <c r="A27" s="92" t="s">
        <v>497</v>
      </c>
      <c r="B27" s="83">
        <v>3160</v>
      </c>
      <c r="C27" s="84">
        <v>4205</v>
      </c>
      <c r="D27" s="84">
        <v>7365</v>
      </c>
    </row>
    <row r="28" spans="1:4" ht="12.75">
      <c r="A28" s="92" t="s">
        <v>498</v>
      </c>
      <c r="B28" s="83">
        <v>2881</v>
      </c>
      <c r="C28" s="84">
        <v>3751</v>
      </c>
      <c r="D28" s="84">
        <v>6632</v>
      </c>
    </row>
    <row r="29" spans="1:4" ht="12.75">
      <c r="A29" s="92" t="s">
        <v>499</v>
      </c>
      <c r="B29" s="83">
        <v>2846</v>
      </c>
      <c r="C29" s="84">
        <v>3638</v>
      </c>
      <c r="D29" s="84">
        <v>6484</v>
      </c>
    </row>
    <row r="30" spans="1:4" ht="12.75">
      <c r="A30" s="92" t="s">
        <v>500</v>
      </c>
      <c r="B30" s="83">
        <v>2568</v>
      </c>
      <c r="C30" s="84">
        <v>3441</v>
      </c>
      <c r="D30" s="84">
        <v>6009</v>
      </c>
    </row>
    <row r="31" spans="1:4" ht="12.75">
      <c r="A31" s="92" t="s">
        <v>501</v>
      </c>
      <c r="B31" s="83">
        <v>2465</v>
      </c>
      <c r="C31" s="84">
        <v>3270</v>
      </c>
      <c r="D31" s="84">
        <v>5735</v>
      </c>
    </row>
    <row r="32" spans="1:4" ht="12.75">
      <c r="A32" s="92" t="s">
        <v>502</v>
      </c>
      <c r="B32" s="83">
        <v>2482</v>
      </c>
      <c r="C32" s="84">
        <v>3114</v>
      </c>
      <c r="D32" s="84">
        <v>5596</v>
      </c>
    </row>
    <row r="33" spans="1:4" ht="12.75">
      <c r="A33" s="92" t="s">
        <v>503</v>
      </c>
      <c r="B33" s="83">
        <v>2227</v>
      </c>
      <c r="C33" s="84">
        <v>3014</v>
      </c>
      <c r="D33" s="84">
        <v>5241</v>
      </c>
    </row>
    <row r="34" spans="1:4" ht="12.75">
      <c r="A34" s="92" t="s">
        <v>504</v>
      </c>
      <c r="B34" s="83">
        <v>2178</v>
      </c>
      <c r="C34" s="84">
        <v>2990</v>
      </c>
      <c r="D34" s="84">
        <v>5168</v>
      </c>
    </row>
    <row r="35" spans="1:4" ht="12.75">
      <c r="A35" s="92" t="s">
        <v>505</v>
      </c>
      <c r="B35" s="83">
        <v>2267</v>
      </c>
      <c r="C35" s="84">
        <v>3133</v>
      </c>
      <c r="D35" s="84">
        <v>5400</v>
      </c>
    </row>
    <row r="36" spans="1:4" ht="12.75">
      <c r="A36" s="92" t="s">
        <v>506</v>
      </c>
      <c r="B36" s="83">
        <v>2208</v>
      </c>
      <c r="C36" s="84">
        <v>3028</v>
      </c>
      <c r="D36" s="84">
        <v>5236</v>
      </c>
    </row>
    <row r="37" spans="1:4" ht="12.75">
      <c r="A37" s="92" t="s">
        <v>507</v>
      </c>
      <c r="B37" s="83">
        <v>2236</v>
      </c>
      <c r="C37" s="84">
        <v>3042</v>
      </c>
      <c r="D37" s="84">
        <v>5278</v>
      </c>
    </row>
    <row r="38" spans="1:4" ht="12.75">
      <c r="A38" s="92" t="s">
        <v>508</v>
      </c>
      <c r="B38" s="83">
        <v>2110</v>
      </c>
      <c r="C38" s="84">
        <v>2992</v>
      </c>
      <c r="D38" s="84">
        <v>5102</v>
      </c>
    </row>
    <row r="39" spans="1:4" ht="12.75">
      <c r="A39" s="92" t="s">
        <v>509</v>
      </c>
      <c r="B39" s="83">
        <v>2083</v>
      </c>
      <c r="C39" s="84">
        <v>3093</v>
      </c>
      <c r="D39" s="84">
        <v>5176</v>
      </c>
    </row>
    <row r="40" spans="1:4" ht="12.75">
      <c r="A40" s="92" t="s">
        <v>510</v>
      </c>
      <c r="B40" s="83">
        <v>2104</v>
      </c>
      <c r="C40" s="84">
        <v>2994</v>
      </c>
      <c r="D40" s="84">
        <v>5098</v>
      </c>
    </row>
    <row r="41" spans="1:4" ht="12.75">
      <c r="A41" s="92" t="s">
        <v>511</v>
      </c>
      <c r="B41" s="83">
        <v>2068</v>
      </c>
      <c r="C41" s="84">
        <v>3112</v>
      </c>
      <c r="D41" s="84">
        <v>5180</v>
      </c>
    </row>
    <row r="42" spans="1:4" ht="12.75">
      <c r="A42" s="92" t="s">
        <v>512</v>
      </c>
      <c r="B42" s="83">
        <v>2064</v>
      </c>
      <c r="C42" s="84">
        <v>3157</v>
      </c>
      <c r="D42" s="84">
        <v>5221</v>
      </c>
    </row>
    <row r="43" spans="1:4" ht="12.75">
      <c r="A43" s="92" t="s">
        <v>513</v>
      </c>
      <c r="B43" s="83">
        <v>2053</v>
      </c>
      <c r="C43" s="84">
        <v>3324</v>
      </c>
      <c r="D43" s="84">
        <v>5377</v>
      </c>
    </row>
    <row r="44" spans="1:4" ht="12.75">
      <c r="A44" s="92" t="s">
        <v>514</v>
      </c>
      <c r="B44" s="83">
        <v>2106</v>
      </c>
      <c r="C44" s="84">
        <v>3196</v>
      </c>
      <c r="D44" s="84">
        <v>5302</v>
      </c>
    </row>
    <row r="45" spans="1:4" ht="12.75">
      <c r="A45" s="92" t="s">
        <v>515</v>
      </c>
      <c r="B45" s="83">
        <v>1882</v>
      </c>
      <c r="C45" s="84">
        <v>3211</v>
      </c>
      <c r="D45" s="84">
        <v>5093</v>
      </c>
    </row>
    <row r="46" spans="1:4" ht="12.75">
      <c r="A46" s="92" t="s">
        <v>516</v>
      </c>
      <c r="B46" s="83">
        <v>1769</v>
      </c>
      <c r="C46" s="84">
        <v>3068</v>
      </c>
      <c r="D46" s="84">
        <v>4837</v>
      </c>
    </row>
    <row r="47" spans="1:4" ht="12.75">
      <c r="A47" s="92" t="s">
        <v>517</v>
      </c>
      <c r="B47" s="83">
        <v>1739</v>
      </c>
      <c r="C47" s="84">
        <v>3141</v>
      </c>
      <c r="D47" s="84">
        <v>4880</v>
      </c>
    </row>
    <row r="48" spans="1:4" ht="12.75">
      <c r="A48" s="92" t="s">
        <v>518</v>
      </c>
      <c r="B48" s="83">
        <v>1673</v>
      </c>
      <c r="C48" s="84">
        <v>3110</v>
      </c>
      <c r="D48" s="84">
        <v>4783</v>
      </c>
    </row>
    <row r="49" spans="1:4" ht="12.75">
      <c r="A49" s="92" t="s">
        <v>519</v>
      </c>
      <c r="B49" s="83">
        <v>1553</v>
      </c>
      <c r="C49" s="84">
        <v>2926</v>
      </c>
      <c r="D49" s="84">
        <v>4479</v>
      </c>
    </row>
    <row r="50" spans="1:4" ht="12.75">
      <c r="A50" s="92" t="s">
        <v>520</v>
      </c>
      <c r="B50" s="83">
        <v>1527</v>
      </c>
      <c r="C50" s="84">
        <v>2770</v>
      </c>
      <c r="D50" s="84">
        <v>4297</v>
      </c>
    </row>
    <row r="51" spans="1:4" ht="12.75">
      <c r="A51" s="92" t="s">
        <v>521</v>
      </c>
      <c r="B51" s="83">
        <v>1406</v>
      </c>
      <c r="C51" s="84">
        <v>2762</v>
      </c>
      <c r="D51" s="84">
        <v>4168</v>
      </c>
    </row>
    <row r="52" spans="1:4" ht="12.75">
      <c r="A52" s="92" t="s">
        <v>522</v>
      </c>
      <c r="B52" s="83">
        <v>1438</v>
      </c>
      <c r="C52" s="84">
        <v>2761</v>
      </c>
      <c r="D52" s="84">
        <v>4199</v>
      </c>
    </row>
    <row r="53" spans="1:4" ht="12.75">
      <c r="A53" s="92" t="s">
        <v>523</v>
      </c>
      <c r="B53" s="83">
        <v>1435</v>
      </c>
      <c r="C53" s="84">
        <v>2811</v>
      </c>
      <c r="D53" s="84">
        <v>4246</v>
      </c>
    </row>
    <row r="54" spans="1:4" ht="12.75">
      <c r="A54" s="92" t="s">
        <v>524</v>
      </c>
      <c r="B54" s="83">
        <v>1491</v>
      </c>
      <c r="C54" s="84">
        <v>2771</v>
      </c>
      <c r="D54" s="84">
        <v>4262</v>
      </c>
    </row>
    <row r="55" spans="1:4" ht="12.75">
      <c r="A55" s="92" t="s">
        <v>525</v>
      </c>
      <c r="B55" s="83">
        <v>1480</v>
      </c>
      <c r="C55" s="84">
        <v>2907</v>
      </c>
      <c r="D55" s="84">
        <v>4387</v>
      </c>
    </row>
    <row r="56" spans="1:4" ht="12.75">
      <c r="A56" s="92" t="s">
        <v>526</v>
      </c>
      <c r="B56" s="83">
        <v>1522</v>
      </c>
      <c r="C56" s="84">
        <v>2669</v>
      </c>
      <c r="D56" s="84">
        <v>4191</v>
      </c>
    </row>
    <row r="57" spans="1:4" ht="12.75">
      <c r="A57" s="92" t="s">
        <v>527</v>
      </c>
      <c r="B57" s="83">
        <v>1537</v>
      </c>
      <c r="C57" s="84">
        <v>2607</v>
      </c>
      <c r="D57" s="84">
        <v>4144</v>
      </c>
    </row>
    <row r="58" spans="1:4" ht="12.75">
      <c r="A58" s="92" t="s">
        <v>528</v>
      </c>
      <c r="B58" s="83">
        <v>1488</v>
      </c>
      <c r="C58" s="84">
        <v>2356</v>
      </c>
      <c r="D58" s="84">
        <v>3844</v>
      </c>
    </row>
    <row r="59" spans="1:4" ht="12.75">
      <c r="A59" s="92" t="s">
        <v>529</v>
      </c>
      <c r="B59" s="83">
        <v>1360</v>
      </c>
      <c r="C59" s="84">
        <v>2054</v>
      </c>
      <c r="D59" s="84">
        <v>3414</v>
      </c>
    </row>
    <row r="60" spans="1:4" ht="12.75">
      <c r="A60" s="92" t="s">
        <v>530</v>
      </c>
      <c r="B60" s="83">
        <v>1348</v>
      </c>
      <c r="C60" s="84">
        <v>1997</v>
      </c>
      <c r="D60" s="84">
        <v>3345</v>
      </c>
    </row>
    <row r="61" spans="1:4" ht="12.75">
      <c r="A61" s="92" t="s">
        <v>531</v>
      </c>
      <c r="B61" s="83">
        <v>1228</v>
      </c>
      <c r="C61" s="84">
        <v>1851</v>
      </c>
      <c r="D61" s="84">
        <v>3079</v>
      </c>
    </row>
    <row r="62" spans="1:4" ht="12.75">
      <c r="A62" s="92" t="s">
        <v>532</v>
      </c>
      <c r="B62" s="83">
        <v>1038</v>
      </c>
      <c r="C62" s="84">
        <v>1420</v>
      </c>
      <c r="D62" s="84">
        <v>2458</v>
      </c>
    </row>
    <row r="63" spans="1:4" ht="12.75">
      <c r="A63" s="92" t="s">
        <v>533</v>
      </c>
      <c r="B63" s="83">
        <v>866</v>
      </c>
      <c r="C63" s="84">
        <v>1241</v>
      </c>
      <c r="D63" s="84">
        <v>2107</v>
      </c>
    </row>
    <row r="64" spans="1:4" ht="12.75">
      <c r="A64" s="92" t="s">
        <v>534</v>
      </c>
      <c r="B64" s="83">
        <v>782</v>
      </c>
      <c r="C64" s="84">
        <v>1028</v>
      </c>
      <c r="D64" s="84">
        <v>1810</v>
      </c>
    </row>
    <row r="65" spans="1:4" ht="12.75">
      <c r="A65" s="92" t="s">
        <v>535</v>
      </c>
      <c r="B65" s="83">
        <v>569</v>
      </c>
      <c r="C65" s="84">
        <v>844</v>
      </c>
      <c r="D65" s="84">
        <v>1413</v>
      </c>
    </row>
    <row r="66" spans="1:4" ht="12.75">
      <c r="A66" s="92" t="s">
        <v>536</v>
      </c>
      <c r="B66" s="83">
        <v>425</v>
      </c>
      <c r="C66" s="84">
        <v>578</v>
      </c>
      <c r="D66" s="84">
        <v>1003</v>
      </c>
    </row>
    <row r="67" spans="1:4" ht="12.75">
      <c r="A67" s="92" t="s">
        <v>537</v>
      </c>
      <c r="B67" s="83">
        <v>412</v>
      </c>
      <c r="C67" s="84">
        <v>544</v>
      </c>
      <c r="D67" s="84">
        <v>956</v>
      </c>
    </row>
    <row r="68" spans="1:4" ht="12.75">
      <c r="A68" s="92" t="s">
        <v>538</v>
      </c>
      <c r="B68" s="83">
        <v>340</v>
      </c>
      <c r="C68" s="84">
        <v>559</v>
      </c>
      <c r="D68" s="84">
        <v>899</v>
      </c>
    </row>
    <row r="69" spans="1:4" ht="12.75">
      <c r="A69" s="92" t="s">
        <v>539</v>
      </c>
      <c r="B69" s="83">
        <v>293</v>
      </c>
      <c r="C69" s="84">
        <v>427</v>
      </c>
      <c r="D69" s="84">
        <v>720</v>
      </c>
    </row>
    <row r="70" spans="1:4" ht="12.75">
      <c r="A70" s="92" t="s">
        <v>540</v>
      </c>
      <c r="B70" s="83">
        <v>248</v>
      </c>
      <c r="C70" s="84">
        <v>341</v>
      </c>
      <c r="D70" s="84">
        <v>589</v>
      </c>
    </row>
    <row r="71" spans="1:4" ht="12.75">
      <c r="A71" s="92" t="s">
        <v>541</v>
      </c>
      <c r="B71" s="83">
        <v>195</v>
      </c>
      <c r="C71" s="84">
        <v>278</v>
      </c>
      <c r="D71" s="84">
        <v>473</v>
      </c>
    </row>
    <row r="72" spans="1:4" ht="12.75">
      <c r="A72" s="275" t="s">
        <v>454</v>
      </c>
      <c r="B72" s="83">
        <v>595</v>
      </c>
      <c r="C72" s="84">
        <v>897</v>
      </c>
      <c r="D72" s="84">
        <v>1492</v>
      </c>
    </row>
    <row r="73" spans="1:4" ht="12.75">
      <c r="A73" s="94" t="s">
        <v>60</v>
      </c>
      <c r="B73" s="95">
        <f>SUM(B8:B72)</f>
        <v>114938</v>
      </c>
      <c r="C73" s="96">
        <f>SUM(C8:C72)</f>
        <v>168787</v>
      </c>
      <c r="D73" s="96">
        <f>SUM(D8:D72)</f>
        <v>283725</v>
      </c>
    </row>
    <row r="83" ht="12.75">
      <c r="C83" s="98"/>
    </row>
  </sheetData>
  <sheetProtection/>
  <mergeCells count="3">
    <mergeCell ref="A2:D2"/>
    <mergeCell ref="A4:D4"/>
    <mergeCell ref="A5:D5"/>
  </mergeCells>
  <printOptions horizontalCentered="1"/>
  <pageMargins left="0.7874015748031497" right="0.7874015748031497" top="0.3937007874015748" bottom="0.1968503937007874" header="0.5118110236220472" footer="0.5118110236220472"/>
  <pageSetup fitToHeight="1" fitToWidth="1" horizontalDpi="600" verticalDpi="600" orientation="portrait" paperSize="9" scale="79"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U84"/>
  <sheetViews>
    <sheetView zoomScalePageLayoutView="0" workbookViewId="0" topLeftCell="A1">
      <selection activeCell="H22" sqref="H22"/>
    </sheetView>
  </sheetViews>
  <sheetFormatPr defaultColWidth="9.140625" defaultRowHeight="12.75"/>
  <cols>
    <col min="1" max="1" width="3.140625" style="47" customWidth="1"/>
    <col min="2" max="2" width="44.28125" style="46" customWidth="1"/>
    <col min="3" max="9" width="8.7109375" style="46" customWidth="1"/>
    <col min="10" max="10" width="8.7109375" style="47" customWidth="1"/>
    <col min="11" max="13" width="8.7109375" style="46" customWidth="1"/>
    <col min="14" max="15" width="8.7109375" style="47" customWidth="1"/>
    <col min="16" max="19" width="8.7109375" style="46" customWidth="1"/>
    <col min="20" max="20" width="8.7109375" style="47" customWidth="1"/>
    <col min="21" max="21" width="8.7109375" style="46" customWidth="1"/>
    <col min="22" max="16384" width="9.140625" style="47" customWidth="1"/>
  </cols>
  <sheetData>
    <row r="1" spans="1:18" ht="12.75">
      <c r="A1" s="76" t="s">
        <v>449</v>
      </c>
      <c r="F1" s="22"/>
      <c r="G1" s="22"/>
      <c r="H1" s="22"/>
      <c r="P1" s="22"/>
      <c r="Q1" s="22"/>
      <c r="R1" s="22"/>
    </row>
    <row r="2" spans="1:21" ht="12.75">
      <c r="A2" s="316" t="s">
        <v>154</v>
      </c>
      <c r="B2" s="316"/>
      <c r="C2" s="316"/>
      <c r="D2" s="316"/>
      <c r="E2" s="316"/>
      <c r="F2" s="316"/>
      <c r="G2" s="316"/>
      <c r="H2" s="316"/>
      <c r="I2" s="316"/>
      <c r="J2" s="316"/>
      <c r="K2" s="316"/>
      <c r="L2" s="174"/>
      <c r="M2" s="47"/>
      <c r="P2" s="174"/>
      <c r="Q2" s="174"/>
      <c r="R2" s="47"/>
      <c r="S2" s="47"/>
      <c r="U2" s="47"/>
    </row>
    <row r="3" spans="2:21" ht="6" customHeight="1">
      <c r="B3" s="174"/>
      <c r="C3" s="174"/>
      <c r="D3" s="174"/>
      <c r="E3" s="174"/>
      <c r="F3" s="174"/>
      <c r="G3" s="174"/>
      <c r="H3" s="174"/>
      <c r="I3" s="48"/>
      <c r="J3" s="174"/>
      <c r="K3" s="174"/>
      <c r="L3" s="174"/>
      <c r="M3" s="174"/>
      <c r="N3" s="174"/>
      <c r="O3" s="174"/>
      <c r="P3" s="174"/>
      <c r="Q3" s="174"/>
      <c r="R3" s="174"/>
      <c r="S3" s="48"/>
      <c r="T3" s="174"/>
      <c r="U3" s="174"/>
    </row>
    <row r="4" spans="1:21" ht="14.25" customHeight="1">
      <c r="A4" s="316" t="s">
        <v>443</v>
      </c>
      <c r="B4" s="316"/>
      <c r="C4" s="316"/>
      <c r="D4" s="316"/>
      <c r="E4" s="316"/>
      <c r="F4" s="316"/>
      <c r="G4" s="316"/>
      <c r="H4" s="316"/>
      <c r="I4" s="316"/>
      <c r="J4" s="316"/>
      <c r="K4" s="316"/>
      <c r="L4" s="174"/>
      <c r="M4" s="47"/>
      <c r="P4" s="174"/>
      <c r="Q4" s="174"/>
      <c r="R4" s="47"/>
      <c r="S4" s="47"/>
      <c r="U4" s="47"/>
    </row>
    <row r="5" spans="1:21" ht="12.75">
      <c r="A5" s="316" t="s">
        <v>450</v>
      </c>
      <c r="B5" s="316"/>
      <c r="C5" s="316"/>
      <c r="D5" s="316"/>
      <c r="E5" s="316"/>
      <c r="F5" s="316"/>
      <c r="G5" s="316"/>
      <c r="H5" s="316"/>
      <c r="I5" s="316"/>
      <c r="J5" s="316"/>
      <c r="K5" s="316"/>
      <c r="L5" s="174"/>
      <c r="P5" s="174"/>
      <c r="Q5" s="174"/>
      <c r="R5" s="47"/>
      <c r="S5" s="47"/>
      <c r="U5" s="47"/>
    </row>
    <row r="6" spans="2:21" ht="13.5" thickBot="1">
      <c r="B6" s="174"/>
      <c r="C6" s="174"/>
      <c r="D6" s="174"/>
      <c r="E6" s="174"/>
      <c r="F6" s="174"/>
      <c r="G6" s="174"/>
      <c r="H6" s="174"/>
      <c r="I6" s="48"/>
      <c r="J6" s="174"/>
      <c r="K6" s="174"/>
      <c r="L6" s="174"/>
      <c r="M6" s="174"/>
      <c r="N6" s="174"/>
      <c r="O6" s="174"/>
      <c r="P6" s="174"/>
      <c r="Q6" s="174"/>
      <c r="R6" s="174"/>
      <c r="S6" s="48"/>
      <c r="T6" s="174"/>
      <c r="U6" s="174"/>
    </row>
    <row r="7" spans="1:21" ht="12.75">
      <c r="A7" s="175" t="s">
        <v>57</v>
      </c>
      <c r="B7" s="176"/>
      <c r="C7" s="281" t="s">
        <v>59</v>
      </c>
      <c r="D7" s="177"/>
      <c r="E7" s="177"/>
      <c r="F7" s="281" t="s">
        <v>58</v>
      </c>
      <c r="G7" s="177"/>
      <c r="H7" s="178"/>
      <c r="I7" s="179" t="s">
        <v>60</v>
      </c>
      <c r="J7" s="177"/>
      <c r="K7" s="177"/>
      <c r="L7" s="47"/>
      <c r="M7" s="47"/>
      <c r="P7" s="47"/>
      <c r="Q7" s="47"/>
      <c r="R7" s="47"/>
      <c r="S7" s="47"/>
      <c r="U7" s="47"/>
    </row>
    <row r="8" spans="1:21" ht="12.75">
      <c r="A8" s="180"/>
      <c r="B8" s="180" t="s">
        <v>61</v>
      </c>
      <c r="C8" s="111" t="s">
        <v>62</v>
      </c>
      <c r="D8" s="181" t="s">
        <v>63</v>
      </c>
      <c r="E8" s="182" t="s">
        <v>64</v>
      </c>
      <c r="F8" s="111" t="s">
        <v>62</v>
      </c>
      <c r="G8" s="181" t="s">
        <v>63</v>
      </c>
      <c r="H8" s="182" t="s">
        <v>64</v>
      </c>
      <c r="I8" s="112" t="s">
        <v>62</v>
      </c>
      <c r="J8" s="181" t="s">
        <v>63</v>
      </c>
      <c r="K8" s="181" t="s">
        <v>64</v>
      </c>
      <c r="L8" s="47"/>
      <c r="M8" s="47"/>
      <c r="P8" s="47"/>
      <c r="Q8" s="47"/>
      <c r="R8" s="47"/>
      <c r="S8" s="47"/>
      <c r="U8" s="47"/>
    </row>
    <row r="9" spans="1:10" s="46" customFormat="1" ht="12.75">
      <c r="A9" s="38" t="s">
        <v>155</v>
      </c>
      <c r="C9" s="183"/>
      <c r="D9" s="52"/>
      <c r="F9" s="183"/>
      <c r="G9" s="52"/>
      <c r="I9" s="183"/>
      <c r="J9" s="52"/>
    </row>
    <row r="10" spans="2:11" s="46" customFormat="1" ht="12.75">
      <c r="B10" s="46" t="s">
        <v>203</v>
      </c>
      <c r="C10" s="184">
        <v>44</v>
      </c>
      <c r="D10" s="185">
        <v>40</v>
      </c>
      <c r="E10" s="185">
        <v>84</v>
      </c>
      <c r="F10" s="184">
        <v>0</v>
      </c>
      <c r="G10" s="185">
        <v>0</v>
      </c>
      <c r="H10" s="185">
        <v>0</v>
      </c>
      <c r="I10" s="184">
        <f aca="true" t="shared" si="0" ref="I10:K13">SUM(C10,F10)</f>
        <v>44</v>
      </c>
      <c r="J10" s="185">
        <f t="shared" si="0"/>
        <v>40</v>
      </c>
      <c r="K10" s="185">
        <f t="shared" si="0"/>
        <v>84</v>
      </c>
    </row>
    <row r="11" spans="2:11" s="46" customFormat="1" ht="12.75">
      <c r="B11" s="46" t="s">
        <v>146</v>
      </c>
      <c r="C11" s="184">
        <v>67</v>
      </c>
      <c r="D11" s="186">
        <v>53</v>
      </c>
      <c r="E11" s="185">
        <v>120</v>
      </c>
      <c r="F11" s="184">
        <v>23</v>
      </c>
      <c r="G11" s="186">
        <v>6</v>
      </c>
      <c r="H11" s="185">
        <v>29</v>
      </c>
      <c r="I11" s="184">
        <f t="shared" si="0"/>
        <v>90</v>
      </c>
      <c r="J11" s="185">
        <f t="shared" si="0"/>
        <v>59</v>
      </c>
      <c r="K11" s="185">
        <f t="shared" si="0"/>
        <v>149</v>
      </c>
    </row>
    <row r="12" spans="2:11" s="46" customFormat="1" ht="12.75">
      <c r="B12" s="46" t="s">
        <v>156</v>
      </c>
      <c r="C12" s="184">
        <v>7</v>
      </c>
      <c r="D12" s="186">
        <v>17</v>
      </c>
      <c r="E12" s="185">
        <v>24</v>
      </c>
      <c r="F12" s="184">
        <v>0</v>
      </c>
      <c r="G12" s="186">
        <v>0</v>
      </c>
      <c r="H12" s="185">
        <v>0</v>
      </c>
      <c r="I12" s="184">
        <f t="shared" si="0"/>
        <v>7</v>
      </c>
      <c r="J12" s="185">
        <f t="shared" si="0"/>
        <v>17</v>
      </c>
      <c r="K12" s="185">
        <f t="shared" si="0"/>
        <v>24</v>
      </c>
    </row>
    <row r="13" spans="2:11" s="46" customFormat="1" ht="12.75">
      <c r="B13" s="32" t="s">
        <v>60</v>
      </c>
      <c r="C13" s="33">
        <f aca="true" t="shared" si="1" ref="C13:H13">SUM(C10:C12)</f>
        <v>118</v>
      </c>
      <c r="D13" s="34">
        <f t="shared" si="1"/>
        <v>110</v>
      </c>
      <c r="E13" s="34">
        <f t="shared" si="1"/>
        <v>228</v>
      </c>
      <c r="F13" s="33">
        <f t="shared" si="1"/>
        <v>23</v>
      </c>
      <c r="G13" s="34">
        <f t="shared" si="1"/>
        <v>6</v>
      </c>
      <c r="H13" s="34">
        <f t="shared" si="1"/>
        <v>29</v>
      </c>
      <c r="I13" s="33">
        <f t="shared" si="0"/>
        <v>141</v>
      </c>
      <c r="J13" s="34">
        <f t="shared" si="0"/>
        <v>116</v>
      </c>
      <c r="K13" s="34">
        <f t="shared" si="0"/>
        <v>257</v>
      </c>
    </row>
    <row r="14" spans="1:11" s="46" customFormat="1" ht="12.75">
      <c r="A14" s="22" t="s">
        <v>157</v>
      </c>
      <c r="C14" s="184"/>
      <c r="D14" s="185"/>
      <c r="E14" s="185"/>
      <c r="F14" s="184"/>
      <c r="G14" s="185"/>
      <c r="H14" s="185"/>
      <c r="I14" s="184"/>
      <c r="J14" s="185"/>
      <c r="K14" s="185"/>
    </row>
    <row r="15" spans="2:11" s="46" customFormat="1" ht="26.25">
      <c r="B15" s="187" t="s">
        <v>49</v>
      </c>
      <c r="C15" s="184">
        <v>0</v>
      </c>
      <c r="D15" s="185">
        <v>0</v>
      </c>
      <c r="E15" s="185">
        <v>0</v>
      </c>
      <c r="F15" s="184">
        <v>3</v>
      </c>
      <c r="G15" s="185">
        <v>35</v>
      </c>
      <c r="H15" s="185">
        <v>38</v>
      </c>
      <c r="I15" s="184">
        <f aca="true" t="shared" si="2" ref="I15:K19">SUM(C15,F15)</f>
        <v>3</v>
      </c>
      <c r="J15" s="185">
        <f t="shared" si="2"/>
        <v>35</v>
      </c>
      <c r="K15" s="185">
        <f t="shared" si="2"/>
        <v>38</v>
      </c>
    </row>
    <row r="16" spans="2:11" s="46" customFormat="1" ht="26.25">
      <c r="B16" s="188" t="s">
        <v>440</v>
      </c>
      <c r="C16" s="184">
        <v>0</v>
      </c>
      <c r="D16" s="186">
        <v>0</v>
      </c>
      <c r="E16" s="185">
        <v>0</v>
      </c>
      <c r="F16" s="184">
        <v>6</v>
      </c>
      <c r="G16" s="186">
        <v>6</v>
      </c>
      <c r="H16" s="185">
        <v>12</v>
      </c>
      <c r="I16" s="184">
        <f t="shared" si="2"/>
        <v>6</v>
      </c>
      <c r="J16" s="185">
        <f t="shared" si="2"/>
        <v>6</v>
      </c>
      <c r="K16" s="185">
        <f t="shared" si="2"/>
        <v>12</v>
      </c>
    </row>
    <row r="17" spans="2:11" s="46" customFormat="1" ht="26.25">
      <c r="B17" s="187" t="s">
        <v>438</v>
      </c>
      <c r="C17" s="184">
        <v>0</v>
      </c>
      <c r="D17" s="186">
        <v>0</v>
      </c>
      <c r="E17" s="185">
        <v>0</v>
      </c>
      <c r="F17" s="184">
        <v>6</v>
      </c>
      <c r="G17" s="186">
        <v>14</v>
      </c>
      <c r="H17" s="185">
        <v>20</v>
      </c>
      <c r="I17" s="184">
        <f t="shared" si="2"/>
        <v>6</v>
      </c>
      <c r="J17" s="185">
        <f t="shared" si="2"/>
        <v>14</v>
      </c>
      <c r="K17" s="185">
        <f t="shared" si="2"/>
        <v>20</v>
      </c>
    </row>
    <row r="18" spans="2:11" s="46" customFormat="1" ht="12.75">
      <c r="B18" s="188" t="s">
        <v>50</v>
      </c>
      <c r="C18" s="184">
        <v>0</v>
      </c>
      <c r="D18" s="186">
        <v>0</v>
      </c>
      <c r="E18" s="185">
        <v>0</v>
      </c>
      <c r="F18" s="184">
        <v>3</v>
      </c>
      <c r="G18" s="186">
        <v>20</v>
      </c>
      <c r="H18" s="185">
        <v>23</v>
      </c>
      <c r="I18" s="65">
        <f t="shared" si="2"/>
        <v>3</v>
      </c>
      <c r="J18" s="64">
        <f t="shared" si="2"/>
        <v>20</v>
      </c>
      <c r="K18" s="64">
        <f t="shared" si="2"/>
        <v>23</v>
      </c>
    </row>
    <row r="19" spans="2:11" s="46" customFormat="1" ht="12.75">
      <c r="B19" s="32" t="s">
        <v>60</v>
      </c>
      <c r="C19" s="33">
        <f aca="true" t="shared" si="3" ref="C19:H19">SUM(C15:C18)</f>
        <v>0</v>
      </c>
      <c r="D19" s="34">
        <f t="shared" si="3"/>
        <v>0</v>
      </c>
      <c r="E19" s="34">
        <f t="shared" si="3"/>
        <v>0</v>
      </c>
      <c r="F19" s="33">
        <f t="shared" si="3"/>
        <v>18</v>
      </c>
      <c r="G19" s="34">
        <f t="shared" si="3"/>
        <v>75</v>
      </c>
      <c r="H19" s="34">
        <f t="shared" si="3"/>
        <v>93</v>
      </c>
      <c r="I19" s="33">
        <f t="shared" si="2"/>
        <v>18</v>
      </c>
      <c r="J19" s="34">
        <f t="shared" si="2"/>
        <v>75</v>
      </c>
      <c r="K19" s="34">
        <f t="shared" si="2"/>
        <v>93</v>
      </c>
    </row>
    <row r="20" spans="1:11" s="46" customFormat="1" ht="12.75">
      <c r="A20" s="22" t="s">
        <v>158</v>
      </c>
      <c r="C20" s="184"/>
      <c r="D20" s="185"/>
      <c r="E20" s="185"/>
      <c r="F20" s="184"/>
      <c r="G20" s="185"/>
      <c r="H20" s="185"/>
      <c r="I20" s="184"/>
      <c r="J20" s="185"/>
      <c r="K20" s="185"/>
    </row>
    <row r="21" spans="2:11" s="46" customFormat="1" ht="12.75">
      <c r="B21" s="46" t="s">
        <v>204</v>
      </c>
      <c r="C21" s="184">
        <v>16</v>
      </c>
      <c r="D21" s="185">
        <v>11</v>
      </c>
      <c r="E21" s="185">
        <v>27</v>
      </c>
      <c r="F21" s="184">
        <v>0</v>
      </c>
      <c r="G21" s="185">
        <v>0</v>
      </c>
      <c r="H21" s="185">
        <v>0</v>
      </c>
      <c r="I21" s="184">
        <f aca="true" t="shared" si="4" ref="I21:I38">SUM(C21,F21)</f>
        <v>16</v>
      </c>
      <c r="J21" s="185">
        <f aca="true" t="shared" si="5" ref="J21:J38">SUM(D21,G21)</f>
        <v>11</v>
      </c>
      <c r="K21" s="185">
        <f aca="true" t="shared" si="6" ref="K21:K38">SUM(E21,H21)</f>
        <v>27</v>
      </c>
    </row>
    <row r="22" spans="2:11" s="46" customFormat="1" ht="12.75">
      <c r="B22" s="46" t="s">
        <v>205</v>
      </c>
      <c r="C22" s="184">
        <v>12</v>
      </c>
      <c r="D22" s="186">
        <v>10</v>
      </c>
      <c r="E22" s="185">
        <v>22</v>
      </c>
      <c r="F22" s="184">
        <v>0</v>
      </c>
      <c r="G22" s="186">
        <v>0</v>
      </c>
      <c r="H22" s="185">
        <v>0</v>
      </c>
      <c r="I22" s="184">
        <f t="shared" si="4"/>
        <v>12</v>
      </c>
      <c r="J22" s="185">
        <f t="shared" si="5"/>
        <v>10</v>
      </c>
      <c r="K22" s="185">
        <f t="shared" si="6"/>
        <v>22</v>
      </c>
    </row>
    <row r="23" spans="2:11" s="46" customFormat="1" ht="12.75">
      <c r="B23" s="46" t="s">
        <v>159</v>
      </c>
      <c r="C23" s="184">
        <v>116</v>
      </c>
      <c r="D23" s="186">
        <v>120</v>
      </c>
      <c r="E23" s="185">
        <v>236</v>
      </c>
      <c r="F23" s="184">
        <v>0</v>
      </c>
      <c r="G23" s="186">
        <v>0</v>
      </c>
      <c r="H23" s="185">
        <v>0</v>
      </c>
      <c r="I23" s="184">
        <f t="shared" si="4"/>
        <v>116</v>
      </c>
      <c r="J23" s="185">
        <f t="shared" si="5"/>
        <v>120</v>
      </c>
      <c r="K23" s="185">
        <f t="shared" si="6"/>
        <v>236</v>
      </c>
    </row>
    <row r="24" spans="2:11" s="46" customFormat="1" ht="12.75">
      <c r="B24" s="46" t="s">
        <v>160</v>
      </c>
      <c r="C24" s="184">
        <v>1120</v>
      </c>
      <c r="D24" s="186">
        <v>2000</v>
      </c>
      <c r="E24" s="185">
        <v>3120</v>
      </c>
      <c r="F24" s="184">
        <v>0</v>
      </c>
      <c r="G24" s="186">
        <v>0</v>
      </c>
      <c r="H24" s="185">
        <v>0</v>
      </c>
      <c r="I24" s="184">
        <f t="shared" si="4"/>
        <v>1120</v>
      </c>
      <c r="J24" s="185">
        <f t="shared" si="5"/>
        <v>2000</v>
      </c>
      <c r="K24" s="185">
        <f t="shared" si="6"/>
        <v>3120</v>
      </c>
    </row>
    <row r="25" spans="2:11" s="46" customFormat="1" ht="12.75">
      <c r="B25" s="46" t="s">
        <v>161</v>
      </c>
      <c r="C25" s="184">
        <v>167</v>
      </c>
      <c r="D25" s="186">
        <v>240</v>
      </c>
      <c r="E25" s="185">
        <v>407</v>
      </c>
      <c r="F25" s="184">
        <v>92</v>
      </c>
      <c r="G25" s="186">
        <v>66</v>
      </c>
      <c r="H25" s="185">
        <v>158</v>
      </c>
      <c r="I25" s="184">
        <f t="shared" si="4"/>
        <v>259</v>
      </c>
      <c r="J25" s="185">
        <f t="shared" si="5"/>
        <v>306</v>
      </c>
      <c r="K25" s="185">
        <f t="shared" si="6"/>
        <v>565</v>
      </c>
    </row>
    <row r="26" spans="2:11" s="46" customFormat="1" ht="12.75">
      <c r="B26" s="46" t="s">
        <v>162</v>
      </c>
      <c r="C26" s="184">
        <v>461</v>
      </c>
      <c r="D26" s="186">
        <v>517</v>
      </c>
      <c r="E26" s="185">
        <v>978</v>
      </c>
      <c r="F26" s="184">
        <v>0</v>
      </c>
      <c r="G26" s="186">
        <v>0</v>
      </c>
      <c r="H26" s="185">
        <v>0</v>
      </c>
      <c r="I26" s="184">
        <f t="shared" si="4"/>
        <v>461</v>
      </c>
      <c r="J26" s="185">
        <f t="shared" si="5"/>
        <v>517</v>
      </c>
      <c r="K26" s="185">
        <f t="shared" si="6"/>
        <v>978</v>
      </c>
    </row>
    <row r="27" spans="2:11" s="46" customFormat="1" ht="12.75">
      <c r="B27" s="46" t="s">
        <v>249</v>
      </c>
      <c r="C27" s="184">
        <v>27</v>
      </c>
      <c r="D27" s="186">
        <v>47</v>
      </c>
      <c r="E27" s="185">
        <v>74</v>
      </c>
      <c r="F27" s="184">
        <v>0</v>
      </c>
      <c r="G27" s="186">
        <v>0</v>
      </c>
      <c r="H27" s="185">
        <v>0</v>
      </c>
      <c r="I27" s="184">
        <f t="shared" si="4"/>
        <v>27</v>
      </c>
      <c r="J27" s="185">
        <f t="shared" si="5"/>
        <v>47</v>
      </c>
      <c r="K27" s="185">
        <f t="shared" si="6"/>
        <v>74</v>
      </c>
    </row>
    <row r="28" spans="2:11" s="46" customFormat="1" ht="12.75">
      <c r="B28" s="46" t="s">
        <v>163</v>
      </c>
      <c r="C28" s="184">
        <v>2004</v>
      </c>
      <c r="D28" s="186">
        <v>258</v>
      </c>
      <c r="E28" s="185">
        <v>2262</v>
      </c>
      <c r="F28" s="184">
        <v>114</v>
      </c>
      <c r="G28" s="186">
        <v>13</v>
      </c>
      <c r="H28" s="185">
        <v>127</v>
      </c>
      <c r="I28" s="184">
        <f t="shared" si="4"/>
        <v>2118</v>
      </c>
      <c r="J28" s="185">
        <f t="shared" si="5"/>
        <v>271</v>
      </c>
      <c r="K28" s="185">
        <f t="shared" si="6"/>
        <v>2389</v>
      </c>
    </row>
    <row r="29" spans="2:11" s="46" customFormat="1" ht="12.75">
      <c r="B29" s="46" t="s">
        <v>164</v>
      </c>
      <c r="C29" s="184">
        <v>135</v>
      </c>
      <c r="D29" s="186">
        <v>50</v>
      </c>
      <c r="E29" s="185">
        <v>185</v>
      </c>
      <c r="F29" s="184">
        <v>0</v>
      </c>
      <c r="G29" s="186">
        <v>0</v>
      </c>
      <c r="H29" s="185">
        <v>0</v>
      </c>
      <c r="I29" s="184">
        <f t="shared" si="4"/>
        <v>135</v>
      </c>
      <c r="J29" s="185">
        <f t="shared" si="5"/>
        <v>50</v>
      </c>
      <c r="K29" s="185">
        <f t="shared" si="6"/>
        <v>185</v>
      </c>
    </row>
    <row r="30" spans="2:11" s="46" customFormat="1" ht="12.75">
      <c r="B30" s="46" t="s">
        <v>165</v>
      </c>
      <c r="C30" s="184">
        <v>328</v>
      </c>
      <c r="D30" s="186">
        <v>234</v>
      </c>
      <c r="E30" s="185">
        <v>562</v>
      </c>
      <c r="F30" s="184">
        <v>42</v>
      </c>
      <c r="G30" s="186">
        <v>33</v>
      </c>
      <c r="H30" s="185">
        <v>75</v>
      </c>
      <c r="I30" s="184">
        <f t="shared" si="4"/>
        <v>370</v>
      </c>
      <c r="J30" s="185">
        <f t="shared" si="5"/>
        <v>267</v>
      </c>
      <c r="K30" s="185">
        <f t="shared" si="6"/>
        <v>637</v>
      </c>
    </row>
    <row r="31" spans="2:11" s="46" customFormat="1" ht="12.75">
      <c r="B31" s="46" t="s">
        <v>166</v>
      </c>
      <c r="C31" s="184">
        <v>211</v>
      </c>
      <c r="D31" s="186">
        <v>530</v>
      </c>
      <c r="E31" s="185">
        <v>741</v>
      </c>
      <c r="F31" s="184">
        <v>0</v>
      </c>
      <c r="G31" s="186">
        <v>0</v>
      </c>
      <c r="H31" s="185">
        <v>0</v>
      </c>
      <c r="I31" s="184">
        <f t="shared" si="4"/>
        <v>211</v>
      </c>
      <c r="J31" s="185">
        <f t="shared" si="5"/>
        <v>530</v>
      </c>
      <c r="K31" s="185">
        <f t="shared" si="6"/>
        <v>741</v>
      </c>
    </row>
    <row r="32" spans="2:11" s="46" customFormat="1" ht="12.75">
      <c r="B32" s="46" t="s">
        <v>167</v>
      </c>
      <c r="C32" s="184">
        <v>46</v>
      </c>
      <c r="D32" s="186">
        <v>49</v>
      </c>
      <c r="E32" s="185">
        <v>95</v>
      </c>
      <c r="F32" s="184">
        <v>0</v>
      </c>
      <c r="G32" s="186">
        <v>0</v>
      </c>
      <c r="H32" s="185">
        <v>0</v>
      </c>
      <c r="I32" s="184">
        <f t="shared" si="4"/>
        <v>46</v>
      </c>
      <c r="J32" s="185">
        <f t="shared" si="5"/>
        <v>49</v>
      </c>
      <c r="K32" s="185">
        <f t="shared" si="6"/>
        <v>95</v>
      </c>
    </row>
    <row r="33" spans="2:11" s="46" customFormat="1" ht="12.75">
      <c r="B33" s="46" t="s">
        <v>168</v>
      </c>
      <c r="C33" s="184">
        <v>56</v>
      </c>
      <c r="D33" s="186">
        <v>98</v>
      </c>
      <c r="E33" s="185">
        <v>154</v>
      </c>
      <c r="F33" s="184">
        <v>0</v>
      </c>
      <c r="G33" s="186">
        <v>0</v>
      </c>
      <c r="H33" s="185">
        <v>0</v>
      </c>
      <c r="I33" s="184">
        <f t="shared" si="4"/>
        <v>56</v>
      </c>
      <c r="J33" s="185">
        <f t="shared" si="5"/>
        <v>98</v>
      </c>
      <c r="K33" s="185">
        <f t="shared" si="6"/>
        <v>154</v>
      </c>
    </row>
    <row r="34" spans="2:11" s="46" customFormat="1" ht="12.75">
      <c r="B34" s="46" t="s">
        <v>169</v>
      </c>
      <c r="C34" s="184">
        <v>131</v>
      </c>
      <c r="D34" s="186">
        <v>328</v>
      </c>
      <c r="E34" s="185">
        <v>459</v>
      </c>
      <c r="F34" s="184">
        <v>0</v>
      </c>
      <c r="G34" s="186">
        <v>0</v>
      </c>
      <c r="H34" s="185">
        <v>0</v>
      </c>
      <c r="I34" s="184">
        <f t="shared" si="4"/>
        <v>131</v>
      </c>
      <c r="J34" s="185">
        <f t="shared" si="5"/>
        <v>328</v>
      </c>
      <c r="K34" s="185">
        <f t="shared" si="6"/>
        <v>459</v>
      </c>
    </row>
    <row r="35" spans="2:11" s="46" customFormat="1" ht="12.75">
      <c r="B35" s="46" t="s">
        <v>206</v>
      </c>
      <c r="C35" s="184">
        <v>23</v>
      </c>
      <c r="D35" s="186">
        <v>26</v>
      </c>
      <c r="E35" s="185">
        <v>49</v>
      </c>
      <c r="F35" s="184">
        <v>0</v>
      </c>
      <c r="G35" s="186">
        <v>0</v>
      </c>
      <c r="H35" s="185">
        <v>0</v>
      </c>
      <c r="I35" s="184">
        <f t="shared" si="4"/>
        <v>23</v>
      </c>
      <c r="J35" s="185">
        <f t="shared" si="5"/>
        <v>26</v>
      </c>
      <c r="K35" s="185">
        <f t="shared" si="6"/>
        <v>49</v>
      </c>
    </row>
    <row r="36" spans="2:11" s="46" customFormat="1" ht="12.75">
      <c r="B36" s="46" t="s">
        <v>170</v>
      </c>
      <c r="C36" s="184">
        <v>52</v>
      </c>
      <c r="D36" s="186">
        <v>29</v>
      </c>
      <c r="E36" s="185">
        <v>81</v>
      </c>
      <c r="F36" s="184">
        <v>0</v>
      </c>
      <c r="G36" s="186">
        <v>0</v>
      </c>
      <c r="H36" s="185">
        <v>0</v>
      </c>
      <c r="I36" s="184">
        <f t="shared" si="4"/>
        <v>52</v>
      </c>
      <c r="J36" s="185">
        <f t="shared" si="5"/>
        <v>29</v>
      </c>
      <c r="K36" s="185">
        <f t="shared" si="6"/>
        <v>81</v>
      </c>
    </row>
    <row r="37" spans="2:11" s="46" customFormat="1" ht="12.75">
      <c r="B37" s="46" t="s">
        <v>171</v>
      </c>
      <c r="C37" s="184">
        <v>24</v>
      </c>
      <c r="D37" s="186">
        <v>17</v>
      </c>
      <c r="E37" s="185">
        <v>41</v>
      </c>
      <c r="F37" s="184">
        <v>0</v>
      </c>
      <c r="G37" s="186">
        <v>0</v>
      </c>
      <c r="H37" s="185">
        <v>0</v>
      </c>
      <c r="I37" s="184">
        <f t="shared" si="4"/>
        <v>24</v>
      </c>
      <c r="J37" s="185">
        <f t="shared" si="5"/>
        <v>17</v>
      </c>
      <c r="K37" s="185">
        <f t="shared" si="6"/>
        <v>41</v>
      </c>
    </row>
    <row r="38" spans="2:11" s="46" customFormat="1" ht="12.75">
      <c r="B38" s="32" t="s">
        <v>60</v>
      </c>
      <c r="C38" s="33">
        <f aca="true" t="shared" si="7" ref="C38:H38">SUM(C21:C37)</f>
        <v>4929</v>
      </c>
      <c r="D38" s="34">
        <f t="shared" si="7"/>
        <v>4564</v>
      </c>
      <c r="E38" s="34">
        <f t="shared" si="7"/>
        <v>9493</v>
      </c>
      <c r="F38" s="33">
        <f t="shared" si="7"/>
        <v>248</v>
      </c>
      <c r="G38" s="34">
        <f t="shared" si="7"/>
        <v>112</v>
      </c>
      <c r="H38" s="34">
        <f t="shared" si="7"/>
        <v>360</v>
      </c>
      <c r="I38" s="33">
        <f t="shared" si="4"/>
        <v>5177</v>
      </c>
      <c r="J38" s="34">
        <f t="shared" si="5"/>
        <v>4676</v>
      </c>
      <c r="K38" s="34">
        <f t="shared" si="6"/>
        <v>9853</v>
      </c>
    </row>
    <row r="39" spans="1:11" s="46" customFormat="1" ht="12.75">
      <c r="A39" s="22" t="s">
        <v>172</v>
      </c>
      <c r="C39" s="184"/>
      <c r="D39" s="185"/>
      <c r="E39" s="185"/>
      <c r="F39" s="184"/>
      <c r="G39" s="185"/>
      <c r="H39" s="185"/>
      <c r="I39" s="184"/>
      <c r="J39" s="185"/>
      <c r="K39" s="185"/>
    </row>
    <row r="40" spans="2:11" s="46" customFormat="1" ht="12.75">
      <c r="B40" s="46" t="s">
        <v>51</v>
      </c>
      <c r="C40" s="184">
        <v>0</v>
      </c>
      <c r="D40" s="185">
        <v>0</v>
      </c>
      <c r="E40" s="185">
        <v>0</v>
      </c>
      <c r="F40" s="184">
        <v>25</v>
      </c>
      <c r="G40" s="185">
        <v>2</v>
      </c>
      <c r="H40" s="185">
        <v>27</v>
      </c>
      <c r="I40" s="184">
        <f aca="true" t="shared" si="8" ref="I40:I57">SUM(C40,F40)</f>
        <v>25</v>
      </c>
      <c r="J40" s="185">
        <f aca="true" t="shared" si="9" ref="J40:J57">SUM(D40,G40)</f>
        <v>2</v>
      </c>
      <c r="K40" s="185">
        <f aca="true" t="shared" si="10" ref="K40:K57">SUM(E40,H40)</f>
        <v>27</v>
      </c>
    </row>
    <row r="41" spans="2:11" s="46" customFormat="1" ht="12.75">
      <c r="B41" s="46" t="s">
        <v>173</v>
      </c>
      <c r="C41" s="184">
        <v>56</v>
      </c>
      <c r="D41" s="186">
        <v>1</v>
      </c>
      <c r="E41" s="185">
        <v>57</v>
      </c>
      <c r="F41" s="184">
        <v>43</v>
      </c>
      <c r="G41" s="186">
        <v>3</v>
      </c>
      <c r="H41" s="185">
        <v>46</v>
      </c>
      <c r="I41" s="184">
        <f t="shared" si="8"/>
        <v>99</v>
      </c>
      <c r="J41" s="185">
        <f t="shared" si="9"/>
        <v>4</v>
      </c>
      <c r="K41" s="185">
        <f t="shared" si="10"/>
        <v>103</v>
      </c>
    </row>
    <row r="42" spans="2:11" s="46" customFormat="1" ht="12.75">
      <c r="B42" s="146" t="s">
        <v>52</v>
      </c>
      <c r="C42" s="184">
        <v>0</v>
      </c>
      <c r="D42" s="186">
        <v>0</v>
      </c>
      <c r="E42" s="185">
        <v>0</v>
      </c>
      <c r="F42" s="184">
        <v>84</v>
      </c>
      <c r="G42" s="186">
        <v>7</v>
      </c>
      <c r="H42" s="185">
        <v>91</v>
      </c>
      <c r="I42" s="184">
        <f t="shared" si="8"/>
        <v>84</v>
      </c>
      <c r="J42" s="185">
        <f t="shared" si="9"/>
        <v>7</v>
      </c>
      <c r="K42" s="185">
        <f t="shared" si="10"/>
        <v>91</v>
      </c>
    </row>
    <row r="43" spans="2:11" s="46" customFormat="1" ht="12.75">
      <c r="B43" s="46" t="s">
        <v>21</v>
      </c>
      <c r="C43" s="184">
        <v>45</v>
      </c>
      <c r="D43" s="186">
        <v>8</v>
      </c>
      <c r="E43" s="185">
        <v>53</v>
      </c>
      <c r="F43" s="184">
        <v>0</v>
      </c>
      <c r="G43" s="186">
        <v>0</v>
      </c>
      <c r="H43" s="185">
        <v>0</v>
      </c>
      <c r="I43" s="184">
        <f t="shared" si="8"/>
        <v>45</v>
      </c>
      <c r="J43" s="185">
        <f t="shared" si="9"/>
        <v>8</v>
      </c>
      <c r="K43" s="185">
        <f t="shared" si="10"/>
        <v>53</v>
      </c>
    </row>
    <row r="44" spans="2:11" s="46" customFormat="1" ht="12.75">
      <c r="B44" s="46" t="s">
        <v>56</v>
      </c>
      <c r="C44" s="184">
        <v>0</v>
      </c>
      <c r="D44" s="186">
        <v>0</v>
      </c>
      <c r="E44" s="185">
        <v>0</v>
      </c>
      <c r="F44" s="184">
        <v>0</v>
      </c>
      <c r="G44" s="186">
        <v>5</v>
      </c>
      <c r="H44" s="185">
        <v>5</v>
      </c>
      <c r="I44" s="184">
        <f t="shared" si="8"/>
        <v>0</v>
      </c>
      <c r="J44" s="185">
        <f t="shared" si="9"/>
        <v>5</v>
      </c>
      <c r="K44" s="185">
        <f t="shared" si="10"/>
        <v>5</v>
      </c>
    </row>
    <row r="45" spans="2:11" s="46" customFormat="1" ht="12.75">
      <c r="B45" s="46" t="s">
        <v>207</v>
      </c>
      <c r="C45" s="184">
        <v>1</v>
      </c>
      <c r="D45" s="186">
        <v>6</v>
      </c>
      <c r="E45" s="185">
        <v>7</v>
      </c>
      <c r="F45" s="184">
        <v>0</v>
      </c>
      <c r="G45" s="186">
        <v>0</v>
      </c>
      <c r="H45" s="185">
        <v>0</v>
      </c>
      <c r="I45" s="184">
        <f t="shared" si="8"/>
        <v>1</v>
      </c>
      <c r="J45" s="185">
        <f t="shared" si="9"/>
        <v>6</v>
      </c>
      <c r="K45" s="185">
        <f t="shared" si="10"/>
        <v>7</v>
      </c>
    </row>
    <row r="46" spans="2:21" ht="12.75">
      <c r="B46" s="46" t="s">
        <v>53</v>
      </c>
      <c r="C46" s="184">
        <v>0</v>
      </c>
      <c r="D46" s="186">
        <v>0</v>
      </c>
      <c r="E46" s="185">
        <v>0</v>
      </c>
      <c r="F46" s="184">
        <v>65</v>
      </c>
      <c r="G46" s="186">
        <v>2</v>
      </c>
      <c r="H46" s="185">
        <v>67</v>
      </c>
      <c r="I46" s="184">
        <f t="shared" si="8"/>
        <v>65</v>
      </c>
      <c r="J46" s="185">
        <f t="shared" si="9"/>
        <v>2</v>
      </c>
      <c r="K46" s="185">
        <f t="shared" si="10"/>
        <v>67</v>
      </c>
      <c r="L46" s="47"/>
      <c r="M46" s="47"/>
      <c r="P46" s="47"/>
      <c r="Q46" s="47"/>
      <c r="R46" s="47"/>
      <c r="S46" s="47"/>
      <c r="U46" s="47"/>
    </row>
    <row r="47" spans="2:21" ht="12.75">
      <c r="B47" s="46" t="s">
        <v>174</v>
      </c>
      <c r="C47" s="184">
        <v>586</v>
      </c>
      <c r="D47" s="186">
        <v>31</v>
      </c>
      <c r="E47" s="185">
        <v>617</v>
      </c>
      <c r="F47" s="184">
        <v>35</v>
      </c>
      <c r="G47" s="186">
        <v>1</v>
      </c>
      <c r="H47" s="185">
        <v>36</v>
      </c>
      <c r="I47" s="184">
        <f t="shared" si="8"/>
        <v>621</v>
      </c>
      <c r="J47" s="185">
        <f t="shared" si="9"/>
        <v>32</v>
      </c>
      <c r="K47" s="185">
        <f t="shared" si="10"/>
        <v>653</v>
      </c>
      <c r="L47" s="47"/>
      <c r="M47" s="47"/>
      <c r="P47" s="47"/>
      <c r="Q47" s="47"/>
      <c r="R47" s="47"/>
      <c r="S47" s="47"/>
      <c r="U47" s="47"/>
    </row>
    <row r="48" spans="2:21" ht="12.75">
      <c r="B48" s="46" t="s">
        <v>22</v>
      </c>
      <c r="C48" s="184">
        <v>310</v>
      </c>
      <c r="D48" s="186">
        <v>5</v>
      </c>
      <c r="E48" s="185">
        <v>315</v>
      </c>
      <c r="F48" s="184">
        <v>0</v>
      </c>
      <c r="G48" s="186">
        <v>0</v>
      </c>
      <c r="H48" s="185">
        <v>0</v>
      </c>
      <c r="I48" s="184">
        <f t="shared" si="8"/>
        <v>310</v>
      </c>
      <c r="J48" s="185">
        <f t="shared" si="9"/>
        <v>5</v>
      </c>
      <c r="K48" s="185">
        <f t="shared" si="10"/>
        <v>315</v>
      </c>
      <c r="L48" s="47"/>
      <c r="M48" s="47"/>
      <c r="P48" s="47"/>
      <c r="Q48" s="47"/>
      <c r="R48" s="47"/>
      <c r="S48" s="47"/>
      <c r="U48" s="47"/>
    </row>
    <row r="49" spans="2:21" ht="12.75">
      <c r="B49" s="274" t="s">
        <v>592</v>
      </c>
      <c r="C49" s="184">
        <v>0</v>
      </c>
      <c r="D49" s="186">
        <v>0</v>
      </c>
      <c r="E49" s="185">
        <v>0</v>
      </c>
      <c r="F49" s="184">
        <v>7</v>
      </c>
      <c r="G49" s="186">
        <v>0</v>
      </c>
      <c r="H49" s="185">
        <v>7</v>
      </c>
      <c r="I49" s="184">
        <f t="shared" si="8"/>
        <v>7</v>
      </c>
      <c r="J49" s="185">
        <f t="shared" si="9"/>
        <v>0</v>
      </c>
      <c r="K49" s="185">
        <f t="shared" si="10"/>
        <v>7</v>
      </c>
      <c r="L49" s="47"/>
      <c r="M49" s="47"/>
      <c r="P49" s="47"/>
      <c r="Q49" s="47"/>
      <c r="R49" s="47"/>
      <c r="S49" s="47"/>
      <c r="U49" s="47"/>
    </row>
    <row r="50" spans="2:21" ht="12.75">
      <c r="B50" s="274" t="s">
        <v>593</v>
      </c>
      <c r="C50" s="184">
        <v>93</v>
      </c>
      <c r="D50" s="186">
        <v>9</v>
      </c>
      <c r="E50" s="185">
        <v>102</v>
      </c>
      <c r="F50" s="184">
        <v>0</v>
      </c>
      <c r="G50" s="186">
        <v>0</v>
      </c>
      <c r="H50" s="185">
        <v>0</v>
      </c>
      <c r="I50" s="184">
        <f t="shared" si="8"/>
        <v>93</v>
      </c>
      <c r="J50" s="185">
        <f t="shared" si="9"/>
        <v>9</v>
      </c>
      <c r="K50" s="185">
        <f t="shared" si="10"/>
        <v>102</v>
      </c>
      <c r="L50" s="47"/>
      <c r="M50" s="47"/>
      <c r="P50" s="47"/>
      <c r="Q50" s="47"/>
      <c r="R50" s="47"/>
      <c r="S50" s="47"/>
      <c r="U50" s="47"/>
    </row>
    <row r="51" spans="2:21" ht="12.75">
      <c r="B51" s="146" t="s">
        <v>175</v>
      </c>
      <c r="C51" s="184">
        <v>69</v>
      </c>
      <c r="D51" s="186">
        <v>2</v>
      </c>
      <c r="E51" s="185">
        <v>71</v>
      </c>
      <c r="F51" s="184">
        <v>2</v>
      </c>
      <c r="G51" s="186">
        <v>0</v>
      </c>
      <c r="H51" s="185">
        <v>2</v>
      </c>
      <c r="I51" s="184">
        <f t="shared" si="8"/>
        <v>71</v>
      </c>
      <c r="J51" s="185">
        <f t="shared" si="9"/>
        <v>2</v>
      </c>
      <c r="K51" s="185">
        <f t="shared" si="10"/>
        <v>73</v>
      </c>
      <c r="L51" s="47"/>
      <c r="M51" s="47"/>
      <c r="P51" s="47"/>
      <c r="Q51" s="47"/>
      <c r="R51" s="47"/>
      <c r="S51" s="47"/>
      <c r="U51" s="47"/>
    </row>
    <row r="52" spans="2:21" ht="12.75">
      <c r="B52" s="146" t="s">
        <v>54</v>
      </c>
      <c r="C52" s="184">
        <v>0</v>
      </c>
      <c r="D52" s="186">
        <v>0</v>
      </c>
      <c r="E52" s="185">
        <v>0</v>
      </c>
      <c r="F52" s="184">
        <v>22</v>
      </c>
      <c r="G52" s="186">
        <v>0</v>
      </c>
      <c r="H52" s="185">
        <v>22</v>
      </c>
      <c r="I52" s="184">
        <f t="shared" si="8"/>
        <v>22</v>
      </c>
      <c r="J52" s="185">
        <f t="shared" si="9"/>
        <v>0</v>
      </c>
      <c r="K52" s="185">
        <f t="shared" si="10"/>
        <v>22</v>
      </c>
      <c r="L52" s="47"/>
      <c r="M52" s="47"/>
      <c r="P52" s="47"/>
      <c r="Q52" s="47"/>
      <c r="R52" s="47"/>
      <c r="S52" s="47"/>
      <c r="U52" s="47"/>
    </row>
    <row r="53" spans="2:21" ht="12.75">
      <c r="B53" s="46" t="s">
        <v>55</v>
      </c>
      <c r="C53" s="184">
        <v>0</v>
      </c>
      <c r="D53" s="186">
        <v>0</v>
      </c>
      <c r="E53" s="185">
        <v>0</v>
      </c>
      <c r="F53" s="184">
        <v>39</v>
      </c>
      <c r="G53" s="186">
        <v>11</v>
      </c>
      <c r="H53" s="185">
        <v>50</v>
      </c>
      <c r="I53" s="184">
        <f t="shared" si="8"/>
        <v>39</v>
      </c>
      <c r="J53" s="185">
        <f t="shared" si="9"/>
        <v>11</v>
      </c>
      <c r="K53" s="185">
        <f t="shared" si="10"/>
        <v>50</v>
      </c>
      <c r="L53" s="47"/>
      <c r="M53" s="47"/>
      <c r="P53" s="47"/>
      <c r="Q53" s="47"/>
      <c r="R53" s="47"/>
      <c r="S53" s="47"/>
      <c r="U53" s="47"/>
    </row>
    <row r="54" spans="2:21" ht="12.75">
      <c r="B54" s="146" t="s">
        <v>208</v>
      </c>
      <c r="C54" s="184">
        <v>79</v>
      </c>
      <c r="D54" s="186">
        <v>3</v>
      </c>
      <c r="E54" s="185">
        <v>82</v>
      </c>
      <c r="F54" s="184">
        <v>0</v>
      </c>
      <c r="G54" s="186">
        <v>0</v>
      </c>
      <c r="H54" s="185">
        <v>0</v>
      </c>
      <c r="I54" s="184">
        <f t="shared" si="8"/>
        <v>79</v>
      </c>
      <c r="J54" s="185">
        <f t="shared" si="9"/>
        <v>3</v>
      </c>
      <c r="K54" s="185">
        <f t="shared" si="10"/>
        <v>82</v>
      </c>
      <c r="L54" s="47"/>
      <c r="M54" s="47"/>
      <c r="P54" s="47"/>
      <c r="Q54" s="47"/>
      <c r="R54" s="47"/>
      <c r="S54" s="47"/>
      <c r="U54" s="47"/>
    </row>
    <row r="55" spans="2:21" ht="12.75">
      <c r="B55" s="46" t="s">
        <v>176</v>
      </c>
      <c r="C55" s="184">
        <v>4</v>
      </c>
      <c r="D55" s="186">
        <v>2</v>
      </c>
      <c r="E55" s="185">
        <v>6</v>
      </c>
      <c r="F55" s="184">
        <v>0</v>
      </c>
      <c r="G55" s="186">
        <v>0</v>
      </c>
      <c r="H55" s="185">
        <v>0</v>
      </c>
      <c r="I55" s="184">
        <f t="shared" si="8"/>
        <v>4</v>
      </c>
      <c r="J55" s="185">
        <f t="shared" si="9"/>
        <v>2</v>
      </c>
      <c r="K55" s="185">
        <f t="shared" si="10"/>
        <v>6</v>
      </c>
      <c r="L55" s="47"/>
      <c r="M55" s="47"/>
      <c r="P55" s="47"/>
      <c r="Q55" s="47"/>
      <c r="R55" s="47"/>
      <c r="S55" s="47"/>
      <c r="U55" s="47"/>
    </row>
    <row r="56" spans="2:21" ht="12.75">
      <c r="B56" s="46" t="s">
        <v>437</v>
      </c>
      <c r="C56" s="184">
        <v>36</v>
      </c>
      <c r="D56" s="186">
        <v>10</v>
      </c>
      <c r="E56" s="185">
        <v>46</v>
      </c>
      <c r="F56" s="184">
        <v>0</v>
      </c>
      <c r="G56" s="186">
        <v>0</v>
      </c>
      <c r="H56" s="185">
        <v>0</v>
      </c>
      <c r="I56" s="184">
        <f t="shared" si="8"/>
        <v>36</v>
      </c>
      <c r="J56" s="185">
        <f t="shared" si="9"/>
        <v>10</v>
      </c>
      <c r="K56" s="185">
        <f t="shared" si="10"/>
        <v>46</v>
      </c>
      <c r="L56" s="47"/>
      <c r="M56" s="47"/>
      <c r="P56" s="47"/>
      <c r="Q56" s="47"/>
      <c r="R56" s="47"/>
      <c r="S56" s="47"/>
      <c r="U56" s="47"/>
    </row>
    <row r="57" spans="2:21" ht="12.75">
      <c r="B57" s="39" t="s">
        <v>60</v>
      </c>
      <c r="C57" s="33">
        <f aca="true" t="shared" si="11" ref="C57:H57">SUM(C40:C56)</f>
        <v>1279</v>
      </c>
      <c r="D57" s="34">
        <f t="shared" si="11"/>
        <v>77</v>
      </c>
      <c r="E57" s="34">
        <f t="shared" si="11"/>
        <v>1356</v>
      </c>
      <c r="F57" s="33">
        <f t="shared" si="11"/>
        <v>322</v>
      </c>
      <c r="G57" s="34">
        <f t="shared" si="11"/>
        <v>31</v>
      </c>
      <c r="H57" s="34">
        <f t="shared" si="11"/>
        <v>353</v>
      </c>
      <c r="I57" s="33">
        <f t="shared" si="8"/>
        <v>1601</v>
      </c>
      <c r="J57" s="34">
        <f t="shared" si="9"/>
        <v>108</v>
      </c>
      <c r="K57" s="34">
        <f t="shared" si="10"/>
        <v>1709</v>
      </c>
      <c r="L57" s="47"/>
      <c r="M57" s="47"/>
      <c r="P57" s="47"/>
      <c r="Q57" s="47"/>
      <c r="R57" s="47"/>
      <c r="S57" s="47"/>
      <c r="U57" s="47"/>
    </row>
    <row r="58" spans="1:21" ht="12.75">
      <c r="A58" s="22" t="s">
        <v>177</v>
      </c>
      <c r="C58" s="184"/>
      <c r="D58" s="185"/>
      <c r="E58" s="185"/>
      <c r="F58" s="184"/>
      <c r="G58" s="185"/>
      <c r="H58" s="185"/>
      <c r="I58" s="184"/>
      <c r="J58" s="185"/>
      <c r="K58" s="185"/>
      <c r="L58" s="47"/>
      <c r="M58" s="47"/>
      <c r="P58" s="47"/>
      <c r="Q58" s="47"/>
      <c r="R58" s="47"/>
      <c r="S58" s="47"/>
      <c r="U58" s="47"/>
    </row>
    <row r="59" spans="2:21" ht="12.75">
      <c r="B59" s="46" t="s">
        <v>178</v>
      </c>
      <c r="C59" s="184">
        <v>199</v>
      </c>
      <c r="D59" s="185">
        <v>900</v>
      </c>
      <c r="E59" s="185">
        <v>1099</v>
      </c>
      <c r="F59" s="184">
        <v>0</v>
      </c>
      <c r="G59" s="185">
        <v>0</v>
      </c>
      <c r="H59" s="185">
        <v>0</v>
      </c>
      <c r="I59" s="184">
        <f aca="true" t="shared" si="12" ref="I59:I70">SUM(C59,F59)</f>
        <v>199</v>
      </c>
      <c r="J59" s="185">
        <f aca="true" t="shared" si="13" ref="J59:J70">SUM(D59,G59)</f>
        <v>900</v>
      </c>
      <c r="K59" s="185">
        <f aca="true" t="shared" si="14" ref="K59:K70">SUM(E59,H59)</f>
        <v>1099</v>
      </c>
      <c r="L59" s="47"/>
      <c r="M59" s="47"/>
      <c r="P59" s="47"/>
      <c r="Q59" s="47"/>
      <c r="R59" s="47"/>
      <c r="S59" s="47"/>
      <c r="U59" s="47"/>
    </row>
    <row r="60" spans="2:21" ht="12.75">
      <c r="B60" s="46" t="s">
        <v>209</v>
      </c>
      <c r="C60" s="184">
        <v>45</v>
      </c>
      <c r="D60" s="186">
        <v>153</v>
      </c>
      <c r="E60" s="185">
        <v>198</v>
      </c>
      <c r="F60" s="184">
        <v>0</v>
      </c>
      <c r="G60" s="186">
        <v>0</v>
      </c>
      <c r="H60" s="185">
        <v>0</v>
      </c>
      <c r="I60" s="184">
        <f t="shared" si="12"/>
        <v>45</v>
      </c>
      <c r="J60" s="185">
        <f t="shared" si="13"/>
        <v>153</v>
      </c>
      <c r="K60" s="185">
        <f t="shared" si="14"/>
        <v>198</v>
      </c>
      <c r="L60" s="47"/>
      <c r="M60" s="47"/>
      <c r="P60" s="47"/>
      <c r="Q60" s="47"/>
      <c r="R60" s="47"/>
      <c r="S60" s="47"/>
      <c r="U60" s="47"/>
    </row>
    <row r="61" spans="2:21" ht="12.75">
      <c r="B61" s="46" t="s">
        <v>442</v>
      </c>
      <c r="C61" s="184">
        <v>84</v>
      </c>
      <c r="D61" s="186">
        <v>134</v>
      </c>
      <c r="E61" s="185">
        <v>218</v>
      </c>
      <c r="F61" s="184">
        <v>0</v>
      </c>
      <c r="G61" s="186">
        <v>0</v>
      </c>
      <c r="H61" s="185">
        <v>0</v>
      </c>
      <c r="I61" s="184">
        <f t="shared" si="12"/>
        <v>84</v>
      </c>
      <c r="J61" s="185">
        <f t="shared" si="13"/>
        <v>134</v>
      </c>
      <c r="K61" s="185">
        <f t="shared" si="14"/>
        <v>218</v>
      </c>
      <c r="L61" s="47"/>
      <c r="M61" s="47"/>
      <c r="P61" s="47"/>
      <c r="Q61" s="47"/>
      <c r="R61" s="47"/>
      <c r="S61" s="47"/>
      <c r="U61" s="47"/>
    </row>
    <row r="62" spans="2:21" ht="12.75">
      <c r="B62" s="46" t="s">
        <v>179</v>
      </c>
      <c r="C62" s="184">
        <v>287</v>
      </c>
      <c r="D62" s="186">
        <v>1063</v>
      </c>
      <c r="E62" s="185">
        <v>1350</v>
      </c>
      <c r="F62" s="184">
        <v>0</v>
      </c>
      <c r="G62" s="186">
        <v>0</v>
      </c>
      <c r="H62" s="185">
        <v>0</v>
      </c>
      <c r="I62" s="184">
        <f t="shared" si="12"/>
        <v>287</v>
      </c>
      <c r="J62" s="185">
        <f t="shared" si="13"/>
        <v>1063</v>
      </c>
      <c r="K62" s="185">
        <f t="shared" si="14"/>
        <v>1350</v>
      </c>
      <c r="L62" s="47"/>
      <c r="M62" s="47"/>
      <c r="P62" s="47"/>
      <c r="Q62" s="47"/>
      <c r="R62" s="47"/>
      <c r="S62" s="47"/>
      <c r="U62" s="47"/>
    </row>
    <row r="63" spans="2:21" ht="12.75">
      <c r="B63" s="46" t="s">
        <v>180</v>
      </c>
      <c r="C63" s="184">
        <v>458</v>
      </c>
      <c r="D63" s="186">
        <v>1170</v>
      </c>
      <c r="E63" s="185">
        <v>1628</v>
      </c>
      <c r="F63" s="184">
        <v>92</v>
      </c>
      <c r="G63" s="186">
        <v>215</v>
      </c>
      <c r="H63" s="185">
        <v>307</v>
      </c>
      <c r="I63" s="184">
        <f t="shared" si="12"/>
        <v>550</v>
      </c>
      <c r="J63" s="185">
        <f t="shared" si="13"/>
        <v>1385</v>
      </c>
      <c r="K63" s="185">
        <f t="shared" si="14"/>
        <v>1935</v>
      </c>
      <c r="L63" s="47"/>
      <c r="M63" s="47"/>
      <c r="P63" s="47"/>
      <c r="Q63" s="47"/>
      <c r="R63" s="47"/>
      <c r="S63" s="47"/>
      <c r="U63" s="47"/>
    </row>
    <row r="64" spans="2:21" ht="12.75">
      <c r="B64" s="46" t="s">
        <v>181</v>
      </c>
      <c r="C64" s="184">
        <v>40</v>
      </c>
      <c r="D64" s="186">
        <v>115</v>
      </c>
      <c r="E64" s="185">
        <v>155</v>
      </c>
      <c r="F64" s="184">
        <v>0</v>
      </c>
      <c r="G64" s="186">
        <v>0</v>
      </c>
      <c r="H64" s="185">
        <v>0</v>
      </c>
      <c r="I64" s="184">
        <f t="shared" si="12"/>
        <v>40</v>
      </c>
      <c r="J64" s="185">
        <f t="shared" si="13"/>
        <v>115</v>
      </c>
      <c r="K64" s="185">
        <f t="shared" si="14"/>
        <v>155</v>
      </c>
      <c r="L64" s="47"/>
      <c r="M64" s="47"/>
      <c r="P64" s="47"/>
      <c r="Q64" s="47"/>
      <c r="R64" s="47"/>
      <c r="S64" s="47"/>
      <c r="U64" s="47"/>
    </row>
    <row r="65" spans="2:21" ht="12.75">
      <c r="B65" s="46" t="s">
        <v>182</v>
      </c>
      <c r="C65" s="184">
        <v>7</v>
      </c>
      <c r="D65" s="186">
        <v>79</v>
      </c>
      <c r="E65" s="185">
        <v>86</v>
      </c>
      <c r="F65" s="184">
        <v>0</v>
      </c>
      <c r="G65" s="186">
        <v>0</v>
      </c>
      <c r="H65" s="185">
        <v>0</v>
      </c>
      <c r="I65" s="184">
        <f t="shared" si="12"/>
        <v>7</v>
      </c>
      <c r="J65" s="185">
        <f t="shared" si="13"/>
        <v>79</v>
      </c>
      <c r="K65" s="185">
        <f t="shared" si="14"/>
        <v>86</v>
      </c>
      <c r="L65" s="47"/>
      <c r="M65" s="47"/>
      <c r="P65" s="47"/>
      <c r="Q65" s="47"/>
      <c r="R65" s="47"/>
      <c r="S65" s="47"/>
      <c r="U65" s="47"/>
    </row>
    <row r="66" spans="2:21" ht="12.75">
      <c r="B66" s="46" t="s">
        <v>183</v>
      </c>
      <c r="C66" s="184">
        <v>207</v>
      </c>
      <c r="D66" s="186">
        <v>294</v>
      </c>
      <c r="E66" s="185">
        <v>501</v>
      </c>
      <c r="F66" s="184">
        <v>0</v>
      </c>
      <c r="G66" s="186">
        <v>0</v>
      </c>
      <c r="H66" s="185">
        <v>0</v>
      </c>
      <c r="I66" s="184">
        <f t="shared" si="12"/>
        <v>207</v>
      </c>
      <c r="J66" s="185">
        <f t="shared" si="13"/>
        <v>294</v>
      </c>
      <c r="K66" s="185">
        <f t="shared" si="14"/>
        <v>501</v>
      </c>
      <c r="L66" s="47"/>
      <c r="M66" s="47"/>
      <c r="P66" s="47"/>
      <c r="Q66" s="47"/>
      <c r="R66" s="47"/>
      <c r="S66" s="47"/>
      <c r="U66" s="47"/>
    </row>
    <row r="67" spans="2:21" ht="12.75">
      <c r="B67" s="46" t="s">
        <v>184</v>
      </c>
      <c r="C67" s="184">
        <v>165</v>
      </c>
      <c r="D67" s="186">
        <v>190</v>
      </c>
      <c r="E67" s="185">
        <v>355</v>
      </c>
      <c r="F67" s="184">
        <v>0</v>
      </c>
      <c r="G67" s="186">
        <v>0</v>
      </c>
      <c r="H67" s="185">
        <v>0</v>
      </c>
      <c r="I67" s="184">
        <f t="shared" si="12"/>
        <v>165</v>
      </c>
      <c r="J67" s="185">
        <f t="shared" si="13"/>
        <v>190</v>
      </c>
      <c r="K67" s="185">
        <f t="shared" si="14"/>
        <v>355</v>
      </c>
      <c r="L67" s="47"/>
      <c r="M67" s="47"/>
      <c r="P67" s="47"/>
      <c r="Q67" s="47"/>
      <c r="R67" s="47"/>
      <c r="S67" s="47"/>
      <c r="U67" s="47"/>
    </row>
    <row r="68" spans="2:21" ht="12.75">
      <c r="B68" s="46" t="s">
        <v>185</v>
      </c>
      <c r="C68" s="184">
        <v>8</v>
      </c>
      <c r="D68" s="186">
        <v>96</v>
      </c>
      <c r="E68" s="185">
        <v>104</v>
      </c>
      <c r="F68" s="184">
        <v>0</v>
      </c>
      <c r="G68" s="186">
        <v>0</v>
      </c>
      <c r="H68" s="185">
        <v>0</v>
      </c>
      <c r="I68" s="184">
        <f t="shared" si="12"/>
        <v>8</v>
      </c>
      <c r="J68" s="185">
        <f t="shared" si="13"/>
        <v>96</v>
      </c>
      <c r="K68" s="185">
        <f t="shared" si="14"/>
        <v>104</v>
      </c>
      <c r="L68" s="47"/>
      <c r="M68" s="47"/>
      <c r="P68" s="47"/>
      <c r="Q68" s="47"/>
      <c r="R68" s="47"/>
      <c r="S68" s="47"/>
      <c r="U68" s="47"/>
    </row>
    <row r="69" spans="2:21" ht="12.75">
      <c r="B69" s="39" t="s">
        <v>60</v>
      </c>
      <c r="C69" s="33">
        <f aca="true" t="shared" si="15" ref="C69:H69">SUM(C59:C68)</f>
        <v>1500</v>
      </c>
      <c r="D69" s="34">
        <f t="shared" si="15"/>
        <v>4194</v>
      </c>
      <c r="E69" s="34">
        <f t="shared" si="15"/>
        <v>5694</v>
      </c>
      <c r="F69" s="33">
        <f t="shared" si="15"/>
        <v>92</v>
      </c>
      <c r="G69" s="34">
        <f t="shared" si="15"/>
        <v>215</v>
      </c>
      <c r="H69" s="34">
        <f t="shared" si="15"/>
        <v>307</v>
      </c>
      <c r="I69" s="33">
        <f t="shared" si="12"/>
        <v>1592</v>
      </c>
      <c r="J69" s="34">
        <f t="shared" si="13"/>
        <v>4409</v>
      </c>
      <c r="K69" s="34">
        <f t="shared" si="14"/>
        <v>6001</v>
      </c>
      <c r="L69" s="47"/>
      <c r="M69" s="47"/>
      <c r="P69" s="47"/>
      <c r="Q69" s="47"/>
      <c r="R69" s="47"/>
      <c r="S69" s="47"/>
      <c r="U69" s="47"/>
    </row>
    <row r="70" spans="2:21" ht="19.5" customHeight="1">
      <c r="B70" s="39" t="s">
        <v>144</v>
      </c>
      <c r="C70" s="36">
        <f aca="true" t="shared" si="16" ref="C70:H70">SUM(C69,C57,C38,C19,C13)</f>
        <v>7826</v>
      </c>
      <c r="D70" s="26">
        <f t="shared" si="16"/>
        <v>8945</v>
      </c>
      <c r="E70" s="26">
        <f t="shared" si="16"/>
        <v>16771</v>
      </c>
      <c r="F70" s="36">
        <f t="shared" si="16"/>
        <v>703</v>
      </c>
      <c r="G70" s="26">
        <f t="shared" si="16"/>
        <v>439</v>
      </c>
      <c r="H70" s="26">
        <f t="shared" si="16"/>
        <v>1142</v>
      </c>
      <c r="I70" s="36">
        <f t="shared" si="12"/>
        <v>8529</v>
      </c>
      <c r="J70" s="26">
        <f t="shared" si="13"/>
        <v>9384</v>
      </c>
      <c r="K70" s="26">
        <f t="shared" si="14"/>
        <v>17913</v>
      </c>
      <c r="L70" s="47"/>
      <c r="M70" s="47"/>
      <c r="P70" s="47"/>
      <c r="Q70" s="47"/>
      <c r="R70" s="47"/>
      <c r="S70" s="47"/>
      <c r="U70" s="47"/>
    </row>
    <row r="71" spans="10:21" ht="12.75">
      <c r="J71" s="46"/>
      <c r="K71" s="47"/>
      <c r="L71" s="47"/>
      <c r="N71" s="46"/>
      <c r="O71" s="46"/>
      <c r="Q71" s="47"/>
      <c r="S71" s="47"/>
      <c r="U71" s="47"/>
    </row>
    <row r="74" spans="1:21" ht="12.75">
      <c r="A74" s="316" t="s">
        <v>347</v>
      </c>
      <c r="B74" s="316"/>
      <c r="C74" s="316"/>
      <c r="D74" s="316"/>
      <c r="E74" s="316"/>
      <c r="F74" s="316"/>
      <c r="G74" s="316"/>
      <c r="H74" s="316"/>
      <c r="I74" s="316"/>
      <c r="J74" s="316"/>
      <c r="K74" s="316"/>
      <c r="L74" s="174"/>
      <c r="M74" s="47"/>
      <c r="P74" s="174"/>
      <c r="Q74" s="174"/>
      <c r="R74" s="47"/>
      <c r="S74" s="47"/>
      <c r="U74" s="47"/>
    </row>
    <row r="75" spans="2:21" ht="6" customHeight="1">
      <c r="B75" s="174"/>
      <c r="C75" s="174"/>
      <c r="D75" s="174"/>
      <c r="E75" s="174"/>
      <c r="F75" s="174"/>
      <c r="G75" s="174"/>
      <c r="H75" s="174"/>
      <c r="I75" s="48"/>
      <c r="J75" s="174"/>
      <c r="K75" s="174"/>
      <c r="L75" s="174"/>
      <c r="M75" s="174"/>
      <c r="N75" s="174"/>
      <c r="O75" s="174"/>
      <c r="P75" s="174"/>
      <c r="Q75" s="174"/>
      <c r="R75" s="174"/>
      <c r="S75" s="48"/>
      <c r="T75" s="174"/>
      <c r="U75" s="174"/>
    </row>
    <row r="76" spans="1:21" ht="14.25" customHeight="1">
      <c r="A76" s="309" t="s">
        <v>344</v>
      </c>
      <c r="B76" s="309"/>
      <c r="C76" s="309"/>
      <c r="D76" s="309"/>
      <c r="E76" s="309"/>
      <c r="F76" s="309"/>
      <c r="G76" s="309"/>
      <c r="H76" s="309"/>
      <c r="I76" s="309"/>
      <c r="J76" s="309"/>
      <c r="K76" s="309"/>
      <c r="L76" s="148"/>
      <c r="M76" s="47"/>
      <c r="P76" s="174"/>
      <c r="Q76" s="174"/>
      <c r="R76" s="47"/>
      <c r="S76" s="47"/>
      <c r="U76" s="47"/>
    </row>
    <row r="77" spans="1:21" ht="12.75">
      <c r="A77" s="316" t="s">
        <v>450</v>
      </c>
      <c r="B77" s="316"/>
      <c r="C77" s="316"/>
      <c r="D77" s="316"/>
      <c r="E77" s="316"/>
      <c r="F77" s="316"/>
      <c r="G77" s="316"/>
      <c r="H77" s="316"/>
      <c r="I77" s="316"/>
      <c r="J77" s="316"/>
      <c r="K77" s="316"/>
      <c r="L77" s="174"/>
      <c r="M77" s="47"/>
      <c r="P77" s="174"/>
      <c r="Q77" s="174"/>
      <c r="R77" s="47"/>
      <c r="S77" s="47"/>
      <c r="U77" s="47"/>
    </row>
    <row r="78" spans="2:21" ht="13.5" thickBot="1">
      <c r="B78" s="174"/>
      <c r="C78" s="174"/>
      <c r="D78" s="174"/>
      <c r="E78" s="174"/>
      <c r="F78" s="174"/>
      <c r="G78" s="174"/>
      <c r="H78" s="174"/>
      <c r="I78" s="48"/>
      <c r="J78" s="174"/>
      <c r="K78" s="174"/>
      <c r="L78" s="174"/>
      <c r="M78" s="174"/>
      <c r="N78" s="174"/>
      <c r="O78" s="174"/>
      <c r="P78" s="47"/>
      <c r="Q78" s="47"/>
      <c r="R78" s="47"/>
      <c r="S78" s="48"/>
      <c r="T78" s="174"/>
      <c r="U78" s="174"/>
    </row>
    <row r="79" spans="1:21" ht="12.75">
      <c r="A79" s="175"/>
      <c r="B79" s="176"/>
      <c r="C79" s="281" t="s">
        <v>59</v>
      </c>
      <c r="D79" s="177"/>
      <c r="E79" s="177"/>
      <c r="F79" s="281" t="s">
        <v>58</v>
      </c>
      <c r="G79" s="177"/>
      <c r="H79" s="177"/>
      <c r="I79" s="179" t="s">
        <v>60</v>
      </c>
      <c r="J79" s="177"/>
      <c r="K79" s="177"/>
      <c r="L79" s="47"/>
      <c r="M79" s="47"/>
      <c r="P79" s="47"/>
      <c r="Q79" s="47"/>
      <c r="R79" s="47"/>
      <c r="S79" s="47"/>
      <c r="U79" s="47"/>
    </row>
    <row r="80" spans="1:21" ht="12.75">
      <c r="A80" s="180"/>
      <c r="B80" s="189"/>
      <c r="C80" s="111" t="s">
        <v>62</v>
      </c>
      <c r="D80" s="181" t="s">
        <v>63</v>
      </c>
      <c r="E80" s="182" t="s">
        <v>64</v>
      </c>
      <c r="F80" s="111" t="s">
        <v>62</v>
      </c>
      <c r="G80" s="181" t="s">
        <v>63</v>
      </c>
      <c r="H80" s="182" t="s">
        <v>64</v>
      </c>
      <c r="I80" s="112" t="s">
        <v>62</v>
      </c>
      <c r="J80" s="181" t="s">
        <v>63</v>
      </c>
      <c r="K80" s="181" t="s">
        <v>64</v>
      </c>
      <c r="L80" s="47"/>
      <c r="M80" s="47"/>
      <c r="P80" s="47"/>
      <c r="Q80" s="47"/>
      <c r="R80" s="47"/>
      <c r="S80" s="47"/>
      <c r="U80" s="47"/>
    </row>
    <row r="81" spans="2:21" ht="15.75" customHeight="1">
      <c r="B81" s="46" t="s">
        <v>346</v>
      </c>
      <c r="C81" s="197">
        <v>3085</v>
      </c>
      <c r="D81" s="198">
        <v>6220</v>
      </c>
      <c r="E81" s="123">
        <v>9305</v>
      </c>
      <c r="F81" s="197"/>
      <c r="G81" s="198"/>
      <c r="H81" s="123"/>
      <c r="I81" s="171">
        <f>SUM(F81,C81)</f>
        <v>3085</v>
      </c>
      <c r="J81" s="172">
        <f>SUM(G81,D81)</f>
        <v>6220</v>
      </c>
      <c r="K81" s="172">
        <f>SUM(H81,E81)</f>
        <v>9305</v>
      </c>
      <c r="L81" s="47"/>
      <c r="M81" s="47"/>
      <c r="P81" s="47"/>
      <c r="Q81" s="47"/>
      <c r="R81" s="47"/>
      <c r="S81" s="47"/>
      <c r="U81" s="47"/>
    </row>
    <row r="82" spans="9:11" ht="12.75">
      <c r="I82" s="185"/>
      <c r="J82" s="185"/>
      <c r="K82" s="185"/>
    </row>
    <row r="83" spans="1:21" ht="54" customHeight="1">
      <c r="A83" s="315" t="s">
        <v>340</v>
      </c>
      <c r="B83" s="315"/>
      <c r="C83" s="315"/>
      <c r="D83" s="315"/>
      <c r="E83" s="315"/>
      <c r="F83" s="315"/>
      <c r="G83" s="315"/>
      <c r="H83" s="315"/>
      <c r="I83" s="315"/>
      <c r="J83" s="315"/>
      <c r="K83" s="315"/>
      <c r="L83" s="257"/>
      <c r="M83" s="47"/>
      <c r="R83" s="47"/>
      <c r="S83" s="47"/>
      <c r="U83" s="47"/>
    </row>
    <row r="84" spans="1:21" ht="29.25" customHeight="1">
      <c r="A84" s="314" t="s">
        <v>1</v>
      </c>
      <c r="B84" s="315"/>
      <c r="C84" s="315"/>
      <c r="D84" s="315"/>
      <c r="E84" s="315"/>
      <c r="F84" s="315"/>
      <c r="G84" s="315"/>
      <c r="H84" s="315"/>
      <c r="I84" s="315"/>
      <c r="J84" s="315"/>
      <c r="K84" s="315"/>
      <c r="L84" s="257"/>
      <c r="M84" s="47"/>
      <c r="R84" s="47"/>
      <c r="S84" s="47"/>
      <c r="U84" s="47"/>
    </row>
  </sheetData>
  <sheetProtection/>
  <mergeCells count="8">
    <mergeCell ref="A84:K84"/>
    <mergeCell ref="A74:K74"/>
    <mergeCell ref="A76:K76"/>
    <mergeCell ref="A77:K77"/>
    <mergeCell ref="A2:K2"/>
    <mergeCell ref="A4:K4"/>
    <mergeCell ref="A5:K5"/>
    <mergeCell ref="A83:K83"/>
  </mergeCells>
  <printOptions horizontalCentered="1"/>
  <pageMargins left="0.1968503937007874" right="0.1968503937007874" top="0.5905511811023623" bottom="0.7874015748031497" header="0.5118110236220472" footer="0.5118110236220472"/>
  <pageSetup horizontalDpi="600" verticalDpi="600" orientation="portrait" paperSize="9" scale="80"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28" sqref="A28:J28"/>
    </sheetView>
  </sheetViews>
  <sheetFormatPr defaultColWidth="9.140625" defaultRowHeight="12.75"/>
  <cols>
    <col min="1" max="1" width="38.00390625" style="169" customWidth="1"/>
    <col min="2" max="3" width="9.140625" style="105" customWidth="1"/>
    <col min="4" max="4" width="9.140625" style="169" customWidth="1"/>
    <col min="5" max="6" width="9.140625" style="105" customWidth="1"/>
    <col min="7" max="7" width="9.140625" style="169" customWidth="1"/>
    <col min="8" max="16384" width="9.140625" style="105" customWidth="1"/>
  </cols>
  <sheetData>
    <row r="1" spans="1:13" ht="12.75">
      <c r="A1" s="76" t="s">
        <v>449</v>
      </c>
      <c r="B1" s="102"/>
      <c r="C1" s="102"/>
      <c r="D1" s="163"/>
      <c r="E1" s="103"/>
      <c r="F1" s="103"/>
      <c r="G1" s="164"/>
      <c r="H1" s="103"/>
      <c r="I1" s="103"/>
      <c r="J1" s="103"/>
      <c r="K1" s="103"/>
      <c r="L1" s="103"/>
      <c r="M1" s="103"/>
    </row>
    <row r="2" spans="1:13" ht="12.75">
      <c r="A2" s="312" t="s">
        <v>154</v>
      </c>
      <c r="B2" s="312"/>
      <c r="C2" s="312"/>
      <c r="D2" s="312"/>
      <c r="E2" s="312"/>
      <c r="F2" s="312"/>
      <c r="G2" s="312"/>
      <c r="H2" s="312"/>
      <c r="I2" s="312"/>
      <c r="J2" s="312"/>
      <c r="K2" s="165"/>
      <c r="L2" s="165"/>
      <c r="M2" s="165"/>
    </row>
    <row r="3" spans="1:13" ht="12.75">
      <c r="A3" s="163"/>
      <c r="B3" s="102"/>
      <c r="C3" s="102"/>
      <c r="D3" s="163"/>
      <c r="E3" s="103"/>
      <c r="F3" s="103"/>
      <c r="G3" s="164"/>
      <c r="H3" s="103"/>
      <c r="I3" s="103"/>
      <c r="J3" s="103"/>
      <c r="K3" s="103"/>
      <c r="L3" s="103"/>
      <c r="M3" s="103"/>
    </row>
    <row r="4" spans="1:13" ht="12.75">
      <c r="A4" s="312" t="s">
        <v>444</v>
      </c>
      <c r="B4" s="312"/>
      <c r="C4" s="312"/>
      <c r="D4" s="312"/>
      <c r="E4" s="312"/>
      <c r="F4" s="312"/>
      <c r="G4" s="312"/>
      <c r="H4" s="312"/>
      <c r="I4" s="312"/>
      <c r="J4" s="312"/>
      <c r="K4" s="165"/>
      <c r="L4" s="165"/>
      <c r="M4" s="165"/>
    </row>
    <row r="5" spans="1:13" ht="12.75">
      <c r="A5" s="312" t="s">
        <v>450</v>
      </c>
      <c r="B5" s="312"/>
      <c r="C5" s="312"/>
      <c r="D5" s="312"/>
      <c r="E5" s="312"/>
      <c r="F5" s="312"/>
      <c r="G5" s="312"/>
      <c r="H5" s="312"/>
      <c r="I5" s="312"/>
      <c r="J5" s="312"/>
      <c r="K5" s="165"/>
      <c r="L5" s="165"/>
      <c r="M5" s="165"/>
    </row>
    <row r="6" spans="1:13" ht="13.5" thickBot="1">
      <c r="A6" s="164"/>
      <c r="B6" s="103"/>
      <c r="C6" s="103"/>
      <c r="D6" s="164"/>
      <c r="E6" s="103"/>
      <c r="F6" s="103"/>
      <c r="G6" s="164"/>
      <c r="H6" s="103"/>
      <c r="I6" s="103"/>
      <c r="J6" s="103"/>
      <c r="K6" s="103"/>
      <c r="L6" s="103"/>
      <c r="M6" s="103"/>
    </row>
    <row r="7" spans="1:10" ht="12.75">
      <c r="A7" s="106"/>
      <c r="B7" s="281" t="s">
        <v>59</v>
      </c>
      <c r="C7" s="177"/>
      <c r="D7" s="177"/>
      <c r="E7" s="281" t="s">
        <v>58</v>
      </c>
      <c r="F7" s="177"/>
      <c r="G7" s="178"/>
      <c r="H7" s="108" t="s">
        <v>60</v>
      </c>
      <c r="I7" s="109"/>
      <c r="J7" s="109"/>
    </row>
    <row r="8" spans="1:10" ht="12.75">
      <c r="A8" s="110" t="s">
        <v>57</v>
      </c>
      <c r="B8" s="111" t="s">
        <v>62</v>
      </c>
      <c r="C8" s="112" t="s">
        <v>63</v>
      </c>
      <c r="D8" s="112" t="s">
        <v>64</v>
      </c>
      <c r="E8" s="113" t="s">
        <v>62</v>
      </c>
      <c r="F8" s="114" t="s">
        <v>63</v>
      </c>
      <c r="G8" s="114" t="s">
        <v>64</v>
      </c>
      <c r="H8" s="115" t="s">
        <v>62</v>
      </c>
      <c r="I8" s="114" t="s">
        <v>63</v>
      </c>
      <c r="J8" s="114" t="s">
        <v>64</v>
      </c>
    </row>
    <row r="9" spans="1:10" ht="12.75">
      <c r="A9" s="166" t="s">
        <v>155</v>
      </c>
      <c r="B9" s="117">
        <v>118</v>
      </c>
      <c r="C9" s="119">
        <v>110</v>
      </c>
      <c r="D9" s="119">
        <v>228</v>
      </c>
      <c r="E9" s="117">
        <v>23</v>
      </c>
      <c r="F9" s="119">
        <v>6</v>
      </c>
      <c r="G9" s="119">
        <v>29</v>
      </c>
      <c r="H9" s="167">
        <f aca="true" t="shared" si="0" ref="H9:J13">SUM(E9,B9)</f>
        <v>141</v>
      </c>
      <c r="I9" s="168">
        <f t="shared" si="0"/>
        <v>116</v>
      </c>
      <c r="J9" s="168">
        <f t="shared" si="0"/>
        <v>257</v>
      </c>
    </row>
    <row r="10" spans="1:10" ht="12.75">
      <c r="A10" s="169" t="s">
        <v>157</v>
      </c>
      <c r="B10" s="122">
        <v>0</v>
      </c>
      <c r="C10" s="170">
        <v>0</v>
      </c>
      <c r="D10" s="123">
        <v>0</v>
      </c>
      <c r="E10" s="122">
        <v>18</v>
      </c>
      <c r="F10" s="170">
        <v>75</v>
      </c>
      <c r="G10" s="123">
        <v>93</v>
      </c>
      <c r="H10" s="171">
        <f t="shared" si="0"/>
        <v>18</v>
      </c>
      <c r="I10" s="172">
        <f t="shared" si="0"/>
        <v>75</v>
      </c>
      <c r="J10" s="172">
        <f t="shared" si="0"/>
        <v>93</v>
      </c>
    </row>
    <row r="11" spans="1:10" ht="12.75">
      <c r="A11" s="169" t="s">
        <v>158</v>
      </c>
      <c r="B11" s="122">
        <v>4929</v>
      </c>
      <c r="C11" s="170">
        <v>4564</v>
      </c>
      <c r="D11" s="123">
        <v>9493</v>
      </c>
      <c r="E11" s="122">
        <v>248</v>
      </c>
      <c r="F11" s="170">
        <v>112</v>
      </c>
      <c r="G11" s="123">
        <v>360</v>
      </c>
      <c r="H11" s="171">
        <f t="shared" si="0"/>
        <v>5177</v>
      </c>
      <c r="I11" s="172">
        <f t="shared" si="0"/>
        <v>4676</v>
      </c>
      <c r="J11" s="172">
        <f t="shared" si="0"/>
        <v>9853</v>
      </c>
    </row>
    <row r="12" spans="1:10" ht="12.75">
      <c r="A12" s="169" t="s">
        <v>172</v>
      </c>
      <c r="B12" s="122">
        <v>1279</v>
      </c>
      <c r="C12" s="170">
        <v>77</v>
      </c>
      <c r="D12" s="123">
        <v>1356</v>
      </c>
      <c r="E12" s="122">
        <v>322</v>
      </c>
      <c r="F12" s="170">
        <v>31</v>
      </c>
      <c r="G12" s="123">
        <v>353</v>
      </c>
      <c r="H12" s="171">
        <f t="shared" si="0"/>
        <v>1601</v>
      </c>
      <c r="I12" s="172">
        <f t="shared" si="0"/>
        <v>108</v>
      </c>
      <c r="J12" s="172">
        <f t="shared" si="0"/>
        <v>1709</v>
      </c>
    </row>
    <row r="13" spans="1:10" ht="12.75">
      <c r="A13" s="169" t="s">
        <v>177</v>
      </c>
      <c r="B13" s="122">
        <v>1500</v>
      </c>
      <c r="C13" s="170">
        <v>4194</v>
      </c>
      <c r="D13" s="123">
        <v>5694</v>
      </c>
      <c r="E13" s="122">
        <v>92</v>
      </c>
      <c r="F13" s="170">
        <v>215</v>
      </c>
      <c r="G13" s="123">
        <v>307</v>
      </c>
      <c r="H13" s="171">
        <f t="shared" si="0"/>
        <v>1592</v>
      </c>
      <c r="I13" s="172">
        <f t="shared" si="0"/>
        <v>4409</v>
      </c>
      <c r="J13" s="172">
        <f t="shared" si="0"/>
        <v>6001</v>
      </c>
    </row>
    <row r="14" spans="1:10" ht="12.75">
      <c r="A14" s="126" t="s">
        <v>60</v>
      </c>
      <c r="B14" s="33">
        <f aca="true" t="shared" si="1" ref="B14:J14">SUM(B9:B13)</f>
        <v>7826</v>
      </c>
      <c r="C14" s="34">
        <f t="shared" si="1"/>
        <v>8945</v>
      </c>
      <c r="D14" s="34">
        <f t="shared" si="1"/>
        <v>16771</v>
      </c>
      <c r="E14" s="33">
        <f t="shared" si="1"/>
        <v>703</v>
      </c>
      <c r="F14" s="34">
        <f t="shared" si="1"/>
        <v>439</v>
      </c>
      <c r="G14" s="73">
        <f t="shared" si="1"/>
        <v>1142</v>
      </c>
      <c r="H14" s="74">
        <f t="shared" si="1"/>
        <v>8529</v>
      </c>
      <c r="I14" s="75">
        <f t="shared" si="1"/>
        <v>9384</v>
      </c>
      <c r="J14" s="75">
        <f t="shared" si="1"/>
        <v>17913</v>
      </c>
    </row>
    <row r="15" spans="1:13" ht="12.75">
      <c r="A15" s="164"/>
      <c r="B15" s="103"/>
      <c r="C15" s="103"/>
      <c r="D15" s="164"/>
      <c r="E15" s="127"/>
      <c r="F15" s="127"/>
      <c r="G15" s="173"/>
      <c r="H15" s="127"/>
      <c r="I15" s="127"/>
      <c r="J15" s="127"/>
      <c r="K15" s="127"/>
      <c r="L15" s="127"/>
      <c r="M15" s="127"/>
    </row>
    <row r="16" spans="1:13" ht="12.75">
      <c r="A16" s="164"/>
      <c r="B16" s="103"/>
      <c r="C16" s="103"/>
      <c r="D16" s="164"/>
      <c r="E16" s="103"/>
      <c r="F16" s="103"/>
      <c r="G16" s="164"/>
      <c r="H16" s="103"/>
      <c r="I16" s="103"/>
      <c r="J16" s="103"/>
      <c r="K16" s="103"/>
      <c r="L16" s="103"/>
      <c r="M16" s="103"/>
    </row>
    <row r="17" spans="1:13" ht="12.75">
      <c r="A17" s="164"/>
      <c r="B17" s="103"/>
      <c r="C17" s="103"/>
      <c r="D17" s="164"/>
      <c r="E17" s="103"/>
      <c r="F17" s="103"/>
      <c r="G17" s="164"/>
      <c r="H17" s="103"/>
      <c r="I17" s="103"/>
      <c r="J17" s="103"/>
      <c r="K17" s="103"/>
      <c r="L17" s="103"/>
      <c r="M17" s="103"/>
    </row>
    <row r="18" spans="1:13" ht="12.75">
      <c r="A18" s="312" t="s">
        <v>347</v>
      </c>
      <c r="B18" s="312"/>
      <c r="C18" s="312"/>
      <c r="D18" s="312"/>
      <c r="E18" s="312"/>
      <c r="F18" s="312"/>
      <c r="G18" s="312"/>
      <c r="H18" s="312"/>
      <c r="I18" s="312"/>
      <c r="J18" s="312"/>
      <c r="K18" s="165"/>
      <c r="L18" s="165"/>
      <c r="M18" s="165"/>
    </row>
    <row r="19" spans="1:13" ht="12.75">
      <c r="A19" s="163"/>
      <c r="B19" s="102"/>
      <c r="C19" s="102"/>
      <c r="D19" s="163"/>
      <c r="E19" s="103"/>
      <c r="F19" s="103"/>
      <c r="G19" s="164"/>
      <c r="H19" s="103"/>
      <c r="I19" s="103"/>
      <c r="J19" s="103"/>
      <c r="K19" s="103"/>
      <c r="L19" s="103"/>
      <c r="M19" s="103"/>
    </row>
    <row r="20" spans="1:13" ht="12.75">
      <c r="A20" s="319" t="s">
        <v>445</v>
      </c>
      <c r="B20" s="319"/>
      <c r="C20" s="319"/>
      <c r="D20" s="319"/>
      <c r="E20" s="319"/>
      <c r="F20" s="319"/>
      <c r="G20" s="319"/>
      <c r="H20" s="319"/>
      <c r="I20" s="319"/>
      <c r="J20" s="319"/>
      <c r="K20" s="165"/>
      <c r="L20" s="165"/>
      <c r="M20" s="165"/>
    </row>
    <row r="21" spans="1:13" ht="12.75">
      <c r="A21" s="312" t="s">
        <v>450</v>
      </c>
      <c r="B21" s="312"/>
      <c r="C21" s="312"/>
      <c r="D21" s="312"/>
      <c r="E21" s="312"/>
      <c r="F21" s="312"/>
      <c r="G21" s="312"/>
      <c r="H21" s="312"/>
      <c r="I21" s="312"/>
      <c r="J21" s="312"/>
      <c r="K21" s="165"/>
      <c r="L21" s="165"/>
      <c r="M21" s="165"/>
    </row>
    <row r="22" spans="1:13" ht="13.5" thickBot="1">
      <c r="A22" s="164"/>
      <c r="B22" s="103"/>
      <c r="C22" s="103"/>
      <c r="D22" s="164"/>
      <c r="E22" s="103"/>
      <c r="F22" s="103"/>
      <c r="G22" s="164"/>
      <c r="H22" s="103"/>
      <c r="I22" s="103"/>
      <c r="J22" s="103"/>
      <c r="K22" s="103"/>
      <c r="L22" s="103"/>
      <c r="M22" s="103"/>
    </row>
    <row r="23" spans="1:10" ht="12.75">
      <c r="A23" s="106"/>
      <c r="B23" s="281" t="s">
        <v>59</v>
      </c>
      <c r="C23" s="177"/>
      <c r="D23" s="177"/>
      <c r="E23" s="281" t="s">
        <v>58</v>
      </c>
      <c r="F23" s="177"/>
      <c r="G23" s="178"/>
      <c r="H23" s="108" t="s">
        <v>60</v>
      </c>
      <c r="I23" s="109"/>
      <c r="J23" s="109"/>
    </row>
    <row r="24" spans="1:10" ht="12.75">
      <c r="A24" s="110"/>
      <c r="B24" s="111" t="s">
        <v>62</v>
      </c>
      <c r="C24" s="112" t="s">
        <v>63</v>
      </c>
      <c r="D24" s="112" t="s">
        <v>64</v>
      </c>
      <c r="E24" s="115" t="s">
        <v>62</v>
      </c>
      <c r="F24" s="114" t="s">
        <v>63</v>
      </c>
      <c r="G24" s="114" t="s">
        <v>64</v>
      </c>
      <c r="H24" s="115" t="s">
        <v>62</v>
      </c>
      <c r="I24" s="114" t="s">
        <v>63</v>
      </c>
      <c r="J24" s="114" t="s">
        <v>64</v>
      </c>
    </row>
    <row r="25" spans="1:10" ht="12.75">
      <c r="A25" s="169" t="s">
        <v>346</v>
      </c>
      <c r="B25" s="122">
        <v>3085</v>
      </c>
      <c r="C25" s="170">
        <v>6220</v>
      </c>
      <c r="D25" s="123">
        <v>9305</v>
      </c>
      <c r="E25" s="197">
        <v>0</v>
      </c>
      <c r="F25" s="198">
        <v>0</v>
      </c>
      <c r="G25" s="123">
        <v>0</v>
      </c>
      <c r="H25" s="171">
        <f>SUM(E25,B25)</f>
        <v>3085</v>
      </c>
      <c r="I25" s="172">
        <f>SUM(F25,C25)</f>
        <v>6220</v>
      </c>
      <c r="J25" s="172">
        <f>SUM(G25,D25)</f>
        <v>9305</v>
      </c>
    </row>
    <row r="27" spans="1:10" ht="51" customHeight="1">
      <c r="A27" s="317" t="s">
        <v>341</v>
      </c>
      <c r="B27" s="318"/>
      <c r="C27" s="318"/>
      <c r="D27" s="318"/>
      <c r="E27" s="318"/>
      <c r="F27" s="318"/>
      <c r="G27" s="318"/>
      <c r="H27" s="318"/>
      <c r="I27" s="318"/>
      <c r="J27" s="318"/>
    </row>
    <row r="28" spans="1:10" ht="28.5" customHeight="1">
      <c r="A28" s="317" t="s">
        <v>1</v>
      </c>
      <c r="B28" s="317"/>
      <c r="C28" s="317"/>
      <c r="D28" s="317"/>
      <c r="E28" s="317"/>
      <c r="F28" s="317"/>
      <c r="G28" s="317"/>
      <c r="H28" s="317"/>
      <c r="I28" s="317"/>
      <c r="J28" s="317"/>
    </row>
  </sheetData>
  <sheetProtection/>
  <mergeCells count="8">
    <mergeCell ref="A27:J27"/>
    <mergeCell ref="A28:J28"/>
    <mergeCell ref="A20:J20"/>
    <mergeCell ref="A21:J21"/>
    <mergeCell ref="A2:J2"/>
    <mergeCell ref="A4:J4"/>
    <mergeCell ref="A5:J5"/>
    <mergeCell ref="A18:J18"/>
  </mergeCells>
  <printOptions horizontalCentered="1"/>
  <pageMargins left="0" right="0" top="0.5905511811023623" bottom="0.984251968503937" header="0.5118110236220472" footer="0.5118110236220472"/>
  <pageSetup fitToHeight="1" fitToWidth="1" horizontalDpi="600" verticalDpi="600" orientation="portrait" paperSize="9" scale="85"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D32"/>
  <sheetViews>
    <sheetView zoomScalePageLayoutView="0" workbookViewId="0" topLeftCell="A1">
      <selection activeCell="A24" sqref="A24:D24"/>
    </sheetView>
  </sheetViews>
  <sheetFormatPr defaultColWidth="9.140625" defaultRowHeight="12.75"/>
  <cols>
    <col min="1" max="1" width="52.57421875" style="146" customWidth="1"/>
    <col min="2" max="3" width="15.7109375" style="147" customWidth="1"/>
    <col min="4" max="4" width="15.7109375" style="146" customWidth="1"/>
    <col min="5" max="16384" width="9.140625" style="147" customWidth="1"/>
  </cols>
  <sheetData>
    <row r="1" ht="12.75">
      <c r="A1" s="76" t="s">
        <v>449</v>
      </c>
    </row>
    <row r="2" spans="1:4" ht="12.75">
      <c r="A2" s="313" t="s">
        <v>154</v>
      </c>
      <c r="B2" s="313"/>
      <c r="C2" s="313"/>
      <c r="D2" s="313"/>
    </row>
    <row r="3" ht="12.75">
      <c r="A3" s="76"/>
    </row>
    <row r="4" spans="1:4" ht="12.75">
      <c r="A4" s="313" t="s">
        <v>253</v>
      </c>
      <c r="B4" s="313"/>
      <c r="C4" s="313"/>
      <c r="D4" s="313"/>
    </row>
    <row r="5" spans="1:4" ht="12.75">
      <c r="A5" s="313" t="s">
        <v>450</v>
      </c>
      <c r="B5" s="313"/>
      <c r="C5" s="313"/>
      <c r="D5" s="313"/>
    </row>
    <row r="6" ht="13.5" thickBot="1"/>
    <row r="7" spans="1:4" ht="12.75">
      <c r="A7" s="190" t="s">
        <v>57</v>
      </c>
      <c r="B7" s="191" t="s">
        <v>62</v>
      </c>
      <c r="C7" s="192" t="s">
        <v>63</v>
      </c>
      <c r="D7" s="192" t="s">
        <v>64</v>
      </c>
    </row>
    <row r="8" spans="1:4" s="146" customFormat="1" ht="27.75" customHeight="1">
      <c r="A8" s="80" t="s">
        <v>250</v>
      </c>
      <c r="B8" s="193"/>
      <c r="C8" s="194"/>
      <c r="D8" s="194"/>
    </row>
    <row r="9" spans="1:4" ht="12.75">
      <c r="A9" s="146" t="s">
        <v>155</v>
      </c>
      <c r="B9" s="160">
        <v>137</v>
      </c>
      <c r="C9" s="161">
        <v>115</v>
      </c>
      <c r="D9" s="161">
        <v>252</v>
      </c>
    </row>
    <row r="10" spans="1:4" s="146" customFormat="1" ht="12.75">
      <c r="A10" s="146" t="s">
        <v>157</v>
      </c>
      <c r="B10" s="160">
        <v>18</v>
      </c>
      <c r="C10" s="161">
        <v>75</v>
      </c>
      <c r="D10" s="161">
        <v>93</v>
      </c>
    </row>
    <row r="11" spans="1:4" s="146" customFormat="1" ht="12.75">
      <c r="A11" s="146" t="s">
        <v>158</v>
      </c>
      <c r="B11" s="160">
        <v>5038</v>
      </c>
      <c r="C11" s="161">
        <v>4505</v>
      </c>
      <c r="D11" s="161">
        <v>9543</v>
      </c>
    </row>
    <row r="12" spans="1:4" s="146" customFormat="1" ht="12.75">
      <c r="A12" s="146" t="s">
        <v>172</v>
      </c>
      <c r="B12" s="160">
        <v>1548</v>
      </c>
      <c r="C12" s="161">
        <v>103</v>
      </c>
      <c r="D12" s="161">
        <v>1651</v>
      </c>
    </row>
    <row r="13" spans="1:4" s="146" customFormat="1" ht="12.75">
      <c r="A13" s="146" t="s">
        <v>177</v>
      </c>
      <c r="B13" s="160">
        <v>1491</v>
      </c>
      <c r="C13" s="161">
        <v>4194</v>
      </c>
      <c r="D13" s="161">
        <v>5685</v>
      </c>
    </row>
    <row r="14" spans="1:4" s="146" customFormat="1" ht="12.75">
      <c r="A14" s="91" t="s">
        <v>60</v>
      </c>
      <c r="B14" s="87">
        <f>SUM(B8:B13)</f>
        <v>8232</v>
      </c>
      <c r="C14" s="88">
        <f>SUM(C8:C13)</f>
        <v>8992</v>
      </c>
      <c r="D14" s="88">
        <f>SUM(D8:D13)</f>
        <v>17224</v>
      </c>
    </row>
    <row r="15" spans="1:4" ht="26.25">
      <c r="A15" s="80" t="s">
        <v>251</v>
      </c>
      <c r="B15" s="195">
        <v>20</v>
      </c>
      <c r="C15" s="196">
        <v>10</v>
      </c>
      <c r="D15" s="196">
        <v>30</v>
      </c>
    </row>
    <row r="16" spans="1:4" s="146" customFormat="1" ht="12.75">
      <c r="A16" s="91" t="s">
        <v>144</v>
      </c>
      <c r="B16" s="87">
        <f>SUM(B14:B15)</f>
        <v>8252</v>
      </c>
      <c r="C16" s="88">
        <f>SUM(C14:C15)</f>
        <v>9002</v>
      </c>
      <c r="D16" s="88">
        <f>SUM(D14:D15)</f>
        <v>17254</v>
      </c>
    </row>
    <row r="21" spans="1:4" ht="12.75">
      <c r="A21" s="313" t="s">
        <v>347</v>
      </c>
      <c r="B21" s="313"/>
      <c r="C21" s="313"/>
      <c r="D21" s="313"/>
    </row>
    <row r="22" ht="12.75">
      <c r="A22" s="76"/>
    </row>
    <row r="23" spans="1:4" ht="12.75">
      <c r="A23" s="313" t="s">
        <v>345</v>
      </c>
      <c r="B23" s="313"/>
      <c r="C23" s="313"/>
      <c r="D23" s="313"/>
    </row>
    <row r="24" spans="1:4" ht="12.75">
      <c r="A24" s="313" t="s">
        <v>450</v>
      </c>
      <c r="B24" s="313"/>
      <c r="C24" s="313"/>
      <c r="D24" s="313"/>
    </row>
    <row r="25" ht="13.5" thickBot="1"/>
    <row r="26" spans="1:4" ht="12.75">
      <c r="A26" s="190"/>
      <c r="B26" s="191" t="s">
        <v>62</v>
      </c>
      <c r="C26" s="192" t="s">
        <v>63</v>
      </c>
      <c r="D26" s="192" t="s">
        <v>64</v>
      </c>
    </row>
    <row r="27" spans="1:4" ht="21" customHeight="1">
      <c r="A27" s="146" t="s">
        <v>348</v>
      </c>
      <c r="B27" s="160">
        <v>3085</v>
      </c>
      <c r="C27" s="161">
        <v>6220</v>
      </c>
      <c r="D27" s="161">
        <v>9305</v>
      </c>
    </row>
    <row r="30" spans="1:4" ht="41.25" customHeight="1">
      <c r="A30" s="320" t="s">
        <v>393</v>
      </c>
      <c r="B30" s="320"/>
      <c r="C30" s="320"/>
      <c r="D30" s="320"/>
    </row>
    <row r="31" spans="1:4" ht="27.75" customHeight="1">
      <c r="A31" s="320" t="s">
        <v>394</v>
      </c>
      <c r="B31" s="320"/>
      <c r="C31" s="320"/>
      <c r="D31" s="320"/>
    </row>
    <row r="32" spans="1:4" ht="41.25" customHeight="1">
      <c r="A32" s="321" t="s">
        <v>2</v>
      </c>
      <c r="B32" s="321"/>
      <c r="C32" s="321"/>
      <c r="D32" s="321"/>
    </row>
  </sheetData>
  <sheetProtection/>
  <mergeCells count="9">
    <mergeCell ref="A30:D30"/>
    <mergeCell ref="A32:D32"/>
    <mergeCell ref="A31:D31"/>
    <mergeCell ref="A2:D2"/>
    <mergeCell ref="A4:D4"/>
    <mergeCell ref="A5:D5"/>
    <mergeCell ref="A21:D21"/>
    <mergeCell ref="A23:D23"/>
    <mergeCell ref="A24:D24"/>
  </mergeCells>
  <printOptions horizontalCentered="1"/>
  <pageMargins left="0.3937007874015748" right="0.3937007874015748" top="0.7874015748031497" bottom="0.3937007874015748"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F136"/>
  <sheetViews>
    <sheetView zoomScalePageLayoutView="0" workbookViewId="0" topLeftCell="A1">
      <selection activeCell="E26" sqref="E26"/>
    </sheetView>
  </sheetViews>
  <sheetFormatPr defaultColWidth="9.140625" defaultRowHeight="12.75"/>
  <cols>
    <col min="1" max="1" width="33.28125" style="92" customWidth="1"/>
    <col min="2" max="2" width="19.28125" style="44" customWidth="1"/>
    <col min="3" max="4" width="19.28125" style="45" customWidth="1"/>
    <col min="5" max="5" width="10.140625" style="44" customWidth="1"/>
    <col min="6" max="16384" width="9.140625" style="44" customWidth="1"/>
  </cols>
  <sheetData>
    <row r="1" ht="12.75">
      <c r="A1" s="262" t="s">
        <v>449</v>
      </c>
    </row>
    <row r="2" spans="1:4" ht="12.75">
      <c r="A2" s="313" t="s">
        <v>154</v>
      </c>
      <c r="B2" s="313"/>
      <c r="C2" s="313"/>
      <c r="D2" s="313"/>
    </row>
    <row r="3" ht="12.75">
      <c r="A3" s="262"/>
    </row>
    <row r="4" spans="1:4" ht="12.75">
      <c r="A4" s="313" t="s">
        <v>254</v>
      </c>
      <c r="B4" s="313"/>
      <c r="C4" s="313"/>
      <c r="D4" s="313"/>
    </row>
    <row r="5" spans="1:4" ht="12.75">
      <c r="A5" s="313" t="s">
        <v>450</v>
      </c>
      <c r="B5" s="313"/>
      <c r="C5" s="313"/>
      <c r="D5" s="313"/>
    </row>
    <row r="6" ht="10.5" customHeight="1" thickBot="1">
      <c r="F6" s="162"/>
    </row>
    <row r="7" spans="1:4" ht="12.75">
      <c r="A7" s="263" t="s">
        <v>275</v>
      </c>
      <c r="B7" s="245" t="s">
        <v>62</v>
      </c>
      <c r="C7" s="245" t="s">
        <v>63</v>
      </c>
      <c r="D7" s="246" t="s">
        <v>64</v>
      </c>
    </row>
    <row r="8" spans="1:4" s="45" customFormat="1" ht="12.75">
      <c r="A8" s="275" t="s">
        <v>452</v>
      </c>
      <c r="B8" s="282">
        <v>96</v>
      </c>
      <c r="C8" s="282">
        <v>89</v>
      </c>
      <c r="D8" s="82">
        <v>185</v>
      </c>
    </row>
    <row r="9" spans="1:4" ht="12.75">
      <c r="A9" s="239">
        <v>1993</v>
      </c>
      <c r="B9" s="250">
        <v>138</v>
      </c>
      <c r="C9" s="250">
        <v>181</v>
      </c>
      <c r="D9" s="251">
        <v>319</v>
      </c>
    </row>
    <row r="10" spans="1:5" ht="12.75">
      <c r="A10" s="92">
        <v>1992</v>
      </c>
      <c r="B10" s="266">
        <v>237</v>
      </c>
      <c r="C10" s="266">
        <v>289</v>
      </c>
      <c r="D10" s="267">
        <v>526</v>
      </c>
      <c r="E10" s="45"/>
    </row>
    <row r="11" spans="1:5" ht="12.75">
      <c r="A11" s="92">
        <v>1991</v>
      </c>
      <c r="B11" s="266">
        <v>288</v>
      </c>
      <c r="C11" s="266">
        <v>384</v>
      </c>
      <c r="D11" s="267">
        <v>672</v>
      </c>
      <c r="E11" s="45"/>
    </row>
    <row r="12" spans="1:5" ht="12.75">
      <c r="A12" s="92">
        <v>1990</v>
      </c>
      <c r="B12" s="266">
        <v>422</v>
      </c>
      <c r="C12" s="266">
        <v>438</v>
      </c>
      <c r="D12" s="267">
        <v>860</v>
      </c>
      <c r="E12" s="45"/>
    </row>
    <row r="13" spans="1:5" ht="12.75">
      <c r="A13" s="92">
        <v>1989</v>
      </c>
      <c r="B13" s="266">
        <v>435</v>
      </c>
      <c r="C13" s="266">
        <v>499</v>
      </c>
      <c r="D13" s="267">
        <v>934</v>
      </c>
      <c r="E13" s="45"/>
    </row>
    <row r="14" spans="1:5" ht="12.75">
      <c r="A14" s="92">
        <v>1988</v>
      </c>
      <c r="B14" s="266">
        <v>479</v>
      </c>
      <c r="C14" s="266">
        <v>525</v>
      </c>
      <c r="D14" s="267">
        <v>1004</v>
      </c>
      <c r="E14" s="45"/>
    </row>
    <row r="15" spans="1:5" ht="12.75">
      <c r="A15" s="92">
        <v>1987</v>
      </c>
      <c r="B15" s="266">
        <v>493</v>
      </c>
      <c r="C15" s="266">
        <v>495</v>
      </c>
      <c r="D15" s="267">
        <v>988</v>
      </c>
      <c r="E15" s="45"/>
    </row>
    <row r="16" spans="1:5" ht="12.75">
      <c r="A16" s="92">
        <v>1986</v>
      </c>
      <c r="B16" s="266">
        <v>450</v>
      </c>
      <c r="C16" s="266">
        <v>516</v>
      </c>
      <c r="D16" s="267">
        <v>966</v>
      </c>
      <c r="E16" s="45"/>
    </row>
    <row r="17" spans="1:5" ht="12.75">
      <c r="A17" s="92">
        <v>1985</v>
      </c>
      <c r="B17" s="266">
        <v>430</v>
      </c>
      <c r="C17" s="266">
        <v>407</v>
      </c>
      <c r="D17" s="267">
        <v>837</v>
      </c>
      <c r="E17" s="45"/>
    </row>
    <row r="18" spans="1:5" ht="12.75">
      <c r="A18" s="92">
        <v>1984</v>
      </c>
      <c r="B18" s="266">
        <v>386</v>
      </c>
      <c r="C18" s="266">
        <v>356</v>
      </c>
      <c r="D18" s="267">
        <v>742</v>
      </c>
      <c r="E18" s="45"/>
    </row>
    <row r="19" spans="1:5" ht="12.75">
      <c r="A19" s="92">
        <v>1983</v>
      </c>
      <c r="B19" s="266">
        <v>358</v>
      </c>
      <c r="C19" s="266">
        <v>359</v>
      </c>
      <c r="D19" s="267">
        <v>717</v>
      </c>
      <c r="E19" s="45"/>
    </row>
    <row r="20" spans="1:5" ht="12.75">
      <c r="A20" s="92">
        <v>1982</v>
      </c>
      <c r="B20" s="266">
        <v>336</v>
      </c>
      <c r="C20" s="266">
        <v>314</v>
      </c>
      <c r="D20" s="267">
        <v>650</v>
      </c>
      <c r="E20" s="45"/>
    </row>
    <row r="21" spans="1:5" ht="12.75">
      <c r="A21" s="92">
        <v>1981</v>
      </c>
      <c r="B21" s="266">
        <v>307</v>
      </c>
      <c r="C21" s="266">
        <v>278</v>
      </c>
      <c r="D21" s="267">
        <v>585</v>
      </c>
      <c r="E21" s="45"/>
    </row>
    <row r="22" spans="1:5" ht="12.75">
      <c r="A22" s="92">
        <v>1980</v>
      </c>
      <c r="B22" s="266">
        <v>309</v>
      </c>
      <c r="C22" s="266">
        <v>298</v>
      </c>
      <c r="D22" s="267">
        <v>607</v>
      </c>
      <c r="E22" s="45"/>
    </row>
    <row r="23" spans="1:5" ht="12.75">
      <c r="A23" s="92">
        <v>1979</v>
      </c>
      <c r="B23" s="266">
        <v>274</v>
      </c>
      <c r="C23" s="266">
        <v>256</v>
      </c>
      <c r="D23" s="267">
        <v>530</v>
      </c>
      <c r="E23" s="45"/>
    </row>
    <row r="24" spans="1:5" ht="12.75">
      <c r="A24" s="92">
        <v>1978</v>
      </c>
      <c r="B24" s="266">
        <v>253</v>
      </c>
      <c r="C24" s="266">
        <v>221</v>
      </c>
      <c r="D24" s="267">
        <v>474</v>
      </c>
      <c r="E24" s="45"/>
    </row>
    <row r="25" spans="1:5" ht="12.75">
      <c r="A25" s="92">
        <v>1977</v>
      </c>
      <c r="B25" s="266">
        <v>209</v>
      </c>
      <c r="C25" s="266">
        <v>219</v>
      </c>
      <c r="D25" s="267">
        <v>428</v>
      </c>
      <c r="E25" s="45"/>
    </row>
    <row r="26" spans="1:5" ht="12.75">
      <c r="A26" s="92">
        <v>1976</v>
      </c>
      <c r="B26" s="266">
        <v>167</v>
      </c>
      <c r="C26" s="266">
        <v>181</v>
      </c>
      <c r="D26" s="267">
        <v>348</v>
      </c>
      <c r="E26" s="45"/>
    </row>
    <row r="27" spans="1:5" ht="12.75">
      <c r="A27" s="92">
        <v>1975</v>
      </c>
      <c r="B27" s="266">
        <v>185</v>
      </c>
      <c r="C27" s="266">
        <v>186</v>
      </c>
      <c r="D27" s="267">
        <v>371</v>
      </c>
      <c r="E27" s="45"/>
    </row>
    <row r="28" spans="1:5" ht="12.75">
      <c r="A28" s="92">
        <v>1974</v>
      </c>
      <c r="B28" s="266">
        <v>132</v>
      </c>
      <c r="C28" s="266">
        <v>175</v>
      </c>
      <c r="D28" s="267">
        <v>307</v>
      </c>
      <c r="E28" s="45"/>
    </row>
    <row r="29" spans="1:5" ht="12.75">
      <c r="A29" s="92">
        <v>1973</v>
      </c>
      <c r="B29" s="266">
        <v>135</v>
      </c>
      <c r="C29" s="266">
        <v>169</v>
      </c>
      <c r="D29" s="267">
        <v>304</v>
      </c>
      <c r="E29" s="45"/>
    </row>
    <row r="30" spans="1:5" ht="12.75">
      <c r="A30" s="92">
        <v>1972</v>
      </c>
      <c r="B30" s="266">
        <v>136</v>
      </c>
      <c r="C30" s="266">
        <v>158</v>
      </c>
      <c r="D30" s="267">
        <v>294</v>
      </c>
      <c r="E30" s="45"/>
    </row>
    <row r="31" spans="1:5" ht="12.75">
      <c r="A31" s="92">
        <v>1971</v>
      </c>
      <c r="B31" s="266">
        <v>153</v>
      </c>
      <c r="C31" s="266">
        <v>174</v>
      </c>
      <c r="D31" s="267">
        <v>327</v>
      </c>
      <c r="E31" s="45"/>
    </row>
    <row r="32" spans="1:5" ht="12.75">
      <c r="A32" s="92">
        <v>1970</v>
      </c>
      <c r="B32" s="266">
        <v>101</v>
      </c>
      <c r="C32" s="266">
        <v>145</v>
      </c>
      <c r="D32" s="267">
        <v>246</v>
      </c>
      <c r="E32" s="45"/>
    </row>
    <row r="33" spans="1:5" ht="12.75">
      <c r="A33" s="92">
        <v>1969</v>
      </c>
      <c r="B33" s="266">
        <v>97</v>
      </c>
      <c r="C33" s="266">
        <v>162</v>
      </c>
      <c r="D33" s="267">
        <v>259</v>
      </c>
      <c r="E33" s="45"/>
    </row>
    <row r="34" spans="1:5" ht="12.75">
      <c r="A34" s="92">
        <v>1968</v>
      </c>
      <c r="B34" s="266">
        <v>105</v>
      </c>
      <c r="C34" s="266">
        <v>151</v>
      </c>
      <c r="D34" s="267">
        <v>256</v>
      </c>
      <c r="E34" s="45"/>
    </row>
    <row r="35" spans="1:5" ht="12.75">
      <c r="A35" s="92">
        <v>1967</v>
      </c>
      <c r="B35" s="266">
        <v>95</v>
      </c>
      <c r="C35" s="266">
        <v>142</v>
      </c>
      <c r="D35" s="267">
        <v>237</v>
      </c>
      <c r="E35" s="45"/>
    </row>
    <row r="36" spans="1:5" ht="12.75">
      <c r="A36" s="92">
        <v>1966</v>
      </c>
      <c r="B36" s="266">
        <v>86</v>
      </c>
      <c r="C36" s="266">
        <v>154</v>
      </c>
      <c r="D36" s="267">
        <v>240</v>
      </c>
      <c r="E36" s="45"/>
    </row>
    <row r="37" spans="1:5" ht="12.75">
      <c r="A37" s="92">
        <v>1965</v>
      </c>
      <c r="B37" s="266">
        <v>79</v>
      </c>
      <c r="C37" s="266">
        <v>124</v>
      </c>
      <c r="D37" s="267">
        <v>203</v>
      </c>
      <c r="E37" s="45"/>
    </row>
    <row r="38" spans="1:5" ht="12.75">
      <c r="A38" s="92">
        <v>1964</v>
      </c>
      <c r="B38" s="266">
        <v>87</v>
      </c>
      <c r="C38" s="266">
        <v>119</v>
      </c>
      <c r="D38" s="267">
        <v>206</v>
      </c>
      <c r="E38" s="45"/>
    </row>
    <row r="39" spans="1:5" ht="12.75">
      <c r="A39" s="92">
        <v>1963</v>
      </c>
      <c r="B39" s="266">
        <v>70</v>
      </c>
      <c r="C39" s="266">
        <v>97</v>
      </c>
      <c r="D39" s="267">
        <v>167</v>
      </c>
      <c r="E39" s="45"/>
    </row>
    <row r="40" spans="1:5" ht="12.75">
      <c r="A40" s="92">
        <v>1962</v>
      </c>
      <c r="B40" s="266">
        <v>68</v>
      </c>
      <c r="C40" s="266">
        <v>112</v>
      </c>
      <c r="D40" s="267">
        <v>180</v>
      </c>
      <c r="E40" s="45"/>
    </row>
    <row r="41" spans="1:5" ht="12.75">
      <c r="A41" s="92">
        <v>1961</v>
      </c>
      <c r="B41" s="266">
        <v>67</v>
      </c>
      <c r="C41" s="266">
        <v>93</v>
      </c>
      <c r="D41" s="267">
        <v>160</v>
      </c>
      <c r="E41" s="45"/>
    </row>
    <row r="42" spans="1:5" ht="12.75">
      <c r="A42" s="92">
        <v>1960</v>
      </c>
      <c r="B42" s="266">
        <v>63</v>
      </c>
      <c r="C42" s="266">
        <v>69</v>
      </c>
      <c r="D42" s="267">
        <v>132</v>
      </c>
      <c r="E42" s="45"/>
    </row>
    <row r="43" spans="1:5" ht="12.75">
      <c r="A43" s="92">
        <v>1959</v>
      </c>
      <c r="B43" s="266">
        <v>65</v>
      </c>
      <c r="C43" s="266">
        <v>61</v>
      </c>
      <c r="D43" s="267">
        <v>126</v>
      </c>
      <c r="E43" s="45"/>
    </row>
    <row r="44" spans="1:5" ht="12.75">
      <c r="A44" s="92">
        <v>1958</v>
      </c>
      <c r="B44" s="266">
        <v>56</v>
      </c>
      <c r="C44" s="266">
        <v>68</v>
      </c>
      <c r="D44" s="267">
        <v>124</v>
      </c>
      <c r="E44" s="45"/>
    </row>
    <row r="45" spans="1:5" ht="12.75">
      <c r="A45" s="92">
        <v>1957</v>
      </c>
      <c r="B45" s="266">
        <v>52</v>
      </c>
      <c r="C45" s="266">
        <v>49</v>
      </c>
      <c r="D45" s="267">
        <v>101</v>
      </c>
      <c r="E45" s="45"/>
    </row>
    <row r="46" spans="1:5" ht="12.75">
      <c r="A46" s="92">
        <v>1956</v>
      </c>
      <c r="B46" s="266">
        <v>40</v>
      </c>
      <c r="C46" s="266">
        <v>46</v>
      </c>
      <c r="D46" s="267">
        <v>86</v>
      </c>
      <c r="E46" s="45"/>
    </row>
    <row r="47" spans="1:5" ht="12.75">
      <c r="A47" s="92">
        <v>1955</v>
      </c>
      <c r="B47" s="266">
        <v>34</v>
      </c>
      <c r="C47" s="266">
        <v>40</v>
      </c>
      <c r="D47" s="267">
        <v>74</v>
      </c>
      <c r="E47" s="45"/>
    </row>
    <row r="48" spans="1:5" ht="12.75">
      <c r="A48" s="92">
        <v>1954</v>
      </c>
      <c r="B48" s="266">
        <v>41</v>
      </c>
      <c r="C48" s="266">
        <v>33</v>
      </c>
      <c r="D48" s="267">
        <v>74</v>
      </c>
      <c r="E48" s="45"/>
    </row>
    <row r="49" spans="1:5" ht="12.75">
      <c r="A49" s="92">
        <v>1953</v>
      </c>
      <c r="B49" s="266">
        <v>28</v>
      </c>
      <c r="C49" s="266">
        <v>32</v>
      </c>
      <c r="D49" s="267">
        <v>60</v>
      </c>
      <c r="E49" s="45"/>
    </row>
    <row r="50" spans="1:5" ht="12.75">
      <c r="A50" s="92">
        <v>1952</v>
      </c>
      <c r="B50" s="266">
        <v>29</v>
      </c>
      <c r="C50" s="266">
        <v>26</v>
      </c>
      <c r="D50" s="267">
        <v>55</v>
      </c>
      <c r="E50" s="45"/>
    </row>
    <row r="51" spans="1:5" ht="12.75">
      <c r="A51" s="92">
        <v>1951</v>
      </c>
      <c r="B51" s="266">
        <v>31</v>
      </c>
      <c r="C51" s="266">
        <v>18</v>
      </c>
      <c r="D51" s="267">
        <v>49</v>
      </c>
      <c r="E51" s="45"/>
    </row>
    <row r="52" spans="1:5" ht="12.75">
      <c r="A52" s="92">
        <v>1950</v>
      </c>
      <c r="B52" s="266">
        <v>29</v>
      </c>
      <c r="C52" s="266">
        <v>15</v>
      </c>
      <c r="D52" s="267">
        <v>44</v>
      </c>
      <c r="E52" s="45"/>
    </row>
    <row r="53" spans="1:5" ht="12.75">
      <c r="A53" s="92">
        <v>1949</v>
      </c>
      <c r="B53" s="266">
        <v>32</v>
      </c>
      <c r="C53" s="266">
        <v>17</v>
      </c>
      <c r="D53" s="267">
        <v>49</v>
      </c>
      <c r="E53" s="45"/>
    </row>
    <row r="54" spans="1:5" ht="12.75">
      <c r="A54" s="92">
        <v>1948</v>
      </c>
      <c r="B54" s="266">
        <v>14</v>
      </c>
      <c r="C54" s="266">
        <v>11</v>
      </c>
      <c r="D54" s="267">
        <v>25</v>
      </c>
      <c r="E54" s="45"/>
    </row>
    <row r="55" spans="1:5" ht="12.75">
      <c r="A55" s="92">
        <v>1947</v>
      </c>
      <c r="B55" s="266">
        <v>16</v>
      </c>
      <c r="C55" s="266">
        <v>10</v>
      </c>
      <c r="D55" s="267">
        <v>26</v>
      </c>
      <c r="E55" s="45"/>
    </row>
    <row r="56" spans="1:5" ht="12.75">
      <c r="A56" s="92">
        <v>1946</v>
      </c>
      <c r="B56" s="266">
        <v>16</v>
      </c>
      <c r="C56" s="266">
        <v>8</v>
      </c>
      <c r="D56" s="267">
        <v>24</v>
      </c>
      <c r="E56" s="45"/>
    </row>
    <row r="57" spans="1:5" ht="12.75">
      <c r="A57" s="92">
        <v>1945</v>
      </c>
      <c r="B57" s="266">
        <v>10</v>
      </c>
      <c r="C57" s="266">
        <v>9</v>
      </c>
      <c r="D57" s="267">
        <v>19</v>
      </c>
      <c r="E57" s="45"/>
    </row>
    <row r="58" spans="1:5" ht="12.75">
      <c r="A58" s="92">
        <v>1944</v>
      </c>
      <c r="B58" s="266">
        <v>12</v>
      </c>
      <c r="C58" s="266">
        <v>6</v>
      </c>
      <c r="D58" s="267">
        <v>18</v>
      </c>
      <c r="E58" s="45"/>
    </row>
    <row r="59" spans="1:5" ht="12.75">
      <c r="A59" s="92">
        <v>1943</v>
      </c>
      <c r="B59" s="266">
        <v>1</v>
      </c>
      <c r="C59" s="266">
        <v>2</v>
      </c>
      <c r="D59" s="267">
        <v>3</v>
      </c>
      <c r="E59" s="45"/>
    </row>
    <row r="60" spans="1:5" ht="12.75">
      <c r="A60" s="92">
        <v>1942</v>
      </c>
      <c r="B60" s="266">
        <v>7</v>
      </c>
      <c r="C60" s="266">
        <v>3</v>
      </c>
      <c r="D60" s="267">
        <v>10</v>
      </c>
      <c r="E60" s="45"/>
    </row>
    <row r="61" spans="1:5" ht="12.75">
      <c r="A61" s="92">
        <v>1941</v>
      </c>
      <c r="B61" s="266">
        <v>0</v>
      </c>
      <c r="C61" s="266">
        <v>1</v>
      </c>
      <c r="D61" s="267">
        <v>1</v>
      </c>
      <c r="E61" s="45"/>
    </row>
    <row r="62" spans="1:5" ht="12.75">
      <c r="A62" s="92">
        <v>1940</v>
      </c>
      <c r="B62" s="266">
        <v>5</v>
      </c>
      <c r="C62" s="266">
        <v>3</v>
      </c>
      <c r="D62" s="267">
        <v>8</v>
      </c>
      <c r="E62" s="45"/>
    </row>
    <row r="63" spans="1:5" ht="12.75">
      <c r="A63" s="92">
        <v>1939</v>
      </c>
      <c r="B63" s="266">
        <v>2</v>
      </c>
      <c r="C63" s="266">
        <v>4</v>
      </c>
      <c r="D63" s="267">
        <v>6</v>
      </c>
      <c r="E63" s="45"/>
    </row>
    <row r="64" spans="1:5" ht="12.75">
      <c r="A64" s="92">
        <v>1937</v>
      </c>
      <c r="B64" s="266">
        <v>1</v>
      </c>
      <c r="C64" s="266">
        <v>2</v>
      </c>
      <c r="D64" s="267">
        <v>3</v>
      </c>
      <c r="E64" s="45"/>
    </row>
    <row r="65" spans="1:5" ht="12.75">
      <c r="A65" s="275" t="s">
        <v>479</v>
      </c>
      <c r="B65" s="266">
        <v>5</v>
      </c>
      <c r="C65" s="266">
        <v>3</v>
      </c>
      <c r="D65" s="267">
        <v>8</v>
      </c>
      <c r="E65" s="45"/>
    </row>
    <row r="66" spans="1:6" ht="17.25">
      <c r="A66" s="158" t="s">
        <v>60</v>
      </c>
      <c r="B66" s="247">
        <f>SUM(B8:B65)</f>
        <v>8252</v>
      </c>
      <c r="C66" s="247">
        <f>SUM(C8:C65)</f>
        <v>9002</v>
      </c>
      <c r="D66" s="248">
        <f>SUM(D8:D65)</f>
        <v>17254</v>
      </c>
      <c r="F66" s="93"/>
    </row>
    <row r="67" spans="3:4" ht="12.75">
      <c r="C67" s="44"/>
      <c r="D67" s="44"/>
    </row>
    <row r="68" spans="1:6" ht="82.5" customHeight="1">
      <c r="A68" s="322" t="s">
        <v>342</v>
      </c>
      <c r="B68" s="322"/>
      <c r="C68" s="322"/>
      <c r="D68" s="322"/>
      <c r="F68" s="98"/>
    </row>
    <row r="72" spans="1:4" ht="12.75">
      <c r="A72" s="313" t="s">
        <v>347</v>
      </c>
      <c r="B72" s="313"/>
      <c r="C72" s="313"/>
      <c r="D72" s="313"/>
    </row>
    <row r="73" ht="12.75">
      <c r="A73" s="262"/>
    </row>
    <row r="74" spans="1:4" ht="12.75">
      <c r="A74" s="313" t="s">
        <v>447</v>
      </c>
      <c r="B74" s="313"/>
      <c r="C74" s="313"/>
      <c r="D74" s="313"/>
    </row>
    <row r="75" spans="1:4" ht="12.75">
      <c r="A75" s="313" t="s">
        <v>450</v>
      </c>
      <c r="B75" s="313"/>
      <c r="C75" s="313"/>
      <c r="D75" s="313"/>
    </row>
    <row r="76" ht="8.25" customHeight="1" thickBot="1"/>
    <row r="77" spans="1:4" ht="12.75">
      <c r="A77" s="263" t="s">
        <v>275</v>
      </c>
      <c r="B77" s="245" t="s">
        <v>62</v>
      </c>
      <c r="C77" s="245" t="s">
        <v>63</v>
      </c>
      <c r="D77" s="249" t="s">
        <v>64</v>
      </c>
    </row>
    <row r="78" spans="1:4" ht="12.75">
      <c r="A78" s="92">
        <v>1995</v>
      </c>
      <c r="B78" s="282">
        <v>1</v>
      </c>
      <c r="C78" s="270">
        <v>0</v>
      </c>
      <c r="D78" s="30">
        <v>1</v>
      </c>
    </row>
    <row r="79" spans="1:4" ht="12.75">
      <c r="A79" s="92">
        <v>1994</v>
      </c>
      <c r="B79" s="282">
        <v>3</v>
      </c>
      <c r="C79" s="270">
        <v>6</v>
      </c>
      <c r="D79" s="30">
        <v>9</v>
      </c>
    </row>
    <row r="80" spans="1:4" ht="12.75">
      <c r="A80" s="239">
        <v>1993</v>
      </c>
      <c r="B80" s="268">
        <v>28</v>
      </c>
      <c r="C80" s="23">
        <v>54</v>
      </c>
      <c r="D80" s="30">
        <v>82</v>
      </c>
    </row>
    <row r="81" spans="1:4" ht="12.75">
      <c r="A81" s="92">
        <v>1992</v>
      </c>
      <c r="B81" s="268">
        <v>40</v>
      </c>
      <c r="C81" s="23">
        <v>109</v>
      </c>
      <c r="D81" s="30">
        <v>149</v>
      </c>
    </row>
    <row r="82" spans="1:4" ht="12" customHeight="1">
      <c r="A82" s="92">
        <v>1991</v>
      </c>
      <c r="B82" s="268">
        <v>69</v>
      </c>
      <c r="C82" s="23">
        <v>207</v>
      </c>
      <c r="D82" s="30">
        <v>276</v>
      </c>
    </row>
    <row r="83" spans="1:4" ht="12.75">
      <c r="A83" s="92">
        <v>1990</v>
      </c>
      <c r="B83" s="268">
        <v>127</v>
      </c>
      <c r="C83" s="23">
        <v>412</v>
      </c>
      <c r="D83" s="30">
        <v>539</v>
      </c>
    </row>
    <row r="84" spans="1:4" ht="12.75">
      <c r="A84" s="92">
        <v>1989</v>
      </c>
      <c r="B84" s="268">
        <v>135</v>
      </c>
      <c r="C84" s="23">
        <v>491</v>
      </c>
      <c r="D84" s="30">
        <v>626</v>
      </c>
    </row>
    <row r="85" spans="1:4" ht="12.75">
      <c r="A85" s="92">
        <v>1988</v>
      </c>
      <c r="B85" s="268">
        <v>179</v>
      </c>
      <c r="C85" s="23">
        <v>515</v>
      </c>
      <c r="D85" s="30">
        <v>694</v>
      </c>
    </row>
    <row r="86" spans="1:4" ht="12.75">
      <c r="A86" s="92">
        <v>1987</v>
      </c>
      <c r="B86" s="268">
        <v>157</v>
      </c>
      <c r="C86" s="23">
        <v>488</v>
      </c>
      <c r="D86" s="30">
        <v>645</v>
      </c>
    </row>
    <row r="87" spans="1:4" ht="12.75">
      <c r="A87" s="92">
        <v>1986</v>
      </c>
      <c r="B87" s="268">
        <v>157</v>
      </c>
      <c r="C87" s="23">
        <v>422</v>
      </c>
      <c r="D87" s="30">
        <v>579</v>
      </c>
    </row>
    <row r="88" spans="1:4" ht="12.75">
      <c r="A88" s="92">
        <v>1985</v>
      </c>
      <c r="B88" s="268">
        <v>177</v>
      </c>
      <c r="C88" s="23">
        <v>308</v>
      </c>
      <c r="D88" s="30">
        <v>485</v>
      </c>
    </row>
    <row r="89" spans="1:4" ht="12.75">
      <c r="A89" s="92">
        <v>1984</v>
      </c>
      <c r="B89" s="268">
        <v>134</v>
      </c>
      <c r="C89" s="23">
        <v>312</v>
      </c>
      <c r="D89" s="30">
        <v>446</v>
      </c>
    </row>
    <row r="90" spans="1:4" ht="12.75">
      <c r="A90" s="92">
        <v>1983</v>
      </c>
      <c r="B90" s="268">
        <v>143</v>
      </c>
      <c r="C90" s="23">
        <v>242</v>
      </c>
      <c r="D90" s="30">
        <v>385</v>
      </c>
    </row>
    <row r="91" spans="1:4" ht="12.75">
      <c r="A91" s="92">
        <v>1982</v>
      </c>
      <c r="B91" s="268">
        <v>140</v>
      </c>
      <c r="C91" s="23">
        <v>260</v>
      </c>
      <c r="D91" s="30">
        <v>400</v>
      </c>
    </row>
    <row r="92" spans="1:4" ht="12.75">
      <c r="A92" s="92">
        <v>1981</v>
      </c>
      <c r="B92" s="268">
        <v>122</v>
      </c>
      <c r="C92" s="23">
        <v>222</v>
      </c>
      <c r="D92" s="30">
        <v>344</v>
      </c>
    </row>
    <row r="93" spans="1:4" ht="12.75">
      <c r="A93" s="92">
        <v>1980</v>
      </c>
      <c r="B93" s="268">
        <v>114</v>
      </c>
      <c r="C93" s="23">
        <v>202</v>
      </c>
      <c r="D93" s="30">
        <v>316</v>
      </c>
    </row>
    <row r="94" spans="1:4" ht="12.75">
      <c r="A94" s="92">
        <v>1979</v>
      </c>
      <c r="B94" s="268">
        <v>113</v>
      </c>
      <c r="C94" s="23">
        <v>196</v>
      </c>
      <c r="D94" s="30">
        <v>309</v>
      </c>
    </row>
    <row r="95" spans="1:4" ht="12.75">
      <c r="A95" s="92">
        <v>1978</v>
      </c>
      <c r="B95" s="268">
        <v>109</v>
      </c>
      <c r="C95" s="23">
        <v>171</v>
      </c>
      <c r="D95" s="30">
        <v>280</v>
      </c>
    </row>
    <row r="96" spans="1:4" ht="12.75">
      <c r="A96" s="92">
        <v>1977</v>
      </c>
      <c r="B96" s="268">
        <v>92</v>
      </c>
      <c r="C96" s="23">
        <v>155</v>
      </c>
      <c r="D96" s="30">
        <v>247</v>
      </c>
    </row>
    <row r="97" spans="1:4" ht="12.75">
      <c r="A97" s="92">
        <v>1976</v>
      </c>
      <c r="B97" s="268">
        <v>78</v>
      </c>
      <c r="C97" s="23">
        <v>137</v>
      </c>
      <c r="D97" s="30">
        <v>215</v>
      </c>
    </row>
    <row r="98" spans="1:4" ht="12.75">
      <c r="A98" s="92">
        <v>1975</v>
      </c>
      <c r="B98" s="268">
        <v>60</v>
      </c>
      <c r="C98" s="23">
        <v>130</v>
      </c>
      <c r="D98" s="30">
        <v>190</v>
      </c>
    </row>
    <row r="99" spans="1:4" ht="12.75">
      <c r="A99" s="92">
        <v>1974</v>
      </c>
      <c r="B99" s="268">
        <v>77</v>
      </c>
      <c r="C99" s="23">
        <v>123</v>
      </c>
      <c r="D99" s="30">
        <v>200</v>
      </c>
    </row>
    <row r="100" spans="1:4" ht="12.75">
      <c r="A100" s="92">
        <v>1973</v>
      </c>
      <c r="B100" s="268">
        <v>76</v>
      </c>
      <c r="C100" s="23">
        <v>111</v>
      </c>
      <c r="D100" s="30">
        <v>187</v>
      </c>
    </row>
    <row r="101" spans="1:4" ht="12.75">
      <c r="A101" s="92">
        <v>1972</v>
      </c>
      <c r="B101" s="268">
        <v>72</v>
      </c>
      <c r="C101" s="23">
        <v>112</v>
      </c>
      <c r="D101" s="30">
        <v>184</v>
      </c>
    </row>
    <row r="102" spans="1:4" ht="12.75">
      <c r="A102" s="92">
        <v>1971</v>
      </c>
      <c r="B102" s="268">
        <v>81</v>
      </c>
      <c r="C102" s="23">
        <v>107</v>
      </c>
      <c r="D102" s="30">
        <v>188</v>
      </c>
    </row>
    <row r="103" spans="1:4" ht="12.75">
      <c r="A103" s="92">
        <v>1970</v>
      </c>
      <c r="B103" s="268">
        <v>63</v>
      </c>
      <c r="C103" s="23">
        <v>112</v>
      </c>
      <c r="D103" s="30">
        <v>175</v>
      </c>
    </row>
    <row r="104" spans="1:4" ht="12.75">
      <c r="A104" s="92">
        <v>1969</v>
      </c>
      <c r="B104" s="268">
        <v>67</v>
      </c>
      <c r="C104" s="23">
        <v>105</v>
      </c>
      <c r="D104" s="30">
        <v>172</v>
      </c>
    </row>
    <row r="105" spans="1:4" ht="12.75">
      <c r="A105" s="92">
        <v>1968</v>
      </c>
      <c r="B105" s="268">
        <v>68</v>
      </c>
      <c r="C105" s="23">
        <v>90</v>
      </c>
      <c r="D105" s="30">
        <v>158</v>
      </c>
    </row>
    <row r="106" spans="1:4" ht="12.75">
      <c r="A106" s="92">
        <v>1967</v>
      </c>
      <c r="B106" s="268">
        <v>51</v>
      </c>
      <c r="C106" s="23">
        <v>84</v>
      </c>
      <c r="D106" s="30">
        <v>135</v>
      </c>
    </row>
    <row r="107" spans="1:4" ht="12.75">
      <c r="A107" s="92">
        <v>1966</v>
      </c>
      <c r="B107" s="268">
        <v>49</v>
      </c>
      <c r="C107" s="23">
        <v>81</v>
      </c>
      <c r="D107" s="30">
        <v>130</v>
      </c>
    </row>
    <row r="108" spans="1:4" ht="12.75">
      <c r="A108" s="92">
        <v>1965</v>
      </c>
      <c r="B108" s="268">
        <v>55</v>
      </c>
      <c r="C108" s="23">
        <v>43</v>
      </c>
      <c r="D108" s="30">
        <v>98</v>
      </c>
    </row>
    <row r="109" spans="1:4" ht="12.75">
      <c r="A109" s="92">
        <v>1964</v>
      </c>
      <c r="B109" s="268">
        <v>41</v>
      </c>
      <c r="C109" s="23">
        <v>54</v>
      </c>
      <c r="D109" s="30">
        <v>95</v>
      </c>
    </row>
    <row r="110" spans="1:4" ht="12.75">
      <c r="A110" s="92">
        <v>1963</v>
      </c>
      <c r="B110" s="268">
        <v>44</v>
      </c>
      <c r="C110" s="23">
        <v>36</v>
      </c>
      <c r="D110" s="30">
        <v>80</v>
      </c>
    </row>
    <row r="111" spans="1:4" ht="12.75">
      <c r="A111" s="92">
        <v>1962</v>
      </c>
      <c r="B111" s="268">
        <v>32</v>
      </c>
      <c r="C111" s="23">
        <v>28</v>
      </c>
      <c r="D111" s="30">
        <v>60</v>
      </c>
    </row>
    <row r="112" spans="1:4" ht="12.75">
      <c r="A112" s="92">
        <v>1961</v>
      </c>
      <c r="B112" s="268">
        <v>24</v>
      </c>
      <c r="C112" s="23">
        <v>19</v>
      </c>
      <c r="D112" s="30">
        <v>43</v>
      </c>
    </row>
    <row r="113" spans="1:4" ht="12.75">
      <c r="A113" s="92">
        <v>1960</v>
      </c>
      <c r="B113" s="268">
        <v>27</v>
      </c>
      <c r="C113" s="23">
        <v>19</v>
      </c>
      <c r="D113" s="30">
        <v>46</v>
      </c>
    </row>
    <row r="114" spans="1:4" ht="12.75">
      <c r="A114" s="92">
        <v>1959</v>
      </c>
      <c r="B114" s="268">
        <v>24</v>
      </c>
      <c r="C114" s="23">
        <v>13</v>
      </c>
      <c r="D114" s="30">
        <v>37</v>
      </c>
    </row>
    <row r="115" spans="1:4" ht="12.75">
      <c r="A115" s="92">
        <v>1958</v>
      </c>
      <c r="B115" s="268">
        <v>10</v>
      </c>
      <c r="C115" s="23">
        <v>14</v>
      </c>
      <c r="D115" s="30">
        <v>24</v>
      </c>
    </row>
    <row r="116" spans="1:4" ht="12.75">
      <c r="A116" s="92">
        <v>1957</v>
      </c>
      <c r="B116" s="268">
        <v>9</v>
      </c>
      <c r="C116" s="23">
        <v>10</v>
      </c>
      <c r="D116" s="30">
        <v>19</v>
      </c>
    </row>
    <row r="117" spans="1:4" ht="12.75">
      <c r="A117" s="92">
        <v>1956</v>
      </c>
      <c r="B117" s="268">
        <v>5</v>
      </c>
      <c r="C117" s="23">
        <v>6</v>
      </c>
      <c r="D117" s="30">
        <v>11</v>
      </c>
    </row>
    <row r="118" spans="1:4" ht="12.75">
      <c r="A118" s="92">
        <v>1955</v>
      </c>
      <c r="B118" s="269">
        <v>8</v>
      </c>
      <c r="C118" s="270">
        <v>4</v>
      </c>
      <c r="D118" s="271">
        <v>12</v>
      </c>
    </row>
    <row r="119" spans="1:4" ht="12.75">
      <c r="A119" s="92">
        <v>1954</v>
      </c>
      <c r="B119" s="269">
        <v>4</v>
      </c>
      <c r="C119" s="270">
        <v>0</v>
      </c>
      <c r="D119" s="271">
        <v>4</v>
      </c>
    </row>
    <row r="120" spans="1:4" ht="12.75">
      <c r="A120" s="92">
        <v>1953</v>
      </c>
      <c r="B120" s="269">
        <v>3</v>
      </c>
      <c r="C120" s="270">
        <v>3</v>
      </c>
      <c r="D120" s="271">
        <v>6</v>
      </c>
    </row>
    <row r="121" spans="1:4" ht="12.75">
      <c r="A121" s="92">
        <v>1952</v>
      </c>
      <c r="B121" s="269">
        <v>1</v>
      </c>
      <c r="C121" s="270">
        <v>3</v>
      </c>
      <c r="D121" s="271">
        <v>4</v>
      </c>
    </row>
    <row r="122" spans="1:4" ht="12.75">
      <c r="A122" s="92">
        <v>1951</v>
      </c>
      <c r="B122" s="269">
        <v>1</v>
      </c>
      <c r="C122" s="270">
        <v>2</v>
      </c>
      <c r="D122" s="271">
        <v>3</v>
      </c>
    </row>
    <row r="123" spans="1:4" ht="12.75">
      <c r="A123" s="92">
        <v>1950</v>
      </c>
      <c r="B123" s="250">
        <v>3</v>
      </c>
      <c r="C123" s="250">
        <v>1</v>
      </c>
      <c r="D123" s="251">
        <v>4</v>
      </c>
    </row>
    <row r="124" spans="1:4" ht="12.75">
      <c r="A124" s="92">
        <v>1949</v>
      </c>
      <c r="B124" s="250">
        <v>1</v>
      </c>
      <c r="C124" s="250">
        <v>0</v>
      </c>
      <c r="D124" s="251">
        <v>1</v>
      </c>
    </row>
    <row r="125" spans="1:4" ht="12.75">
      <c r="A125" s="92">
        <v>1948</v>
      </c>
      <c r="B125" s="250">
        <v>1</v>
      </c>
      <c r="C125" s="250">
        <v>0</v>
      </c>
      <c r="D125" s="251">
        <v>1</v>
      </c>
    </row>
    <row r="126" spans="1:4" ht="12.75">
      <c r="A126" s="92">
        <v>1947</v>
      </c>
      <c r="B126" s="250">
        <v>2</v>
      </c>
      <c r="C126" s="250">
        <v>0</v>
      </c>
      <c r="D126" s="251">
        <v>2</v>
      </c>
    </row>
    <row r="127" spans="1:4" ht="12.75">
      <c r="A127" s="92">
        <v>1946</v>
      </c>
      <c r="B127" s="250">
        <v>1</v>
      </c>
      <c r="C127" s="250">
        <v>0</v>
      </c>
      <c r="D127" s="251">
        <v>1</v>
      </c>
    </row>
    <row r="128" spans="1:4" ht="12.75">
      <c r="A128" s="92">
        <v>1944</v>
      </c>
      <c r="B128" s="250">
        <v>2</v>
      </c>
      <c r="C128" s="250">
        <v>0</v>
      </c>
      <c r="D128" s="251">
        <v>2</v>
      </c>
    </row>
    <row r="129" spans="1:4" ht="12.75">
      <c r="A129" s="92">
        <v>1942</v>
      </c>
      <c r="B129" s="250">
        <v>2</v>
      </c>
      <c r="C129" s="250">
        <v>0</v>
      </c>
      <c r="D129" s="251">
        <v>2</v>
      </c>
    </row>
    <row r="130" spans="1:4" ht="12.75">
      <c r="A130" s="92">
        <v>1941</v>
      </c>
      <c r="B130" s="250">
        <v>1</v>
      </c>
      <c r="C130" s="250">
        <v>0</v>
      </c>
      <c r="D130" s="251">
        <v>1</v>
      </c>
    </row>
    <row r="131" spans="1:4" ht="12.75">
      <c r="A131" s="92">
        <v>1940</v>
      </c>
      <c r="B131" s="250">
        <v>1</v>
      </c>
      <c r="C131" s="250">
        <v>0</v>
      </c>
      <c r="D131" s="251">
        <v>1</v>
      </c>
    </row>
    <row r="132" spans="1:4" ht="12.75">
      <c r="A132" s="92">
        <v>1939</v>
      </c>
      <c r="B132" s="250">
        <v>0</v>
      </c>
      <c r="C132" s="250">
        <v>1</v>
      </c>
      <c r="D132" s="251">
        <v>1</v>
      </c>
    </row>
    <row r="133" spans="1:4" ht="12.75">
      <c r="A133" s="92">
        <v>1935</v>
      </c>
      <c r="B133" s="250">
        <v>1</v>
      </c>
      <c r="C133" s="250">
        <v>0</v>
      </c>
      <c r="D133" s="251">
        <v>1</v>
      </c>
    </row>
    <row r="134" spans="1:4" ht="12.75">
      <c r="A134" s="158" t="s">
        <v>60</v>
      </c>
      <c r="B134" s="264">
        <f>SUM(B78:B133)</f>
        <v>3085</v>
      </c>
      <c r="C134" s="264">
        <f>SUM(C78:C133)</f>
        <v>6220</v>
      </c>
      <c r="D134" s="95">
        <f>SUM(D78:D133)</f>
        <v>9305</v>
      </c>
    </row>
    <row r="135" spans="3:4" ht="12.75">
      <c r="C135" s="44"/>
      <c r="D135" s="44"/>
    </row>
    <row r="136" spans="1:4" ht="52.5" customHeight="1">
      <c r="A136" s="322" t="s">
        <v>342</v>
      </c>
      <c r="B136" s="322"/>
      <c r="C136" s="322"/>
      <c r="D136" s="322"/>
    </row>
  </sheetData>
  <sheetProtection/>
  <mergeCells count="8">
    <mergeCell ref="A136:D136"/>
    <mergeCell ref="A72:D72"/>
    <mergeCell ref="A74:D74"/>
    <mergeCell ref="A2:D2"/>
    <mergeCell ref="A4:D4"/>
    <mergeCell ref="A5:D5"/>
    <mergeCell ref="A75:D75"/>
    <mergeCell ref="A68:D68"/>
  </mergeCells>
  <printOptions horizontalCentered="1"/>
  <pageMargins left="0.3937007874015748" right="0.3937007874015748" top="0.7874015748031497" bottom="0.5905511811023623" header="0.5118110236220472" footer="0.5118110236220472"/>
  <pageSetup fitToHeight="2" horizontalDpi="600" verticalDpi="600" orientation="portrait" paperSize="9" scale="85"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G27" sqref="G27"/>
    </sheetView>
  </sheetViews>
  <sheetFormatPr defaultColWidth="9.140625" defaultRowHeight="12.75"/>
  <cols>
    <col min="1" max="1" width="2.7109375" style="0" customWidth="1"/>
    <col min="2" max="2" width="39.140625" style="0" customWidth="1"/>
    <col min="3" max="5" width="15.00390625" style="0" customWidth="1"/>
  </cols>
  <sheetData>
    <row r="1" spans="1:5" s="3" customFormat="1" ht="12.75" customHeight="1">
      <c r="A1" s="76" t="s">
        <v>449</v>
      </c>
      <c r="B1" s="2"/>
      <c r="D1" s="2"/>
      <c r="E1" s="2"/>
    </row>
    <row r="2" spans="1:5" s="3" customFormat="1" ht="12.75" customHeight="1">
      <c r="A2" s="310" t="s">
        <v>367</v>
      </c>
      <c r="B2" s="310"/>
      <c r="C2" s="310"/>
      <c r="D2" s="310"/>
      <c r="E2" s="310"/>
    </row>
    <row r="3" spans="1:5" s="3" customFormat="1" ht="12.75" customHeight="1">
      <c r="A3" s="2"/>
      <c r="B3" s="5"/>
      <c r="C3" s="6"/>
      <c r="D3" s="5"/>
      <c r="E3" s="5"/>
    </row>
    <row r="4" spans="1:5" s="3" customFormat="1" ht="12.75" customHeight="1">
      <c r="A4" s="311" t="s">
        <v>446</v>
      </c>
      <c r="B4" s="311"/>
      <c r="C4" s="311"/>
      <c r="D4" s="311"/>
      <c r="E4" s="311"/>
    </row>
    <row r="5" spans="1:5" s="3" customFormat="1" ht="12.75" customHeight="1">
      <c r="A5" s="301" t="s">
        <v>450</v>
      </c>
      <c r="B5" s="301"/>
      <c r="C5" s="301"/>
      <c r="D5" s="301"/>
      <c r="E5" s="301"/>
    </row>
    <row r="6" spans="1:5" s="3" customFormat="1" ht="12.75" customHeight="1" thickBot="1">
      <c r="A6" s="2"/>
      <c r="B6" s="2"/>
      <c r="D6" s="2"/>
      <c r="E6" s="2"/>
    </row>
    <row r="7" spans="1:5" s="3" customFormat="1" ht="12.75" customHeight="1">
      <c r="A7" s="7" t="s">
        <v>0</v>
      </c>
      <c r="B7" s="224"/>
      <c r="C7" s="254"/>
      <c r="D7" s="255"/>
      <c r="E7" s="255"/>
    </row>
    <row r="8" spans="1:5" s="3" customFormat="1" ht="12.75" customHeight="1">
      <c r="A8" s="12"/>
      <c r="B8" s="12" t="s">
        <v>61</v>
      </c>
      <c r="C8" s="252" t="s">
        <v>62</v>
      </c>
      <c r="D8" s="253" t="s">
        <v>63</v>
      </c>
      <c r="E8" s="253" t="s">
        <v>64</v>
      </c>
    </row>
    <row r="9" spans="1:5" s="2" customFormat="1" ht="12.75" customHeight="1">
      <c r="A9" s="22" t="s">
        <v>368</v>
      </c>
      <c r="C9" s="225"/>
      <c r="D9" s="70"/>
      <c r="E9" s="70"/>
    </row>
    <row r="10" spans="2:5" s="2" customFormat="1" ht="12.75" customHeight="1">
      <c r="B10" s="2" t="s">
        <v>376</v>
      </c>
      <c r="C10" s="226">
        <v>989</v>
      </c>
      <c r="D10" s="25">
        <v>833</v>
      </c>
      <c r="E10" s="25">
        <v>1822</v>
      </c>
    </row>
    <row r="11" spans="2:5" s="2" customFormat="1" ht="12.75" customHeight="1">
      <c r="B11" s="21" t="s">
        <v>377</v>
      </c>
      <c r="C11" s="226">
        <v>3422</v>
      </c>
      <c r="D11" s="25">
        <v>4734</v>
      </c>
      <c r="E11" s="25">
        <v>8156</v>
      </c>
    </row>
    <row r="12" spans="2:5" s="24" customFormat="1" ht="12.75">
      <c r="B12" s="223" t="s">
        <v>60</v>
      </c>
      <c r="C12" s="227">
        <f>SUM(C10:C11)</f>
        <v>4411</v>
      </c>
      <c r="D12" s="228">
        <f>SUM(D10:D11)</f>
        <v>5567</v>
      </c>
      <c r="E12" s="228">
        <f>SUM(C12:D12)</f>
        <v>9978</v>
      </c>
    </row>
    <row r="13" spans="1:5" s="128" customFormat="1" ht="12.75">
      <c r="A13" s="128" t="s">
        <v>147</v>
      </c>
      <c r="B13" s="222"/>
      <c r="C13" s="229"/>
      <c r="D13" s="230"/>
      <c r="E13" s="230"/>
    </row>
    <row r="14" spans="2:5" s="128" customFormat="1" ht="12.75">
      <c r="B14" s="222" t="s">
        <v>544</v>
      </c>
      <c r="C14" s="229">
        <v>492</v>
      </c>
      <c r="D14" s="230">
        <v>1200</v>
      </c>
      <c r="E14" s="230">
        <v>1692</v>
      </c>
    </row>
    <row r="15" spans="2:5" ht="12.75">
      <c r="B15" t="s">
        <v>147</v>
      </c>
      <c r="C15" s="226">
        <v>1082</v>
      </c>
      <c r="D15" s="23">
        <v>2825</v>
      </c>
      <c r="E15" s="23">
        <v>3907</v>
      </c>
    </row>
    <row r="16" spans="2:5" s="24" customFormat="1" ht="12.75">
      <c r="B16" s="24" t="s">
        <v>60</v>
      </c>
      <c r="C16" s="227">
        <f>SUM(C14:C15)</f>
        <v>1574</v>
      </c>
      <c r="D16" s="228">
        <f>SUM(D14:D15)</f>
        <v>4025</v>
      </c>
      <c r="E16" s="228">
        <f>SUM(C16:D16)</f>
        <v>5599</v>
      </c>
    </row>
    <row r="17" spans="1:5" s="128" customFormat="1" ht="12.75">
      <c r="A17" s="128" t="s">
        <v>370</v>
      </c>
      <c r="C17" s="229"/>
      <c r="D17" s="230"/>
      <c r="E17" s="230"/>
    </row>
    <row r="18" spans="2:5" ht="12.75">
      <c r="B18" t="s">
        <v>545</v>
      </c>
      <c r="C18" s="226">
        <v>28</v>
      </c>
      <c r="D18" s="23">
        <v>101</v>
      </c>
      <c r="E18" s="23">
        <v>129</v>
      </c>
    </row>
    <row r="19" spans="2:5" ht="12.75">
      <c r="B19" t="s">
        <v>546</v>
      </c>
      <c r="C19" s="226">
        <v>11</v>
      </c>
      <c r="D19" s="23">
        <v>0</v>
      </c>
      <c r="E19" s="23">
        <v>11</v>
      </c>
    </row>
    <row r="20" spans="2:5" ht="12.75">
      <c r="B20" t="s">
        <v>547</v>
      </c>
      <c r="C20" s="226">
        <v>54</v>
      </c>
      <c r="D20" s="23">
        <v>140</v>
      </c>
      <c r="E20" s="23">
        <v>194</v>
      </c>
    </row>
    <row r="21" spans="2:5" ht="12.75">
      <c r="B21" t="s">
        <v>548</v>
      </c>
      <c r="C21" s="226">
        <v>24</v>
      </c>
      <c r="D21" s="23">
        <v>122</v>
      </c>
      <c r="E21" s="23">
        <v>146</v>
      </c>
    </row>
    <row r="22" spans="2:5" ht="12.75">
      <c r="B22" t="s">
        <v>378</v>
      </c>
      <c r="C22" s="226">
        <v>6</v>
      </c>
      <c r="D22" s="23">
        <v>7</v>
      </c>
      <c r="E22" s="23">
        <v>13</v>
      </c>
    </row>
    <row r="23" spans="2:5" ht="12.75">
      <c r="B23" t="s">
        <v>549</v>
      </c>
      <c r="C23" s="226">
        <v>21</v>
      </c>
      <c r="D23" s="23">
        <v>76</v>
      </c>
      <c r="E23" s="23">
        <v>97</v>
      </c>
    </row>
    <row r="24" spans="2:5" ht="12.75">
      <c r="B24" t="s">
        <v>550</v>
      </c>
      <c r="C24" s="226">
        <v>110</v>
      </c>
      <c r="D24" s="23">
        <v>183</v>
      </c>
      <c r="E24" s="23">
        <v>293</v>
      </c>
    </row>
    <row r="25" spans="2:5" ht="12.75">
      <c r="B25" t="s">
        <v>551</v>
      </c>
      <c r="C25" s="226">
        <v>78</v>
      </c>
      <c r="D25" s="23">
        <v>182</v>
      </c>
      <c r="E25" s="23">
        <v>260</v>
      </c>
    </row>
    <row r="26" spans="2:5" ht="12.75">
      <c r="B26" t="s">
        <v>379</v>
      </c>
      <c r="C26" s="226">
        <v>341</v>
      </c>
      <c r="D26" s="23">
        <v>1039</v>
      </c>
      <c r="E26" s="23">
        <v>1380</v>
      </c>
    </row>
    <row r="27" spans="2:5" ht="12.75">
      <c r="B27" t="s">
        <v>380</v>
      </c>
      <c r="C27" s="226">
        <v>615</v>
      </c>
      <c r="D27" s="23">
        <v>1441</v>
      </c>
      <c r="E27" s="23">
        <v>2056</v>
      </c>
    </row>
    <row r="28" spans="2:5" ht="12.75">
      <c r="B28" t="s">
        <v>552</v>
      </c>
      <c r="C28" s="226">
        <v>412</v>
      </c>
      <c r="D28" s="23">
        <v>657</v>
      </c>
      <c r="E28" s="23">
        <v>1069</v>
      </c>
    </row>
    <row r="29" spans="2:5" ht="12.75">
      <c r="B29" t="s">
        <v>553</v>
      </c>
      <c r="C29" s="226">
        <v>14</v>
      </c>
      <c r="D29" s="23">
        <v>20</v>
      </c>
      <c r="E29" s="23">
        <v>34</v>
      </c>
    </row>
    <row r="30" spans="2:5" ht="12.75">
      <c r="B30" t="s">
        <v>554</v>
      </c>
      <c r="C30" s="226">
        <v>38</v>
      </c>
      <c r="D30" s="23">
        <v>54</v>
      </c>
      <c r="E30" s="23">
        <v>92</v>
      </c>
    </row>
    <row r="31" spans="2:5" ht="12.75">
      <c r="B31" t="s">
        <v>555</v>
      </c>
      <c r="C31" s="226">
        <v>32</v>
      </c>
      <c r="D31" s="23">
        <v>80</v>
      </c>
      <c r="E31" s="23">
        <v>112</v>
      </c>
    </row>
    <row r="32" spans="2:5" ht="12.75">
      <c r="B32" t="s">
        <v>556</v>
      </c>
      <c r="C32" s="226">
        <v>8</v>
      </c>
      <c r="D32" s="23">
        <v>36</v>
      </c>
      <c r="E32" s="23">
        <v>44</v>
      </c>
    </row>
    <row r="33" spans="2:5" ht="12.75">
      <c r="B33" t="s">
        <v>381</v>
      </c>
      <c r="C33" s="226">
        <v>14</v>
      </c>
      <c r="D33" s="23">
        <v>21</v>
      </c>
      <c r="E33" s="23">
        <v>35</v>
      </c>
    </row>
    <row r="34" spans="2:5" ht="12.75">
      <c r="B34" t="s">
        <v>557</v>
      </c>
      <c r="C34" s="226">
        <v>128</v>
      </c>
      <c r="D34" s="23">
        <v>59</v>
      </c>
      <c r="E34" s="23">
        <v>187</v>
      </c>
    </row>
    <row r="35" spans="2:5" s="24" customFormat="1" ht="12.75">
      <c r="B35" s="24" t="s">
        <v>60</v>
      </c>
      <c r="C35" s="227">
        <f>SUM(C18:C34)</f>
        <v>1934</v>
      </c>
      <c r="D35" s="228">
        <f>SUM(D18:D34)</f>
        <v>4218</v>
      </c>
      <c r="E35" s="228">
        <f>SUM(C35:D35)</f>
        <v>6152</v>
      </c>
    </row>
    <row r="36" spans="1:5" s="128" customFormat="1" ht="12.75">
      <c r="A36" s="128" t="s">
        <v>371</v>
      </c>
      <c r="C36" s="229"/>
      <c r="D36" s="230"/>
      <c r="E36" s="230"/>
    </row>
    <row r="37" spans="2:5" ht="12.75">
      <c r="B37" t="s">
        <v>371</v>
      </c>
      <c r="C37" s="226">
        <v>407</v>
      </c>
      <c r="D37" s="23">
        <v>815</v>
      </c>
      <c r="E37" s="23">
        <v>1222</v>
      </c>
    </row>
    <row r="38" spans="2:5" s="24" customFormat="1" ht="12.75">
      <c r="B38" s="24" t="s">
        <v>60</v>
      </c>
      <c r="C38" s="227">
        <f>SUM(C37)</f>
        <v>407</v>
      </c>
      <c r="D38" s="228">
        <f>SUM(D37)</f>
        <v>815</v>
      </c>
      <c r="E38" s="228">
        <f>SUM(C38:D38)</f>
        <v>1222</v>
      </c>
    </row>
    <row r="39" spans="1:5" s="24" customFormat="1" ht="12.75">
      <c r="A39" s="128" t="s">
        <v>372</v>
      </c>
      <c r="C39" s="231"/>
      <c r="D39" s="232"/>
      <c r="E39" s="232"/>
    </row>
    <row r="40" spans="2:5" ht="12.75">
      <c r="B40" t="s">
        <v>372</v>
      </c>
      <c r="C40" s="226">
        <v>1094</v>
      </c>
      <c r="D40" s="23">
        <v>1647</v>
      </c>
      <c r="E40" s="23">
        <v>2741</v>
      </c>
    </row>
    <row r="41" spans="2:5" s="24" customFormat="1" ht="12.75">
      <c r="B41" s="24" t="s">
        <v>60</v>
      </c>
      <c r="C41" s="227">
        <f>SUM(C40)</f>
        <v>1094</v>
      </c>
      <c r="D41" s="228">
        <f>SUM(D40)</f>
        <v>1647</v>
      </c>
      <c r="E41" s="228">
        <f>SUM(C41:D41)</f>
        <v>2741</v>
      </c>
    </row>
    <row r="42" spans="1:5" s="24" customFormat="1" ht="12.75">
      <c r="A42" s="128" t="s">
        <v>133</v>
      </c>
      <c r="C42" s="231"/>
      <c r="D42" s="232"/>
      <c r="E42" s="232"/>
    </row>
    <row r="43" spans="2:5" ht="12.75">
      <c r="B43" t="s">
        <v>382</v>
      </c>
      <c r="C43" s="226">
        <v>7842</v>
      </c>
      <c r="D43" s="23">
        <v>7509</v>
      </c>
      <c r="E43" s="23">
        <v>15351</v>
      </c>
    </row>
    <row r="44" spans="2:5" s="128" customFormat="1" ht="12.75">
      <c r="B44" s="24" t="s">
        <v>60</v>
      </c>
      <c r="C44" s="233">
        <f>SUM(C43)</f>
        <v>7842</v>
      </c>
      <c r="D44" s="234">
        <f>SUM(D43)</f>
        <v>7509</v>
      </c>
      <c r="E44" s="234">
        <f>SUM(C44:D44)</f>
        <v>15351</v>
      </c>
    </row>
    <row r="45" spans="1:5" s="128" customFormat="1" ht="12.75">
      <c r="A45" s="128" t="s">
        <v>373</v>
      </c>
      <c r="B45" s="24"/>
      <c r="C45" s="229"/>
      <c r="D45" s="230"/>
      <c r="E45" s="230"/>
    </row>
    <row r="46" spans="2:5" ht="12.75">
      <c r="B46" t="s">
        <v>383</v>
      </c>
      <c r="C46" s="226">
        <v>1374</v>
      </c>
      <c r="D46" s="23">
        <v>1054</v>
      </c>
      <c r="E46" s="23">
        <v>2428</v>
      </c>
    </row>
    <row r="47" spans="2:5" s="128" customFormat="1" ht="12.75">
      <c r="B47" s="24" t="s">
        <v>60</v>
      </c>
      <c r="C47" s="233">
        <f>SUM(C46)</f>
        <v>1374</v>
      </c>
      <c r="D47" s="234">
        <f>SUM(D46)</f>
        <v>1054</v>
      </c>
      <c r="E47" s="234">
        <f>SUM(C47:D47)</f>
        <v>2428</v>
      </c>
    </row>
    <row r="48" spans="1:5" s="128" customFormat="1" ht="12.75">
      <c r="A48" s="128" t="s">
        <v>374</v>
      </c>
      <c r="B48" s="24"/>
      <c r="C48" s="229"/>
      <c r="D48" s="230"/>
      <c r="E48" s="230"/>
    </row>
    <row r="49" spans="2:5" ht="12.75">
      <c r="B49" t="s">
        <v>384</v>
      </c>
      <c r="C49" s="226">
        <v>140</v>
      </c>
      <c r="D49" s="23">
        <v>467</v>
      </c>
      <c r="E49" s="23">
        <v>607</v>
      </c>
    </row>
    <row r="50" spans="2:5" ht="12.75">
      <c r="B50" t="s">
        <v>385</v>
      </c>
      <c r="C50" s="226">
        <v>66</v>
      </c>
      <c r="D50" s="23">
        <v>200</v>
      </c>
      <c r="E50" s="23">
        <v>266</v>
      </c>
    </row>
    <row r="51" spans="2:5" ht="12.75">
      <c r="B51" t="s">
        <v>386</v>
      </c>
      <c r="C51" s="226">
        <v>104</v>
      </c>
      <c r="D51" s="23">
        <v>278</v>
      </c>
      <c r="E51" s="23">
        <v>382</v>
      </c>
    </row>
    <row r="52" spans="2:5" ht="12.75">
      <c r="B52" t="s">
        <v>387</v>
      </c>
      <c r="C52" s="226">
        <v>41</v>
      </c>
      <c r="D52" s="23">
        <v>79</v>
      </c>
      <c r="E52" s="23">
        <v>120</v>
      </c>
    </row>
    <row r="53" spans="2:5" s="24" customFormat="1" ht="12.75">
      <c r="B53" s="24" t="s">
        <v>60</v>
      </c>
      <c r="C53" s="227">
        <f>SUM(C49:C52)</f>
        <v>351</v>
      </c>
      <c r="D53" s="228">
        <f>SUM(D49:D52)</f>
        <v>1024</v>
      </c>
      <c r="E53" s="228">
        <f>SUM(C53:D53)</f>
        <v>1375</v>
      </c>
    </row>
    <row r="54" spans="1:5" s="24" customFormat="1" ht="12.75">
      <c r="A54" s="128" t="s">
        <v>375</v>
      </c>
      <c r="C54" s="231"/>
      <c r="D54" s="232"/>
      <c r="E54" s="232"/>
    </row>
    <row r="55" spans="2:5" ht="12.75">
      <c r="B55" t="s">
        <v>388</v>
      </c>
      <c r="C55" s="226">
        <v>66</v>
      </c>
      <c r="D55" s="23">
        <v>91</v>
      </c>
      <c r="E55" s="23">
        <v>157</v>
      </c>
    </row>
    <row r="56" spans="2:5" ht="12.75">
      <c r="B56" t="s">
        <v>558</v>
      </c>
      <c r="C56" s="226">
        <v>293</v>
      </c>
      <c r="D56" s="23">
        <v>380</v>
      </c>
      <c r="E56" s="23">
        <v>673</v>
      </c>
    </row>
    <row r="57" spans="2:5" ht="12.75">
      <c r="B57" t="s">
        <v>559</v>
      </c>
      <c r="C57" s="226">
        <v>36</v>
      </c>
      <c r="D57" s="23">
        <v>68</v>
      </c>
      <c r="E57" s="23">
        <v>104</v>
      </c>
    </row>
    <row r="58" spans="2:5" s="24" customFormat="1" ht="12.75">
      <c r="B58" s="24" t="s">
        <v>60</v>
      </c>
      <c r="C58" s="227">
        <f>SUM(C55:C57)</f>
        <v>395</v>
      </c>
      <c r="D58" s="228">
        <f>SUM(D55:D57)</f>
        <v>539</v>
      </c>
      <c r="E58" s="228">
        <f>SUM(E55:E57)</f>
        <v>934</v>
      </c>
    </row>
    <row r="59" spans="2:5" s="24" customFormat="1" ht="15.75" customHeight="1">
      <c r="B59" s="24" t="s">
        <v>144</v>
      </c>
      <c r="C59" s="231">
        <f>SUM(C58,C53,C47,C44,C41,C38,C35,C16,C12)</f>
        <v>19382</v>
      </c>
      <c r="D59" s="256">
        <f>SUM(D58,D53,D47,D44,D41,D38,D35,D16,D12)</f>
        <v>26398</v>
      </c>
      <c r="E59" s="256">
        <f>SUM(C59:D59)</f>
        <v>45780</v>
      </c>
    </row>
    <row r="61" spans="1:5" ht="34.5" customHeight="1">
      <c r="A61" s="323" t="s">
        <v>403</v>
      </c>
      <c r="B61" s="324"/>
      <c r="C61" s="324"/>
      <c r="D61" s="324"/>
      <c r="E61" s="324"/>
    </row>
  </sheetData>
  <sheetProtection/>
  <mergeCells count="4">
    <mergeCell ref="A2:E2"/>
    <mergeCell ref="A5:E5"/>
    <mergeCell ref="A4:E4"/>
    <mergeCell ref="A61:E61"/>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6"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1">
      <selection activeCell="E27" sqref="E27"/>
    </sheetView>
  </sheetViews>
  <sheetFormatPr defaultColWidth="9.140625" defaultRowHeight="12.75"/>
  <cols>
    <col min="1" max="1" width="43.421875" style="45" customWidth="1"/>
    <col min="2" max="3" width="17.00390625" style="44" customWidth="1"/>
    <col min="4" max="4" width="17.00390625" style="45" customWidth="1"/>
  </cols>
  <sheetData>
    <row r="1" ht="12.75">
      <c r="A1" s="76" t="s">
        <v>449</v>
      </c>
    </row>
    <row r="2" spans="1:4" ht="12.75">
      <c r="A2" s="313" t="s">
        <v>367</v>
      </c>
      <c r="B2" s="313"/>
      <c r="C2" s="313"/>
      <c r="D2" s="313"/>
    </row>
    <row r="3" ht="12.75">
      <c r="A3" s="76"/>
    </row>
    <row r="4" spans="1:4" ht="12.75">
      <c r="A4" s="313" t="s">
        <v>402</v>
      </c>
      <c r="B4" s="313"/>
      <c r="C4" s="313"/>
      <c r="D4" s="313"/>
    </row>
    <row r="5" spans="1:4" ht="12.75">
      <c r="A5" s="313" t="s">
        <v>450</v>
      </c>
      <c r="B5" s="313"/>
      <c r="C5" s="313"/>
      <c r="D5" s="313"/>
    </row>
    <row r="6" ht="13.5" thickBot="1"/>
    <row r="7" spans="1:4" ht="12.75">
      <c r="A7" s="77" t="s">
        <v>0</v>
      </c>
      <c r="B7" s="78" t="s">
        <v>62</v>
      </c>
      <c r="C7" s="79" t="s">
        <v>63</v>
      </c>
      <c r="D7" s="79" t="s">
        <v>64</v>
      </c>
    </row>
    <row r="8" spans="1:4" ht="26.25">
      <c r="A8" s="80" t="s">
        <v>389</v>
      </c>
      <c r="B8" s="81"/>
      <c r="C8" s="82"/>
      <c r="D8" s="82"/>
    </row>
    <row r="9" spans="1:4" ht="12.75">
      <c r="A9" s="45" t="s">
        <v>368</v>
      </c>
      <c r="B9" s="83">
        <v>2805</v>
      </c>
      <c r="C9" s="84">
        <v>4014</v>
      </c>
      <c r="D9" s="84">
        <v>6819</v>
      </c>
    </row>
    <row r="10" spans="1:4" ht="12.75">
      <c r="A10" s="45" t="s">
        <v>369</v>
      </c>
      <c r="B10" s="83">
        <v>1232</v>
      </c>
      <c r="C10" s="84">
        <v>3122</v>
      </c>
      <c r="D10" s="84">
        <v>4354</v>
      </c>
    </row>
    <row r="11" spans="1:4" ht="12.75">
      <c r="A11" s="45" t="s">
        <v>370</v>
      </c>
      <c r="B11" s="83">
        <v>1207</v>
      </c>
      <c r="C11" s="84">
        <v>2473</v>
      </c>
      <c r="D11" s="84">
        <v>3680</v>
      </c>
    </row>
    <row r="12" spans="1:4" ht="12.75">
      <c r="A12" s="45" t="s">
        <v>371</v>
      </c>
      <c r="B12" s="83">
        <v>319</v>
      </c>
      <c r="C12" s="84">
        <v>652</v>
      </c>
      <c r="D12" s="84">
        <v>971</v>
      </c>
    </row>
    <row r="13" spans="1:4" ht="12.75">
      <c r="A13" s="45" t="s">
        <v>372</v>
      </c>
      <c r="B13" s="83">
        <v>850</v>
      </c>
      <c r="C13" s="84">
        <v>1062</v>
      </c>
      <c r="D13" s="84">
        <v>1912</v>
      </c>
    </row>
    <row r="14" spans="1:4" ht="12.75">
      <c r="A14" s="45" t="s">
        <v>133</v>
      </c>
      <c r="B14" s="83">
        <v>6268</v>
      </c>
      <c r="C14" s="84">
        <v>6074</v>
      </c>
      <c r="D14" s="84">
        <v>12342</v>
      </c>
    </row>
    <row r="15" spans="1:4" ht="12.75">
      <c r="A15" s="45" t="s">
        <v>373</v>
      </c>
      <c r="B15" s="83">
        <v>962</v>
      </c>
      <c r="C15" s="84">
        <v>583</v>
      </c>
      <c r="D15" s="84">
        <v>1545</v>
      </c>
    </row>
    <row r="16" spans="1:4" ht="12.75">
      <c r="A16" s="45" t="s">
        <v>374</v>
      </c>
      <c r="B16" s="83">
        <v>177</v>
      </c>
      <c r="C16" s="84">
        <v>473</v>
      </c>
      <c r="D16" s="84">
        <v>650</v>
      </c>
    </row>
    <row r="17" spans="1:4" ht="12.75">
      <c r="A17" s="45" t="s">
        <v>375</v>
      </c>
      <c r="B17" s="83">
        <v>158</v>
      </c>
      <c r="C17" s="84">
        <v>194</v>
      </c>
      <c r="D17" s="84">
        <v>352</v>
      </c>
    </row>
    <row r="18" spans="1:4" ht="12.75">
      <c r="A18" s="86" t="s">
        <v>60</v>
      </c>
      <c r="B18" s="87">
        <f>SUM(B9:B17)</f>
        <v>13978</v>
      </c>
      <c r="C18" s="88">
        <f>SUM(C9:C17)</f>
        <v>18647</v>
      </c>
      <c r="D18" s="88">
        <f>SUM(D9:D17)</f>
        <v>32625</v>
      </c>
    </row>
    <row r="19" spans="1:4" ht="26.25">
      <c r="A19" s="80" t="s">
        <v>390</v>
      </c>
      <c r="B19" s="89">
        <v>2355</v>
      </c>
      <c r="C19" s="90">
        <v>3170</v>
      </c>
      <c r="D19" s="90">
        <v>5525</v>
      </c>
    </row>
    <row r="20" spans="1:4" ht="12.75">
      <c r="A20" s="91" t="s">
        <v>144</v>
      </c>
      <c r="B20" s="87">
        <f>SUM(B18:B19)</f>
        <v>16333</v>
      </c>
      <c r="C20" s="88">
        <f>SUM(C18:C19)</f>
        <v>21817</v>
      </c>
      <c r="D20" s="88">
        <f>SUM(D18:D19)</f>
        <v>38150</v>
      </c>
    </row>
    <row r="29" ht="12.75">
      <c r="C29" s="97"/>
    </row>
  </sheetData>
  <sheetProtection/>
  <mergeCells count="3">
    <mergeCell ref="A2:D2"/>
    <mergeCell ref="A4:D4"/>
    <mergeCell ref="A5:D5"/>
  </mergeCells>
  <printOptions/>
  <pageMargins left="0.75" right="0.75" top="1" bottom="1" header="0.5" footer="0.5"/>
  <pageSetup fitToHeight="1" fitToWidth="1" horizontalDpi="600" verticalDpi="600" orientation="landscape"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D83"/>
  <sheetViews>
    <sheetView zoomScalePageLayoutView="0" workbookViewId="0" topLeftCell="A1">
      <selection activeCell="E31" sqref="E31"/>
    </sheetView>
  </sheetViews>
  <sheetFormatPr defaultColWidth="9.140625" defaultRowHeight="12.75"/>
  <cols>
    <col min="1" max="1" width="21.140625" style="92" customWidth="1"/>
    <col min="2" max="2" width="19.140625" style="44" customWidth="1"/>
    <col min="3" max="4" width="19.140625" style="45" customWidth="1"/>
  </cols>
  <sheetData>
    <row r="1" spans="1:3" ht="12.75">
      <c r="A1" s="262" t="s">
        <v>449</v>
      </c>
      <c r="C1" s="44"/>
    </row>
    <row r="2" spans="1:4" ht="12.75">
      <c r="A2" s="313" t="s">
        <v>367</v>
      </c>
      <c r="B2" s="313"/>
      <c r="C2" s="313"/>
      <c r="D2" s="313"/>
    </row>
    <row r="3" spans="1:3" ht="12.75">
      <c r="A3" s="262"/>
      <c r="C3" s="44"/>
    </row>
    <row r="4" spans="1:4" ht="12.75">
      <c r="A4" s="313" t="s">
        <v>29</v>
      </c>
      <c r="B4" s="313"/>
      <c r="C4" s="313"/>
      <c r="D4" s="313"/>
    </row>
    <row r="5" spans="1:4" ht="12.75">
      <c r="A5" s="313" t="s">
        <v>450</v>
      </c>
      <c r="B5" s="313"/>
      <c r="C5" s="313"/>
      <c r="D5" s="313"/>
    </row>
    <row r="6" ht="13.5" thickBot="1"/>
    <row r="7" spans="1:4" ht="12.75">
      <c r="A7" s="263" t="s">
        <v>275</v>
      </c>
      <c r="B7" s="78" t="s">
        <v>62</v>
      </c>
      <c r="C7" s="79" t="s">
        <v>63</v>
      </c>
      <c r="D7" s="79" t="s">
        <v>64</v>
      </c>
    </row>
    <row r="8" spans="1:4" ht="12.75">
      <c r="A8" s="275" t="s">
        <v>480</v>
      </c>
      <c r="B8" s="83">
        <v>5</v>
      </c>
      <c r="C8" s="84">
        <v>1</v>
      </c>
      <c r="D8" s="84">
        <v>6</v>
      </c>
    </row>
    <row r="9" spans="1:4" ht="12.75">
      <c r="A9" s="92" t="s">
        <v>481</v>
      </c>
      <c r="B9" s="83">
        <v>12</v>
      </c>
      <c r="C9" s="84">
        <v>0</v>
      </c>
      <c r="D9" s="84">
        <v>12</v>
      </c>
    </row>
    <row r="10" spans="1:4" ht="12.75">
      <c r="A10" s="92" t="s">
        <v>482</v>
      </c>
      <c r="B10" s="83">
        <v>69</v>
      </c>
      <c r="C10" s="84">
        <v>11</v>
      </c>
      <c r="D10" s="84">
        <v>80</v>
      </c>
    </row>
    <row r="11" spans="1:4" ht="12.75">
      <c r="A11" s="92" t="s">
        <v>483</v>
      </c>
      <c r="B11" s="83">
        <v>230</v>
      </c>
      <c r="C11" s="84">
        <v>55</v>
      </c>
      <c r="D11" s="84">
        <v>285</v>
      </c>
    </row>
    <row r="12" spans="1:4" ht="12.75">
      <c r="A12" s="92" t="s">
        <v>484</v>
      </c>
      <c r="B12" s="83">
        <v>291</v>
      </c>
      <c r="C12" s="84">
        <v>116</v>
      </c>
      <c r="D12" s="84">
        <v>407</v>
      </c>
    </row>
    <row r="13" spans="1:4" ht="12.75">
      <c r="A13" s="92" t="s">
        <v>485</v>
      </c>
      <c r="B13" s="83">
        <v>295</v>
      </c>
      <c r="C13" s="84">
        <v>183</v>
      </c>
      <c r="D13" s="84">
        <v>478</v>
      </c>
    </row>
    <row r="14" spans="1:4" ht="12.75">
      <c r="A14" s="92" t="s">
        <v>486</v>
      </c>
      <c r="B14" s="83">
        <v>342</v>
      </c>
      <c r="C14" s="84">
        <v>199</v>
      </c>
      <c r="D14" s="84">
        <v>541</v>
      </c>
    </row>
    <row r="15" spans="1:4" ht="12.75">
      <c r="A15" s="92" t="s">
        <v>487</v>
      </c>
      <c r="B15" s="83">
        <v>339</v>
      </c>
      <c r="C15" s="84">
        <v>265</v>
      </c>
      <c r="D15" s="84">
        <v>604</v>
      </c>
    </row>
    <row r="16" spans="1:4" ht="12.75">
      <c r="A16" s="92" t="s">
        <v>488</v>
      </c>
      <c r="B16" s="83">
        <v>327</v>
      </c>
      <c r="C16" s="84">
        <v>280</v>
      </c>
      <c r="D16" s="84">
        <v>607</v>
      </c>
    </row>
    <row r="17" spans="1:4" ht="12.75">
      <c r="A17" s="92" t="s">
        <v>489</v>
      </c>
      <c r="B17" s="83">
        <v>381</v>
      </c>
      <c r="C17" s="84">
        <v>367</v>
      </c>
      <c r="D17" s="84">
        <v>748</v>
      </c>
    </row>
    <row r="18" spans="1:4" ht="12.75">
      <c r="A18" s="92" t="s">
        <v>490</v>
      </c>
      <c r="B18" s="83">
        <v>367</v>
      </c>
      <c r="C18" s="84">
        <v>374</v>
      </c>
      <c r="D18" s="84">
        <v>741</v>
      </c>
    </row>
    <row r="19" spans="1:4" ht="12.75">
      <c r="A19" s="92" t="s">
        <v>491</v>
      </c>
      <c r="B19" s="83">
        <v>373</v>
      </c>
      <c r="C19" s="84">
        <v>418</v>
      </c>
      <c r="D19" s="84">
        <v>791</v>
      </c>
    </row>
    <row r="20" spans="1:4" ht="12.75">
      <c r="A20" s="92" t="s">
        <v>492</v>
      </c>
      <c r="B20" s="83">
        <v>430</v>
      </c>
      <c r="C20" s="84">
        <v>452</v>
      </c>
      <c r="D20" s="84">
        <v>882</v>
      </c>
    </row>
    <row r="21" spans="1:4" ht="12.75">
      <c r="A21" s="92" t="s">
        <v>493</v>
      </c>
      <c r="B21" s="83">
        <v>408</v>
      </c>
      <c r="C21" s="84">
        <v>471</v>
      </c>
      <c r="D21" s="84">
        <v>879</v>
      </c>
    </row>
    <row r="22" spans="1:4" ht="12.75">
      <c r="A22" s="92" t="s">
        <v>494</v>
      </c>
      <c r="B22" s="83">
        <v>415</v>
      </c>
      <c r="C22" s="84">
        <v>470</v>
      </c>
      <c r="D22" s="84">
        <v>885</v>
      </c>
    </row>
    <row r="23" spans="1:4" ht="12.75">
      <c r="A23" s="92" t="s">
        <v>495</v>
      </c>
      <c r="B23" s="83">
        <v>430</v>
      </c>
      <c r="C23" s="84">
        <v>501</v>
      </c>
      <c r="D23" s="84">
        <v>931</v>
      </c>
    </row>
    <row r="24" spans="1:4" ht="12.75">
      <c r="A24" s="92" t="s">
        <v>496</v>
      </c>
      <c r="B24" s="83">
        <v>418</v>
      </c>
      <c r="C24" s="84">
        <v>517</v>
      </c>
      <c r="D24" s="84">
        <v>935</v>
      </c>
    </row>
    <row r="25" spans="1:4" ht="12.75">
      <c r="A25" s="92" t="s">
        <v>497</v>
      </c>
      <c r="B25" s="83">
        <v>487</v>
      </c>
      <c r="C25" s="84">
        <v>591</v>
      </c>
      <c r="D25" s="84">
        <v>1078</v>
      </c>
    </row>
    <row r="26" spans="1:4" ht="12.75">
      <c r="A26" s="92" t="s">
        <v>498</v>
      </c>
      <c r="B26" s="83">
        <v>427</v>
      </c>
      <c r="C26" s="84">
        <v>558</v>
      </c>
      <c r="D26" s="84">
        <v>985</v>
      </c>
    </row>
    <row r="27" spans="1:4" ht="12.75">
      <c r="A27" s="92" t="s">
        <v>499</v>
      </c>
      <c r="B27" s="83">
        <v>411</v>
      </c>
      <c r="C27" s="84">
        <v>560</v>
      </c>
      <c r="D27" s="84">
        <v>971</v>
      </c>
    </row>
    <row r="28" spans="1:4" ht="12.75">
      <c r="A28" s="92" t="s">
        <v>500</v>
      </c>
      <c r="B28" s="83">
        <v>418</v>
      </c>
      <c r="C28" s="84">
        <v>530</v>
      </c>
      <c r="D28" s="84">
        <v>948</v>
      </c>
    </row>
    <row r="29" spans="1:4" ht="12.75">
      <c r="A29" s="92" t="s">
        <v>501</v>
      </c>
      <c r="B29" s="83">
        <v>392</v>
      </c>
      <c r="C29" s="84">
        <v>559</v>
      </c>
      <c r="D29" s="84">
        <v>951</v>
      </c>
    </row>
    <row r="30" spans="1:4" ht="12.75">
      <c r="A30" s="92" t="s">
        <v>502</v>
      </c>
      <c r="B30" s="83">
        <v>476</v>
      </c>
      <c r="C30" s="84">
        <v>561</v>
      </c>
      <c r="D30" s="84">
        <v>1037</v>
      </c>
    </row>
    <row r="31" spans="1:4" ht="12.75">
      <c r="A31" s="92" t="s">
        <v>503</v>
      </c>
      <c r="B31" s="83">
        <v>400</v>
      </c>
      <c r="C31" s="84">
        <v>524</v>
      </c>
      <c r="D31" s="84">
        <v>924</v>
      </c>
    </row>
    <row r="32" spans="1:4" ht="12.75">
      <c r="A32" s="92" t="s">
        <v>504</v>
      </c>
      <c r="B32" s="83">
        <v>397</v>
      </c>
      <c r="C32" s="84">
        <v>481</v>
      </c>
      <c r="D32" s="84">
        <v>878</v>
      </c>
    </row>
    <row r="33" spans="1:4" ht="12.75">
      <c r="A33" s="92" t="s">
        <v>505</v>
      </c>
      <c r="B33" s="83">
        <v>390</v>
      </c>
      <c r="C33" s="84">
        <v>507</v>
      </c>
      <c r="D33" s="84">
        <v>897</v>
      </c>
    </row>
    <row r="34" spans="1:4" ht="12.75">
      <c r="A34" s="92" t="s">
        <v>506</v>
      </c>
      <c r="B34" s="83">
        <v>388</v>
      </c>
      <c r="C34" s="84">
        <v>444</v>
      </c>
      <c r="D34" s="84">
        <v>832</v>
      </c>
    </row>
    <row r="35" spans="1:4" ht="12.75">
      <c r="A35" s="92" t="s">
        <v>507</v>
      </c>
      <c r="B35" s="83">
        <v>420</v>
      </c>
      <c r="C35" s="84">
        <v>549</v>
      </c>
      <c r="D35" s="84">
        <v>969</v>
      </c>
    </row>
    <row r="36" spans="1:4" ht="12.75">
      <c r="A36" s="92" t="s">
        <v>508</v>
      </c>
      <c r="B36" s="83">
        <v>354</v>
      </c>
      <c r="C36" s="84">
        <v>515</v>
      </c>
      <c r="D36" s="84">
        <v>869</v>
      </c>
    </row>
    <row r="37" spans="1:4" ht="12.75">
      <c r="A37" s="92" t="s">
        <v>509</v>
      </c>
      <c r="B37" s="83">
        <v>378</v>
      </c>
      <c r="C37" s="84">
        <v>480</v>
      </c>
      <c r="D37" s="84">
        <v>858</v>
      </c>
    </row>
    <row r="38" spans="1:4" ht="12.75">
      <c r="A38" s="92" t="s">
        <v>510</v>
      </c>
      <c r="B38" s="83">
        <v>313</v>
      </c>
      <c r="C38" s="84">
        <v>398</v>
      </c>
      <c r="D38" s="84">
        <v>711</v>
      </c>
    </row>
    <row r="39" spans="1:4" ht="12.75">
      <c r="A39" s="92" t="s">
        <v>511</v>
      </c>
      <c r="B39" s="83">
        <v>347</v>
      </c>
      <c r="C39" s="84">
        <v>431</v>
      </c>
      <c r="D39" s="84">
        <v>778</v>
      </c>
    </row>
    <row r="40" spans="1:4" ht="12.75">
      <c r="A40" s="92" t="s">
        <v>512</v>
      </c>
      <c r="B40" s="83">
        <v>324</v>
      </c>
      <c r="C40" s="84">
        <v>453</v>
      </c>
      <c r="D40" s="84">
        <v>777</v>
      </c>
    </row>
    <row r="41" spans="1:4" ht="12.75">
      <c r="A41" s="92" t="s">
        <v>513</v>
      </c>
      <c r="B41" s="83">
        <v>354</v>
      </c>
      <c r="C41" s="84">
        <v>417</v>
      </c>
      <c r="D41" s="84">
        <v>771</v>
      </c>
    </row>
    <row r="42" spans="1:4" ht="12.75">
      <c r="A42" s="92" t="s">
        <v>514</v>
      </c>
      <c r="B42" s="83">
        <v>330</v>
      </c>
      <c r="C42" s="84">
        <v>415</v>
      </c>
      <c r="D42" s="84">
        <v>745</v>
      </c>
    </row>
    <row r="43" spans="1:4" ht="12.75">
      <c r="A43" s="92" t="s">
        <v>515</v>
      </c>
      <c r="B43" s="83">
        <v>330</v>
      </c>
      <c r="C43" s="84">
        <v>406</v>
      </c>
      <c r="D43" s="84">
        <v>736</v>
      </c>
    </row>
    <row r="44" spans="1:4" ht="12.75">
      <c r="A44" s="92" t="s">
        <v>516</v>
      </c>
      <c r="B44" s="83">
        <v>255</v>
      </c>
      <c r="C44" s="84">
        <v>379</v>
      </c>
      <c r="D44" s="84">
        <v>634</v>
      </c>
    </row>
    <row r="45" spans="1:4" ht="12.75">
      <c r="A45" s="92" t="s">
        <v>517</v>
      </c>
      <c r="B45" s="83">
        <v>279</v>
      </c>
      <c r="C45" s="84">
        <v>387</v>
      </c>
      <c r="D45" s="84">
        <v>666</v>
      </c>
    </row>
    <row r="46" spans="1:4" ht="12.75">
      <c r="A46" s="92" t="s">
        <v>518</v>
      </c>
      <c r="B46" s="83">
        <v>239</v>
      </c>
      <c r="C46" s="84">
        <v>357</v>
      </c>
      <c r="D46" s="84">
        <v>596</v>
      </c>
    </row>
    <row r="47" spans="1:4" ht="12.75">
      <c r="A47" s="92" t="s">
        <v>519</v>
      </c>
      <c r="B47" s="83">
        <v>243</v>
      </c>
      <c r="C47" s="84">
        <v>356</v>
      </c>
      <c r="D47" s="84">
        <v>599</v>
      </c>
    </row>
    <row r="48" spans="1:4" ht="12.75">
      <c r="A48" s="92" t="s">
        <v>520</v>
      </c>
      <c r="B48" s="83">
        <v>224</v>
      </c>
      <c r="C48" s="84">
        <v>349</v>
      </c>
      <c r="D48" s="84">
        <v>573</v>
      </c>
    </row>
    <row r="49" spans="1:4" ht="12.75">
      <c r="A49" s="92" t="s">
        <v>521</v>
      </c>
      <c r="B49" s="83">
        <v>228</v>
      </c>
      <c r="C49" s="84">
        <v>394</v>
      </c>
      <c r="D49" s="84">
        <v>622</v>
      </c>
    </row>
    <row r="50" spans="1:4" ht="12.75">
      <c r="A50" s="92" t="s">
        <v>522</v>
      </c>
      <c r="B50" s="83">
        <v>201</v>
      </c>
      <c r="C50" s="84">
        <v>332</v>
      </c>
      <c r="D50" s="84">
        <v>533</v>
      </c>
    </row>
    <row r="51" spans="1:4" ht="12.75">
      <c r="A51" s="92" t="s">
        <v>523</v>
      </c>
      <c r="B51" s="83">
        <v>174</v>
      </c>
      <c r="C51" s="84">
        <v>376</v>
      </c>
      <c r="D51" s="84">
        <v>550</v>
      </c>
    </row>
    <row r="52" spans="1:4" ht="12.75">
      <c r="A52" s="92" t="s">
        <v>524</v>
      </c>
      <c r="B52" s="83">
        <v>161</v>
      </c>
      <c r="C52" s="84">
        <v>328</v>
      </c>
      <c r="D52" s="84">
        <v>489</v>
      </c>
    </row>
    <row r="53" spans="1:4" ht="12.75">
      <c r="A53" s="92" t="s">
        <v>525</v>
      </c>
      <c r="B53" s="83">
        <v>154</v>
      </c>
      <c r="C53" s="84">
        <v>386</v>
      </c>
      <c r="D53" s="84">
        <v>540</v>
      </c>
    </row>
    <row r="54" spans="1:4" ht="12.75">
      <c r="A54" s="92" t="s">
        <v>526</v>
      </c>
      <c r="B54" s="83">
        <v>174</v>
      </c>
      <c r="C54" s="84">
        <v>362</v>
      </c>
      <c r="D54" s="84">
        <v>536</v>
      </c>
    </row>
    <row r="55" spans="1:4" ht="12.75">
      <c r="A55" s="92" t="s">
        <v>527</v>
      </c>
      <c r="B55" s="83">
        <v>157</v>
      </c>
      <c r="C55" s="84">
        <v>378</v>
      </c>
      <c r="D55" s="84">
        <v>535</v>
      </c>
    </row>
    <row r="56" spans="1:4" ht="12.75">
      <c r="A56" s="92" t="s">
        <v>528</v>
      </c>
      <c r="B56" s="83">
        <v>154</v>
      </c>
      <c r="C56" s="84">
        <v>370</v>
      </c>
      <c r="D56" s="84">
        <v>524</v>
      </c>
    </row>
    <row r="57" spans="1:4" ht="12.75">
      <c r="A57" s="92" t="s">
        <v>529</v>
      </c>
      <c r="B57" s="83">
        <v>113</v>
      </c>
      <c r="C57" s="84">
        <v>326</v>
      </c>
      <c r="D57" s="84">
        <v>439</v>
      </c>
    </row>
    <row r="58" spans="1:4" ht="12.75">
      <c r="A58" s="92" t="s">
        <v>530</v>
      </c>
      <c r="B58" s="83">
        <v>125</v>
      </c>
      <c r="C58" s="84">
        <v>350</v>
      </c>
      <c r="D58" s="84">
        <v>475</v>
      </c>
    </row>
    <row r="59" spans="1:4" ht="12.75">
      <c r="A59" s="92" t="s">
        <v>531</v>
      </c>
      <c r="B59" s="83">
        <v>112</v>
      </c>
      <c r="C59" s="84">
        <v>381</v>
      </c>
      <c r="D59" s="84">
        <v>493</v>
      </c>
    </row>
    <row r="60" spans="1:4" ht="12.75">
      <c r="A60" s="92" t="s">
        <v>532</v>
      </c>
      <c r="B60" s="83">
        <v>113</v>
      </c>
      <c r="C60" s="84">
        <v>271</v>
      </c>
      <c r="D60" s="84">
        <v>384</v>
      </c>
    </row>
    <row r="61" spans="1:4" ht="12.75">
      <c r="A61" s="92" t="s">
        <v>533</v>
      </c>
      <c r="B61" s="83">
        <v>104</v>
      </c>
      <c r="C61" s="84">
        <v>274</v>
      </c>
      <c r="D61" s="84">
        <v>378</v>
      </c>
    </row>
    <row r="62" spans="1:4" ht="12.75">
      <c r="A62" s="92" t="s">
        <v>534</v>
      </c>
      <c r="B62" s="83">
        <v>83</v>
      </c>
      <c r="C62" s="84">
        <v>242</v>
      </c>
      <c r="D62" s="84">
        <v>325</v>
      </c>
    </row>
    <row r="63" spans="1:4" ht="12.75">
      <c r="A63" s="92" t="s">
        <v>535</v>
      </c>
      <c r="B63" s="83">
        <v>94</v>
      </c>
      <c r="C63" s="84">
        <v>198</v>
      </c>
      <c r="D63" s="84">
        <v>292</v>
      </c>
    </row>
    <row r="64" spans="1:4" ht="12.75">
      <c r="A64" s="92" t="s">
        <v>536</v>
      </c>
      <c r="B64" s="83">
        <v>59</v>
      </c>
      <c r="C64" s="84">
        <v>155</v>
      </c>
      <c r="D64" s="84">
        <v>214</v>
      </c>
    </row>
    <row r="65" spans="1:4" ht="12.75">
      <c r="A65" s="92" t="s">
        <v>537</v>
      </c>
      <c r="B65" s="83">
        <v>52</v>
      </c>
      <c r="C65" s="84">
        <v>152</v>
      </c>
      <c r="D65" s="84">
        <v>204</v>
      </c>
    </row>
    <row r="66" spans="1:4" ht="12.75">
      <c r="A66" s="92" t="s">
        <v>538</v>
      </c>
      <c r="B66" s="83">
        <v>64</v>
      </c>
      <c r="C66" s="84">
        <v>120</v>
      </c>
      <c r="D66" s="84">
        <v>184</v>
      </c>
    </row>
    <row r="67" spans="1:4" ht="12.75">
      <c r="A67" s="92" t="s">
        <v>539</v>
      </c>
      <c r="B67" s="83">
        <v>56</v>
      </c>
      <c r="C67" s="84">
        <v>115</v>
      </c>
      <c r="D67" s="84">
        <v>171</v>
      </c>
    </row>
    <row r="68" spans="1:4" ht="12.75">
      <c r="A68" s="92" t="s">
        <v>540</v>
      </c>
      <c r="B68" s="83">
        <v>68</v>
      </c>
      <c r="C68" s="84">
        <v>109</v>
      </c>
      <c r="D68" s="84">
        <v>177</v>
      </c>
    </row>
    <row r="69" spans="1:4" ht="12.75">
      <c r="A69" s="92" t="s">
        <v>541</v>
      </c>
      <c r="B69" s="83">
        <v>42</v>
      </c>
      <c r="C69" s="84">
        <v>64</v>
      </c>
      <c r="D69" s="84">
        <v>106</v>
      </c>
    </row>
    <row r="70" spans="1:4" ht="12.75">
      <c r="A70" s="92" t="s">
        <v>542</v>
      </c>
      <c r="B70" s="83">
        <v>25</v>
      </c>
      <c r="C70" s="84">
        <v>52</v>
      </c>
      <c r="D70" s="84">
        <v>77</v>
      </c>
    </row>
    <row r="71" spans="1:4" ht="12.75">
      <c r="A71" s="92" t="s">
        <v>543</v>
      </c>
      <c r="B71" s="83">
        <v>24</v>
      </c>
      <c r="C71" s="84">
        <v>59</v>
      </c>
      <c r="D71" s="84">
        <v>83</v>
      </c>
    </row>
    <row r="72" spans="1:4" ht="12.75">
      <c r="A72" s="275" t="s">
        <v>451</v>
      </c>
      <c r="B72" s="83">
        <v>88</v>
      </c>
      <c r="C72" s="84">
        <v>136</v>
      </c>
      <c r="D72" s="84">
        <v>224</v>
      </c>
    </row>
    <row r="73" spans="1:4" ht="12.75">
      <c r="A73" s="94" t="s">
        <v>60</v>
      </c>
      <c r="B73" s="95">
        <f>SUM(B8:B72)</f>
        <v>16333</v>
      </c>
      <c r="C73" s="96">
        <f>SUM(C8:C72)</f>
        <v>21817</v>
      </c>
      <c r="D73" s="96">
        <f>SUM(B73:C73)</f>
        <v>38150</v>
      </c>
    </row>
    <row r="83" ht="12.75">
      <c r="C83" s="98"/>
    </row>
  </sheetData>
  <sheetProtection/>
  <mergeCells count="3">
    <mergeCell ref="A2:D2"/>
    <mergeCell ref="A4:D4"/>
    <mergeCell ref="A5:D5"/>
  </mergeCells>
  <printOptions/>
  <pageMargins left="0.7874015748031497" right="0.7874015748031497" top="0.984251968503937" bottom="0.984251968503937" header="0.5118110236220472" footer="0.5118110236220472"/>
  <pageSetup fitToHeight="2" fitToWidth="1" horizontalDpi="600" verticalDpi="600" orientation="portrait"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81"/>
  <sheetViews>
    <sheetView zoomScalePageLayoutView="0" workbookViewId="0" topLeftCell="A1">
      <selection activeCell="Q35" sqref="Q35"/>
    </sheetView>
  </sheetViews>
  <sheetFormatPr defaultColWidth="9.140625" defaultRowHeight="12.75"/>
  <cols>
    <col min="1" max="1" width="53.28125" style="141" customWidth="1"/>
    <col min="2" max="2" width="46.28125" style="145" customWidth="1"/>
    <col min="3" max="16384" width="9.140625" style="131" customWidth="1"/>
  </cols>
  <sheetData>
    <row r="1" spans="1:2" s="130" customFormat="1" ht="12.75">
      <c r="A1" s="76" t="s">
        <v>449</v>
      </c>
      <c r="B1" s="129"/>
    </row>
    <row r="2" spans="1:2" s="130" customFormat="1" ht="12.75">
      <c r="A2" s="301" t="s">
        <v>210</v>
      </c>
      <c r="B2" s="301"/>
    </row>
    <row r="3" spans="1:2" s="130" customFormat="1" ht="12.75">
      <c r="A3" s="301" t="s">
        <v>211</v>
      </c>
      <c r="B3" s="301"/>
    </row>
    <row r="4" spans="1:2" s="130" customFormat="1" ht="12.75">
      <c r="A4" s="301" t="s">
        <v>450</v>
      </c>
      <c r="B4" s="301"/>
    </row>
    <row r="5" spans="1:2" ht="3.75" customHeight="1" thickBot="1">
      <c r="A5" s="304"/>
      <c r="B5" s="304"/>
    </row>
    <row r="6" spans="1:2" ht="24.75" customHeight="1">
      <c r="A6" s="132" t="s">
        <v>57</v>
      </c>
      <c r="B6" s="133" t="s">
        <v>274</v>
      </c>
    </row>
    <row r="7" spans="1:2" ht="13.5" customHeight="1">
      <c r="A7" s="134" t="s">
        <v>65</v>
      </c>
      <c r="B7" s="135">
        <v>1488524</v>
      </c>
    </row>
    <row r="8" spans="1:2" ht="13.5" customHeight="1">
      <c r="A8" s="134" t="s">
        <v>70</v>
      </c>
      <c r="B8" s="136">
        <v>610368</v>
      </c>
    </row>
    <row r="9" spans="1:2" ht="13.5" customHeight="1">
      <c r="A9" s="134" t="s">
        <v>568</v>
      </c>
      <c r="B9" s="136">
        <v>54776</v>
      </c>
    </row>
    <row r="10" spans="1:2" ht="13.5" customHeight="1">
      <c r="A10" s="134" t="s">
        <v>74</v>
      </c>
      <c r="B10" s="136">
        <v>85600</v>
      </c>
    </row>
    <row r="11" spans="1:2" ht="13.5" customHeight="1">
      <c r="A11" s="134" t="s">
        <v>145</v>
      </c>
      <c r="B11" s="136">
        <v>21960</v>
      </c>
    </row>
    <row r="12" spans="1:2" ht="13.5" customHeight="1">
      <c r="A12" s="134" t="s">
        <v>76</v>
      </c>
      <c r="B12" s="136">
        <v>462160</v>
      </c>
    </row>
    <row r="13" spans="1:2" ht="13.5" customHeight="1">
      <c r="A13" s="134" t="s">
        <v>146</v>
      </c>
      <c r="B13" s="136">
        <v>161000</v>
      </c>
    </row>
    <row r="14" spans="1:2" ht="13.5" customHeight="1">
      <c r="A14" s="134" t="s">
        <v>83</v>
      </c>
      <c r="B14" s="136">
        <v>4720</v>
      </c>
    </row>
    <row r="15" spans="1:2" ht="13.5" customHeight="1">
      <c r="A15" s="134" t="s">
        <v>84</v>
      </c>
      <c r="B15" s="136">
        <v>1571288</v>
      </c>
    </row>
    <row r="16" spans="1:2" ht="13.5" customHeight="1">
      <c r="A16" s="134" t="s">
        <v>90</v>
      </c>
      <c r="B16" s="136">
        <v>1289024</v>
      </c>
    </row>
    <row r="17" spans="1:2" ht="13.5" customHeight="1">
      <c r="A17" s="134" t="s">
        <v>95</v>
      </c>
      <c r="B17" s="136">
        <v>537900</v>
      </c>
    </row>
    <row r="18" spans="1:2" ht="13.5" customHeight="1">
      <c r="A18" s="134" t="s">
        <v>97</v>
      </c>
      <c r="B18" s="136">
        <v>1934160</v>
      </c>
    </row>
    <row r="19" spans="1:2" ht="13.5" customHeight="1">
      <c r="A19" s="134" t="s">
        <v>147</v>
      </c>
      <c r="B19" s="136">
        <v>3908512</v>
      </c>
    </row>
    <row r="20" spans="1:2" ht="13.5" customHeight="1">
      <c r="A20" s="134" t="s">
        <v>100</v>
      </c>
      <c r="B20" s="136">
        <v>72820</v>
      </c>
    </row>
    <row r="21" spans="1:2" ht="13.5" customHeight="1">
      <c r="A21" s="134" t="s">
        <v>102</v>
      </c>
      <c r="B21" s="136">
        <v>35680</v>
      </c>
    </row>
    <row r="22" spans="1:2" ht="13.5" customHeight="1">
      <c r="A22" s="134" t="s">
        <v>105</v>
      </c>
      <c r="B22" s="136">
        <v>122020</v>
      </c>
    </row>
    <row r="23" spans="1:2" ht="13.5" customHeight="1">
      <c r="A23" s="134" t="s">
        <v>148</v>
      </c>
      <c r="B23" s="136">
        <v>131108</v>
      </c>
    </row>
    <row r="24" spans="1:2" ht="13.5" customHeight="1">
      <c r="A24" s="134" t="s">
        <v>115</v>
      </c>
      <c r="B24" s="136">
        <v>50740</v>
      </c>
    </row>
    <row r="25" spans="1:2" ht="13.5" customHeight="1">
      <c r="A25" s="134" t="s">
        <v>116</v>
      </c>
      <c r="B25" s="136">
        <v>847520</v>
      </c>
    </row>
    <row r="26" spans="1:2" ht="13.5" customHeight="1">
      <c r="A26" s="134" t="s">
        <v>119</v>
      </c>
      <c r="B26" s="136">
        <v>24700</v>
      </c>
    </row>
    <row r="27" spans="1:2" ht="13.5" customHeight="1">
      <c r="A27" s="134" t="s">
        <v>121</v>
      </c>
      <c r="B27" s="136">
        <v>895284</v>
      </c>
    </row>
    <row r="28" spans="1:2" ht="13.5" customHeight="1">
      <c r="A28" s="134" t="s">
        <v>150</v>
      </c>
      <c r="B28" s="136">
        <v>1769540</v>
      </c>
    </row>
    <row r="29" spans="1:2" ht="13.5" customHeight="1">
      <c r="A29" s="134" t="s">
        <v>132</v>
      </c>
      <c r="B29" s="136">
        <v>59940</v>
      </c>
    </row>
    <row r="30" spans="1:2" ht="13.5" customHeight="1">
      <c r="A30" s="134" t="s">
        <v>133</v>
      </c>
      <c r="B30" s="136">
        <v>11139512</v>
      </c>
    </row>
    <row r="31" spans="1:2" ht="13.5" customHeight="1">
      <c r="A31" s="134" t="s">
        <v>134</v>
      </c>
      <c r="B31" s="136">
        <v>2585734</v>
      </c>
    </row>
    <row r="32" spans="1:2" ht="13.5" customHeight="1">
      <c r="A32" s="134" t="s">
        <v>137</v>
      </c>
      <c r="B32" s="136">
        <v>31040</v>
      </c>
    </row>
    <row r="33" spans="1:2" ht="13.5" customHeight="1">
      <c r="A33" s="134" t="s">
        <v>138</v>
      </c>
      <c r="B33" s="136">
        <v>7496374</v>
      </c>
    </row>
    <row r="34" spans="1:2" ht="13.5" customHeight="1">
      <c r="A34" s="134" t="s">
        <v>139</v>
      </c>
      <c r="B34" s="136">
        <v>1100028</v>
      </c>
    </row>
    <row r="35" spans="1:2" ht="13.5" customHeight="1">
      <c r="A35" s="134" t="s">
        <v>140</v>
      </c>
      <c r="B35" s="136">
        <v>14400</v>
      </c>
    </row>
    <row r="36" spans="1:2" ht="13.5" customHeight="1">
      <c r="A36" s="134" t="s">
        <v>141</v>
      </c>
      <c r="B36" s="136">
        <v>41292</v>
      </c>
    </row>
    <row r="37" spans="1:2" ht="13.5" customHeight="1">
      <c r="A37" s="134" t="s">
        <v>143</v>
      </c>
      <c r="B37" s="200">
        <v>2056112</v>
      </c>
    </row>
    <row r="38" spans="1:3" ht="13.5" customHeight="1">
      <c r="A38" s="134" t="s">
        <v>350</v>
      </c>
      <c r="B38" s="208">
        <v>0</v>
      </c>
      <c r="C38" s="203"/>
    </row>
    <row r="39" spans="1:2" ht="13.5" customHeight="1">
      <c r="A39" s="137" t="s">
        <v>212</v>
      </c>
      <c r="B39" s="138">
        <f>SUM(B7:B38)</f>
        <v>40603836</v>
      </c>
    </row>
    <row r="40" spans="1:2" s="141" customFormat="1" ht="13.5" customHeight="1">
      <c r="A40" s="139"/>
      <c r="B40" s="140"/>
    </row>
    <row r="41" spans="1:2" s="141" customFormat="1" ht="12.75">
      <c r="A41" s="139"/>
      <c r="B41" s="140"/>
    </row>
    <row r="42" spans="1:2" s="141" customFormat="1" ht="13.5" customHeight="1">
      <c r="A42" s="302" t="s">
        <v>154</v>
      </c>
      <c r="B42" s="303"/>
    </row>
    <row r="43" spans="1:2" s="141" customFormat="1" ht="13.5" customHeight="1">
      <c r="A43" s="301" t="s">
        <v>211</v>
      </c>
      <c r="B43" s="301"/>
    </row>
    <row r="44" spans="1:2" s="141" customFormat="1" ht="13.5" customHeight="1">
      <c r="A44" s="301" t="s">
        <v>450</v>
      </c>
      <c r="B44" s="301"/>
    </row>
    <row r="45" spans="1:2" ht="3.75" customHeight="1" thickBot="1">
      <c r="A45" s="142"/>
      <c r="B45" s="142"/>
    </row>
    <row r="46" spans="1:2" ht="24.75" customHeight="1">
      <c r="A46" s="132" t="s">
        <v>57</v>
      </c>
      <c r="B46" s="133" t="s">
        <v>274</v>
      </c>
    </row>
    <row r="47" spans="1:2" ht="13.5" customHeight="1">
      <c r="A47" s="134" t="s">
        <v>155</v>
      </c>
      <c r="B47" s="143">
        <v>70328</v>
      </c>
    </row>
    <row r="48" spans="1:2" s="141" customFormat="1" ht="13.5" customHeight="1">
      <c r="A48" s="134" t="s">
        <v>157</v>
      </c>
      <c r="B48" s="143">
        <v>36400</v>
      </c>
    </row>
    <row r="49" spans="1:2" s="141" customFormat="1" ht="13.5" customHeight="1">
      <c r="A49" s="134" t="s">
        <v>158</v>
      </c>
      <c r="B49" s="143">
        <v>2171600</v>
      </c>
    </row>
    <row r="50" spans="1:2" s="141" customFormat="1" ht="13.5" customHeight="1">
      <c r="A50" s="134" t="s">
        <v>172</v>
      </c>
      <c r="B50" s="143">
        <v>421782</v>
      </c>
    </row>
    <row r="51" spans="1:2" s="141" customFormat="1" ht="13.5" customHeight="1">
      <c r="A51" s="134" t="s">
        <v>177</v>
      </c>
      <c r="B51" s="159">
        <v>1400784</v>
      </c>
    </row>
    <row r="52" spans="1:2" ht="12.75">
      <c r="A52" s="137" t="s">
        <v>212</v>
      </c>
      <c r="B52" s="144">
        <f>SUM(B47:B51)</f>
        <v>4100894</v>
      </c>
    </row>
    <row r="55" spans="1:2" ht="12.75">
      <c r="A55" s="300" t="s">
        <v>347</v>
      </c>
      <c r="B55" s="300"/>
    </row>
    <row r="56" spans="1:2" ht="12.75">
      <c r="A56" s="301" t="s">
        <v>211</v>
      </c>
      <c r="B56" s="301"/>
    </row>
    <row r="57" spans="1:2" ht="12.75">
      <c r="A57" s="301" t="s">
        <v>450</v>
      </c>
      <c r="B57" s="301"/>
    </row>
    <row r="58" spans="1:2" ht="5.25" customHeight="1" thickBot="1">
      <c r="A58" s="40"/>
      <c r="B58" s="40"/>
    </row>
    <row r="59" spans="1:2" ht="12.75">
      <c r="A59" s="132"/>
      <c r="B59" s="133" t="s">
        <v>274</v>
      </c>
    </row>
    <row r="60" spans="1:2" ht="15.75" customHeight="1">
      <c r="A60" s="134" t="s">
        <v>346</v>
      </c>
      <c r="B60" s="213">
        <v>2438837</v>
      </c>
    </row>
    <row r="61" spans="1:2" ht="12.75">
      <c r="A61" s="204"/>
      <c r="B61" s="204"/>
    </row>
    <row r="63" spans="1:2" ht="12.75">
      <c r="A63" s="302" t="s">
        <v>367</v>
      </c>
      <c r="B63" s="303"/>
    </row>
    <row r="64" spans="1:2" ht="12.75">
      <c r="A64" s="301" t="s">
        <v>211</v>
      </c>
      <c r="B64" s="301"/>
    </row>
    <row r="65" spans="1:2" ht="12.75">
      <c r="A65" s="301" t="s">
        <v>450</v>
      </c>
      <c r="B65" s="301"/>
    </row>
    <row r="66" ht="13.5" thickBot="1"/>
    <row r="67" spans="1:2" ht="23.25" customHeight="1">
      <c r="A67" s="132" t="s">
        <v>0</v>
      </c>
      <c r="B67" s="133" t="s">
        <v>395</v>
      </c>
    </row>
    <row r="68" spans="1:2" ht="12.75">
      <c r="A68" s="141" t="s">
        <v>368</v>
      </c>
      <c r="B68" s="211">
        <v>1018020</v>
      </c>
    </row>
    <row r="69" spans="1:2" ht="12.75">
      <c r="A69" s="276" t="s">
        <v>455</v>
      </c>
      <c r="B69" s="211">
        <v>342050</v>
      </c>
    </row>
    <row r="70" spans="1:2" ht="12.75">
      <c r="A70" s="141" t="s">
        <v>370</v>
      </c>
      <c r="B70" s="211">
        <v>228995</v>
      </c>
    </row>
    <row r="71" spans="1:2" ht="12.75">
      <c r="A71" s="141" t="s">
        <v>371</v>
      </c>
      <c r="B71" s="211">
        <v>47208</v>
      </c>
    </row>
    <row r="72" spans="1:2" ht="12.75">
      <c r="A72" s="141" t="s">
        <v>372</v>
      </c>
      <c r="B72" s="211">
        <v>195020</v>
      </c>
    </row>
    <row r="73" spans="1:2" ht="12.75">
      <c r="A73" s="141" t="s">
        <v>133</v>
      </c>
      <c r="B73" s="211">
        <v>1643700</v>
      </c>
    </row>
    <row r="74" spans="1:2" ht="12.75">
      <c r="A74" s="141" t="s">
        <v>373</v>
      </c>
      <c r="B74" s="211">
        <v>56460</v>
      </c>
    </row>
    <row r="75" spans="1:2" ht="12.75">
      <c r="A75" s="141" t="s">
        <v>374</v>
      </c>
      <c r="B75" s="211">
        <v>73200</v>
      </c>
    </row>
    <row r="76" spans="1:2" ht="12.75">
      <c r="A76" s="141" t="s">
        <v>375</v>
      </c>
      <c r="B76" s="211">
        <v>54870</v>
      </c>
    </row>
    <row r="77" spans="1:2" s="210" customFormat="1" ht="12.75">
      <c r="A77" s="209" t="s">
        <v>60</v>
      </c>
      <c r="B77" s="212">
        <f>SUM(B68:B76)</f>
        <v>3659523</v>
      </c>
    </row>
    <row r="79" spans="1:2" ht="25.5" customHeight="1">
      <c r="A79" s="299" t="s">
        <v>397</v>
      </c>
      <c r="B79" s="299"/>
    </row>
    <row r="80" spans="1:2" ht="38.25" customHeight="1">
      <c r="A80" s="299" t="s">
        <v>392</v>
      </c>
      <c r="B80" s="299"/>
    </row>
    <row r="81" spans="1:2" ht="25.5" customHeight="1">
      <c r="A81" s="299" t="s">
        <v>562</v>
      </c>
      <c r="B81" s="299"/>
    </row>
  </sheetData>
  <sheetProtection/>
  <mergeCells count="16">
    <mergeCell ref="A42:B42"/>
    <mergeCell ref="A43:B43"/>
    <mergeCell ref="A44:B44"/>
    <mergeCell ref="A2:B2"/>
    <mergeCell ref="A3:B3"/>
    <mergeCell ref="A4:B4"/>
    <mergeCell ref="A5:B5"/>
    <mergeCell ref="A81:B81"/>
    <mergeCell ref="A55:B55"/>
    <mergeCell ref="A56:B56"/>
    <mergeCell ref="A57:B57"/>
    <mergeCell ref="A80:B80"/>
    <mergeCell ref="A79:B79"/>
    <mergeCell ref="A63:B63"/>
    <mergeCell ref="A64:B64"/>
    <mergeCell ref="A65:B65"/>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74"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P34" sqref="P34"/>
    </sheetView>
  </sheetViews>
  <sheetFormatPr defaultColWidth="9.140625" defaultRowHeight="12.75"/>
  <sheetData/>
  <sheetProtection/>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3"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H153"/>
  <sheetViews>
    <sheetView zoomScalePageLayoutView="0" workbookViewId="0" topLeftCell="A1">
      <selection activeCell="F41" sqref="F41"/>
    </sheetView>
  </sheetViews>
  <sheetFormatPr defaultColWidth="5.00390625" defaultRowHeight="12.75"/>
  <cols>
    <col min="1" max="1" width="5.00390625" style="262" customWidth="1"/>
    <col min="2" max="2" width="87.421875" style="45" customWidth="1"/>
    <col min="3" max="3" width="19.00390625" style="45" bestFit="1" customWidth="1"/>
    <col min="4" max="6" width="8.8515625" style="45" customWidth="1"/>
    <col min="7" max="7" width="17.8515625" style="45" customWidth="1"/>
    <col min="8" max="255" width="8.8515625" style="44" customWidth="1"/>
    <col min="256" max="16384" width="5.00390625" style="44" customWidth="1"/>
  </cols>
  <sheetData>
    <row r="1" spans="1:3" ht="12.75" customHeight="1">
      <c r="A1" s="76" t="s">
        <v>449</v>
      </c>
      <c r="B1" s="285"/>
      <c r="C1" s="286"/>
    </row>
    <row r="2" spans="1:3" ht="12.75" customHeight="1">
      <c r="A2" s="305" t="s">
        <v>594</v>
      </c>
      <c r="B2" s="305"/>
      <c r="C2" s="305"/>
    </row>
    <row r="3" spans="1:3" ht="12.75" customHeight="1">
      <c r="A3" s="305" t="s">
        <v>450</v>
      </c>
      <c r="B3" s="305"/>
      <c r="C3" s="305"/>
    </row>
    <row r="4" spans="1:3" ht="12.75" customHeight="1" thickBot="1">
      <c r="A4" s="287"/>
      <c r="B4" s="285"/>
      <c r="C4" s="286"/>
    </row>
    <row r="5" spans="1:3" ht="12.75" customHeight="1">
      <c r="A5" s="288" t="s">
        <v>595</v>
      </c>
      <c r="B5" s="289"/>
      <c r="C5" s="290"/>
    </row>
    <row r="6" spans="1:8" s="294" customFormat="1" ht="12.75" customHeight="1">
      <c r="A6" s="291"/>
      <c r="B6" s="292" t="s">
        <v>596</v>
      </c>
      <c r="C6" s="293" t="s">
        <v>597</v>
      </c>
      <c r="E6" s="295"/>
      <c r="F6" s="295"/>
      <c r="G6" s="45"/>
      <c r="H6" s="44"/>
    </row>
    <row r="7" spans="1:8" s="45" customFormat="1" ht="12.75" customHeight="1">
      <c r="A7" s="287" t="s">
        <v>439</v>
      </c>
      <c r="B7" s="285"/>
      <c r="C7" s="286"/>
      <c r="H7" s="44"/>
    </row>
    <row r="8" spans="1:8" s="45" customFormat="1" ht="12.75" customHeight="1">
      <c r="A8" s="287"/>
      <c r="B8" s="45" t="s">
        <v>598</v>
      </c>
      <c r="C8" s="45" t="s">
        <v>599</v>
      </c>
      <c r="H8" s="44"/>
    </row>
    <row r="9" spans="1:8" s="45" customFormat="1" ht="12.75" customHeight="1">
      <c r="A9" s="287"/>
      <c r="B9" s="45" t="s">
        <v>600</v>
      </c>
      <c r="C9" s="45" t="s">
        <v>599</v>
      </c>
      <c r="H9" s="44"/>
    </row>
    <row r="10" spans="1:8" s="45" customFormat="1" ht="12.75" customHeight="1">
      <c r="A10" s="287"/>
      <c r="B10" s="45" t="s">
        <v>600</v>
      </c>
      <c r="C10" s="45" t="s">
        <v>599</v>
      </c>
      <c r="H10" s="44"/>
    </row>
    <row r="11" spans="1:8" s="45" customFormat="1" ht="12.75" customHeight="1">
      <c r="A11" s="287"/>
      <c r="B11" s="45" t="s">
        <v>600</v>
      </c>
      <c r="C11" s="45" t="s">
        <v>601</v>
      </c>
      <c r="H11" s="44"/>
    </row>
    <row r="12" spans="1:8" s="45" customFormat="1" ht="12.75" customHeight="1">
      <c r="A12" s="287"/>
      <c r="B12" s="45" t="s">
        <v>602</v>
      </c>
      <c r="C12" s="45" t="s">
        <v>599</v>
      </c>
      <c r="H12" s="294"/>
    </row>
    <row r="13" spans="1:3" s="45" customFormat="1" ht="12.75" customHeight="1">
      <c r="A13" s="287"/>
      <c r="B13" s="45" t="s">
        <v>603</v>
      </c>
      <c r="C13" s="45" t="s">
        <v>599</v>
      </c>
    </row>
    <row r="14" spans="1:3" s="45" customFormat="1" ht="12.75" customHeight="1">
      <c r="A14" s="287"/>
      <c r="B14" s="45" t="s">
        <v>604</v>
      </c>
      <c r="C14" s="45" t="s">
        <v>599</v>
      </c>
    </row>
    <row r="15" spans="1:8" ht="12.75" customHeight="1">
      <c r="A15" s="287"/>
      <c r="B15" s="45" t="s">
        <v>605</v>
      </c>
      <c r="C15" s="45" t="s">
        <v>599</v>
      </c>
      <c r="H15" s="45"/>
    </row>
    <row r="16" spans="1:8" ht="12.75" customHeight="1">
      <c r="A16" s="287"/>
      <c r="B16" s="45" t="s">
        <v>606</v>
      </c>
      <c r="C16" s="295" t="s">
        <v>607</v>
      </c>
      <c r="H16" s="45"/>
    </row>
    <row r="17" spans="1:8" ht="12.75" customHeight="1">
      <c r="A17" s="287"/>
      <c r="B17" s="45" t="s">
        <v>608</v>
      </c>
      <c r="C17" s="45" t="s">
        <v>599</v>
      </c>
      <c r="H17" s="45"/>
    </row>
    <row r="18" spans="1:8" ht="12.75" customHeight="1">
      <c r="A18" s="287"/>
      <c r="B18" s="45" t="s">
        <v>609</v>
      </c>
      <c r="C18" s="45" t="s">
        <v>599</v>
      </c>
      <c r="H18" s="45"/>
    </row>
    <row r="19" spans="1:8" ht="12.75" customHeight="1">
      <c r="A19" s="287"/>
      <c r="B19" s="45" t="s">
        <v>610</v>
      </c>
      <c r="C19" s="45" t="s">
        <v>599</v>
      </c>
      <c r="H19" s="45"/>
    </row>
    <row r="20" spans="1:8" ht="12.75" customHeight="1">
      <c r="A20" s="287"/>
      <c r="B20" s="295" t="s">
        <v>611</v>
      </c>
      <c r="C20" s="45" t="s">
        <v>599</v>
      </c>
      <c r="H20" s="45"/>
    </row>
    <row r="21" spans="1:3" ht="12.75" customHeight="1">
      <c r="A21" s="287"/>
      <c r="B21" s="45" t="s">
        <v>612</v>
      </c>
      <c r="C21" s="45" t="s">
        <v>599</v>
      </c>
    </row>
    <row r="22" spans="1:3" ht="12.75" customHeight="1">
      <c r="A22" s="287"/>
      <c r="B22" s="45" t="s">
        <v>613</v>
      </c>
      <c r="C22" s="45" t="s">
        <v>599</v>
      </c>
    </row>
    <row r="23" spans="1:3" ht="12.75" customHeight="1">
      <c r="A23" s="287"/>
      <c r="B23" s="45" t="s">
        <v>614</v>
      </c>
      <c r="C23" s="45" t="s">
        <v>599</v>
      </c>
    </row>
    <row r="24" spans="1:3" ht="12.75" customHeight="1">
      <c r="A24" s="287"/>
      <c r="B24" s="45" t="s">
        <v>615</v>
      </c>
      <c r="C24" s="45" t="s">
        <v>599</v>
      </c>
    </row>
    <row r="25" ht="12.75" customHeight="1">
      <c r="A25" s="287"/>
    </row>
    <row r="26" spans="1:3" ht="12.75" customHeight="1">
      <c r="A26" s="287" t="s">
        <v>255</v>
      </c>
      <c r="B26" s="296"/>
      <c r="C26" s="297"/>
    </row>
    <row r="27" spans="1:3" ht="12.75" customHeight="1">
      <c r="A27" s="287"/>
      <c r="B27" s="45" t="s">
        <v>616</v>
      </c>
      <c r="C27" s="45" t="s">
        <v>617</v>
      </c>
    </row>
    <row r="28" spans="1:3" ht="12.75" customHeight="1">
      <c r="A28" s="287"/>
      <c r="B28" s="45" t="s">
        <v>618</v>
      </c>
      <c r="C28" s="45" t="s">
        <v>617</v>
      </c>
    </row>
    <row r="29" spans="1:3" ht="12.75" customHeight="1">
      <c r="A29" s="287"/>
      <c r="B29" s="45" t="s">
        <v>619</v>
      </c>
      <c r="C29" s="45" t="s">
        <v>620</v>
      </c>
    </row>
    <row r="30" spans="1:3" ht="12.75" customHeight="1">
      <c r="A30" s="287"/>
      <c r="B30" s="45" t="s">
        <v>621</v>
      </c>
      <c r="C30" s="45" t="s">
        <v>622</v>
      </c>
    </row>
    <row r="31" spans="1:3" ht="12.75" customHeight="1">
      <c r="A31" s="287"/>
      <c r="B31" s="45" t="s">
        <v>600</v>
      </c>
      <c r="C31" s="45" t="s">
        <v>623</v>
      </c>
    </row>
    <row r="32" spans="1:3" ht="12.75" customHeight="1">
      <c r="A32" s="287"/>
      <c r="B32" s="45" t="s">
        <v>624</v>
      </c>
      <c r="C32" s="45" t="s">
        <v>622</v>
      </c>
    </row>
    <row r="33" spans="1:3" ht="12.75" customHeight="1">
      <c r="A33" s="287"/>
      <c r="B33" s="45" t="s">
        <v>625</v>
      </c>
      <c r="C33" s="45" t="s">
        <v>623</v>
      </c>
    </row>
    <row r="34" spans="1:3" ht="12.75" customHeight="1">
      <c r="A34" s="287"/>
      <c r="B34" s="45" t="s">
        <v>626</v>
      </c>
      <c r="C34" s="45" t="s">
        <v>617</v>
      </c>
    </row>
    <row r="35" spans="1:3" ht="12.75" customHeight="1">
      <c r="A35" s="287"/>
      <c r="B35" s="45" t="s">
        <v>627</v>
      </c>
      <c r="C35" s="45" t="s">
        <v>623</v>
      </c>
    </row>
    <row r="36" spans="1:3" ht="12.75" customHeight="1">
      <c r="A36" s="287"/>
      <c r="B36" s="45" t="s">
        <v>628</v>
      </c>
      <c r="C36" s="45" t="s">
        <v>623</v>
      </c>
    </row>
    <row r="37" ht="12.75" customHeight="1">
      <c r="A37" s="287"/>
    </row>
    <row r="38" spans="1:3" ht="12.75" customHeight="1">
      <c r="A38" s="287" t="s">
        <v>256</v>
      </c>
      <c r="B38" s="296"/>
      <c r="C38" s="297"/>
    </row>
    <row r="39" spans="1:3" ht="12.75" customHeight="1">
      <c r="A39" s="287"/>
      <c r="B39" s="45" t="s">
        <v>629</v>
      </c>
      <c r="C39" s="45" t="s">
        <v>630</v>
      </c>
    </row>
    <row r="40" spans="1:3" ht="12.75" customHeight="1">
      <c r="A40" s="287"/>
      <c r="B40" s="45" t="s">
        <v>631</v>
      </c>
      <c r="C40" s="45" t="s">
        <v>632</v>
      </c>
    </row>
    <row r="41" spans="1:3" ht="12.75" customHeight="1">
      <c r="A41" s="287"/>
      <c r="B41" s="45" t="s">
        <v>633</v>
      </c>
      <c r="C41" s="45" t="s">
        <v>630</v>
      </c>
    </row>
    <row r="42" spans="1:3" ht="12.75" customHeight="1">
      <c r="A42" s="287"/>
      <c r="B42" s="45" t="s">
        <v>634</v>
      </c>
      <c r="C42" s="45" t="s">
        <v>635</v>
      </c>
    </row>
    <row r="43" spans="1:3" ht="12.75" customHeight="1">
      <c r="A43" s="287"/>
      <c r="B43" s="45" t="s">
        <v>636</v>
      </c>
      <c r="C43" s="45" t="s">
        <v>630</v>
      </c>
    </row>
    <row r="44" spans="1:3" ht="12.75" customHeight="1">
      <c r="A44" s="287"/>
      <c r="B44" s="45" t="s">
        <v>637</v>
      </c>
      <c r="C44" s="45" t="s">
        <v>630</v>
      </c>
    </row>
    <row r="45" ht="12.75" customHeight="1">
      <c r="A45" s="287"/>
    </row>
    <row r="46" spans="1:3" ht="12.75" customHeight="1">
      <c r="A46" s="287" t="s">
        <v>257</v>
      </c>
      <c r="B46" s="296"/>
      <c r="C46" s="297"/>
    </row>
    <row r="47" spans="1:3" ht="12.75" customHeight="1">
      <c r="A47" s="287"/>
      <c r="B47" s="45" t="s">
        <v>638</v>
      </c>
      <c r="C47" s="45" t="s">
        <v>639</v>
      </c>
    </row>
    <row r="48" spans="1:3" ht="12.75" customHeight="1">
      <c r="A48" s="287"/>
      <c r="B48" s="45" t="s">
        <v>640</v>
      </c>
      <c r="C48" s="45" t="s">
        <v>639</v>
      </c>
    </row>
    <row r="49" spans="1:3" ht="12.75" customHeight="1">
      <c r="A49" s="287"/>
      <c r="B49" s="45" t="s">
        <v>641</v>
      </c>
      <c r="C49" s="45" t="s">
        <v>642</v>
      </c>
    </row>
    <row r="50" spans="1:3" ht="12.75" customHeight="1">
      <c r="A50" s="287"/>
      <c r="B50" s="45" t="s">
        <v>643</v>
      </c>
      <c r="C50" s="45" t="s">
        <v>639</v>
      </c>
    </row>
    <row r="51" spans="1:3" ht="12.75" customHeight="1">
      <c r="A51" s="287"/>
      <c r="B51" s="45" t="s">
        <v>644</v>
      </c>
      <c r="C51" s="45" t="s">
        <v>645</v>
      </c>
    </row>
    <row r="52" spans="1:3" ht="12.75" customHeight="1">
      <c r="A52" s="287"/>
      <c r="B52" s="45" t="s">
        <v>646</v>
      </c>
      <c r="C52" s="45" t="s">
        <v>647</v>
      </c>
    </row>
    <row r="53" spans="1:3" ht="12.75" customHeight="1">
      <c r="A53" s="287"/>
      <c r="B53" s="45" t="s">
        <v>648</v>
      </c>
      <c r="C53" s="45" t="s">
        <v>639</v>
      </c>
    </row>
    <row r="54" spans="1:3" ht="12.75" customHeight="1">
      <c r="A54" s="287"/>
      <c r="B54" s="45" t="s">
        <v>649</v>
      </c>
      <c r="C54" s="45" t="s">
        <v>650</v>
      </c>
    </row>
    <row r="55" spans="1:3" ht="12.75" customHeight="1">
      <c r="A55" s="287"/>
      <c r="B55" s="45" t="s">
        <v>651</v>
      </c>
      <c r="C55" s="45" t="s">
        <v>639</v>
      </c>
    </row>
    <row r="56" spans="1:3" ht="12.75" customHeight="1">
      <c r="A56" s="287"/>
      <c r="B56" s="45" t="s">
        <v>652</v>
      </c>
      <c r="C56" s="45" t="s">
        <v>639</v>
      </c>
    </row>
    <row r="57" spans="1:3" ht="12.75" customHeight="1">
      <c r="A57" s="287"/>
      <c r="B57" s="45" t="s">
        <v>653</v>
      </c>
      <c r="C57" s="45" t="s">
        <v>639</v>
      </c>
    </row>
    <row r="58" ht="12.75" customHeight="1">
      <c r="A58" s="287"/>
    </row>
    <row r="59" spans="1:3" ht="12.75" customHeight="1">
      <c r="A59" s="287" t="s">
        <v>654</v>
      </c>
      <c r="B59" s="296"/>
      <c r="C59" s="297"/>
    </row>
    <row r="60" spans="1:3" ht="12.75" customHeight="1">
      <c r="A60" s="287"/>
      <c r="B60" s="45" t="s">
        <v>655</v>
      </c>
      <c r="C60" s="45" t="s">
        <v>656</v>
      </c>
    </row>
    <row r="61" spans="1:3" ht="12.75" customHeight="1">
      <c r="A61" s="287"/>
      <c r="B61" s="45" t="s">
        <v>657</v>
      </c>
      <c r="C61" s="45" t="s">
        <v>658</v>
      </c>
    </row>
    <row r="62" spans="1:3" ht="12.75" customHeight="1">
      <c r="A62" s="287"/>
      <c r="B62" s="45" t="s">
        <v>659</v>
      </c>
      <c r="C62" s="45" t="s">
        <v>660</v>
      </c>
    </row>
    <row r="63" spans="1:3" ht="12.75" customHeight="1">
      <c r="A63" s="287"/>
      <c r="B63" s="45" t="s">
        <v>661</v>
      </c>
      <c r="C63" s="45" t="s">
        <v>662</v>
      </c>
    </row>
    <row r="64" spans="1:3" ht="12.75" customHeight="1">
      <c r="A64" s="287"/>
      <c r="B64" s="45" t="s">
        <v>663</v>
      </c>
      <c r="C64" s="45" t="s">
        <v>664</v>
      </c>
    </row>
    <row r="65" spans="1:3" ht="12.75" customHeight="1">
      <c r="A65" s="287"/>
      <c r="B65" s="45" t="s">
        <v>665</v>
      </c>
      <c r="C65" s="45" t="s">
        <v>666</v>
      </c>
    </row>
    <row r="66" ht="12.75" customHeight="1">
      <c r="A66" s="287"/>
    </row>
    <row r="67" spans="1:3" ht="12.75" customHeight="1">
      <c r="A67" s="287" t="s">
        <v>258</v>
      </c>
      <c r="B67" s="296"/>
      <c r="C67" s="297"/>
    </row>
    <row r="68" spans="1:3" ht="12.75" customHeight="1">
      <c r="A68" s="287"/>
      <c r="B68" s="45" t="s">
        <v>667</v>
      </c>
      <c r="C68" s="45" t="s">
        <v>668</v>
      </c>
    </row>
    <row r="69" spans="1:3" ht="12.75" customHeight="1">
      <c r="A69" s="287"/>
      <c r="B69" s="45" t="s">
        <v>669</v>
      </c>
      <c r="C69" s="45" t="s">
        <v>670</v>
      </c>
    </row>
    <row r="70" spans="1:3" ht="12.75" customHeight="1">
      <c r="A70" s="287"/>
      <c r="B70" s="45" t="s">
        <v>671</v>
      </c>
      <c r="C70" s="45" t="s">
        <v>672</v>
      </c>
    </row>
    <row r="71" spans="1:3" ht="12.75" customHeight="1">
      <c r="A71" s="287"/>
      <c r="B71" s="45" t="s">
        <v>673</v>
      </c>
      <c r="C71" s="45" t="s">
        <v>674</v>
      </c>
    </row>
    <row r="72" spans="1:3" ht="12.75" customHeight="1">
      <c r="A72" s="287"/>
      <c r="B72" s="45" t="s">
        <v>675</v>
      </c>
      <c r="C72" s="45" t="s">
        <v>668</v>
      </c>
    </row>
    <row r="73" spans="1:3" ht="12.75" customHeight="1">
      <c r="A73" s="287"/>
      <c r="B73" s="45" t="s">
        <v>676</v>
      </c>
      <c r="C73" s="45" t="s">
        <v>670</v>
      </c>
    </row>
    <row r="74" ht="12.75" customHeight="1">
      <c r="A74" s="287"/>
    </row>
    <row r="75" spans="1:3" ht="12.75" customHeight="1">
      <c r="A75" s="287" t="s">
        <v>259</v>
      </c>
      <c r="B75" s="296"/>
      <c r="C75" s="297"/>
    </row>
    <row r="76" spans="1:3" ht="12.75" customHeight="1">
      <c r="A76" s="287"/>
      <c r="B76" s="45" t="s">
        <v>677</v>
      </c>
      <c r="C76" s="45" t="s">
        <v>678</v>
      </c>
    </row>
    <row r="77" spans="1:3" ht="12.75" customHeight="1">
      <c r="A77" s="287"/>
      <c r="B77" s="45" t="s">
        <v>679</v>
      </c>
      <c r="C77" s="45" t="s">
        <v>680</v>
      </c>
    </row>
    <row r="78" spans="1:3" ht="12.75" customHeight="1">
      <c r="A78" s="287"/>
      <c r="B78" s="45" t="s">
        <v>600</v>
      </c>
      <c r="C78" s="45" t="s">
        <v>681</v>
      </c>
    </row>
    <row r="79" spans="1:3" ht="12.75" customHeight="1">
      <c r="A79" s="287"/>
      <c r="B79" s="45" t="s">
        <v>682</v>
      </c>
      <c r="C79" s="45" t="s">
        <v>683</v>
      </c>
    </row>
    <row r="80" spans="1:3" ht="12.75" customHeight="1">
      <c r="A80" s="287"/>
      <c r="B80" s="45" t="s">
        <v>684</v>
      </c>
      <c r="C80" s="45" t="s">
        <v>685</v>
      </c>
    </row>
    <row r="81" spans="1:3" ht="12.75" customHeight="1">
      <c r="A81" s="287"/>
      <c r="B81" s="45" t="s">
        <v>686</v>
      </c>
      <c r="C81" s="45" t="s">
        <v>685</v>
      </c>
    </row>
    <row r="82" spans="1:3" ht="12.75" customHeight="1">
      <c r="A82" s="287"/>
      <c r="B82" s="45" t="s">
        <v>687</v>
      </c>
      <c r="C82" s="45" t="s">
        <v>688</v>
      </c>
    </row>
    <row r="83" spans="1:3" ht="12.75" customHeight="1">
      <c r="A83" s="287"/>
      <c r="B83" s="45" t="s">
        <v>689</v>
      </c>
      <c r="C83" s="45" t="s">
        <v>678</v>
      </c>
    </row>
    <row r="84" spans="1:3" ht="12.75" customHeight="1">
      <c r="A84" s="287"/>
      <c r="B84" s="45" t="s">
        <v>690</v>
      </c>
      <c r="C84" s="45" t="s">
        <v>691</v>
      </c>
    </row>
    <row r="85" spans="1:3" ht="12.75" customHeight="1">
      <c r="A85" s="287"/>
      <c r="B85" s="45" t="s">
        <v>692</v>
      </c>
      <c r="C85" s="45" t="s">
        <v>678</v>
      </c>
    </row>
    <row r="86" ht="12.75" customHeight="1">
      <c r="A86" s="287"/>
    </row>
    <row r="87" spans="1:3" ht="12.75" customHeight="1">
      <c r="A87" s="287" t="s">
        <v>260</v>
      </c>
      <c r="B87" s="296"/>
      <c r="C87" s="297"/>
    </row>
    <row r="88" spans="1:3" ht="12.75" customHeight="1">
      <c r="A88" s="287"/>
      <c r="B88" s="45" t="s">
        <v>693</v>
      </c>
      <c r="C88" s="45" t="s">
        <v>694</v>
      </c>
    </row>
    <row r="89" spans="1:3" ht="12.75" customHeight="1">
      <c r="A89" s="287"/>
      <c r="B89" s="45" t="s">
        <v>695</v>
      </c>
      <c r="C89" s="45" t="s">
        <v>696</v>
      </c>
    </row>
    <row r="90" spans="1:3" ht="12.75" customHeight="1">
      <c r="A90" s="287"/>
      <c r="B90" s="45" t="s">
        <v>697</v>
      </c>
      <c r="C90" s="45" t="s">
        <v>698</v>
      </c>
    </row>
    <row r="91" spans="1:3" ht="12.75" customHeight="1">
      <c r="A91" s="287"/>
      <c r="B91" s="45" t="s">
        <v>699</v>
      </c>
      <c r="C91" s="45" t="s">
        <v>698</v>
      </c>
    </row>
    <row r="92" spans="1:3" ht="14.25" customHeight="1">
      <c r="A92" s="287"/>
      <c r="B92" s="45" t="s">
        <v>700</v>
      </c>
      <c r="C92" s="45" t="s">
        <v>701</v>
      </c>
    </row>
    <row r="93" spans="1:3" ht="12.75" customHeight="1">
      <c r="A93" s="287"/>
      <c r="B93" s="45" t="s">
        <v>702</v>
      </c>
      <c r="C93" s="45" t="s">
        <v>701</v>
      </c>
    </row>
    <row r="94" spans="1:3" ht="12.75" customHeight="1">
      <c r="A94" s="287"/>
      <c r="B94" s="45" t="s">
        <v>703</v>
      </c>
      <c r="C94" s="45" t="s">
        <v>698</v>
      </c>
    </row>
    <row r="95" spans="1:3" ht="12.75" customHeight="1">
      <c r="A95" s="287"/>
      <c r="B95" s="45" t="s">
        <v>704</v>
      </c>
      <c r="C95" s="45" t="s">
        <v>698</v>
      </c>
    </row>
    <row r="96" spans="1:3" ht="12.75" customHeight="1">
      <c r="A96" s="287"/>
      <c r="B96" s="45" t="s">
        <v>705</v>
      </c>
      <c r="C96" s="45" t="s">
        <v>706</v>
      </c>
    </row>
    <row r="97" spans="1:3" ht="12.75" customHeight="1">
      <c r="A97" s="287"/>
      <c r="B97" s="45" t="s">
        <v>707</v>
      </c>
      <c r="C97" s="45" t="s">
        <v>701</v>
      </c>
    </row>
    <row r="98" ht="12.75" customHeight="1">
      <c r="A98" s="287"/>
    </row>
    <row r="99" spans="1:3" ht="12.75" customHeight="1">
      <c r="A99" s="287" t="s">
        <v>261</v>
      </c>
      <c r="B99" s="296"/>
      <c r="C99" s="297"/>
    </row>
    <row r="100" spans="1:3" ht="12.75" customHeight="1">
      <c r="A100" s="287"/>
      <c r="B100" s="45" t="s">
        <v>708</v>
      </c>
      <c r="C100" s="45" t="s">
        <v>709</v>
      </c>
    </row>
    <row r="101" spans="1:3" ht="12.75" customHeight="1">
      <c r="A101" s="287"/>
      <c r="B101" s="45" t="s">
        <v>710</v>
      </c>
      <c r="C101" s="45" t="s">
        <v>711</v>
      </c>
    </row>
    <row r="102" spans="1:3" ht="12.75" customHeight="1">
      <c r="A102" s="287"/>
      <c r="B102" s="45" t="s">
        <v>712</v>
      </c>
      <c r="C102" s="45" t="s">
        <v>709</v>
      </c>
    </row>
    <row r="103" spans="1:3" ht="12.75" customHeight="1">
      <c r="A103" s="287"/>
      <c r="B103" s="45" t="s">
        <v>713</v>
      </c>
      <c r="C103" s="45" t="s">
        <v>714</v>
      </c>
    </row>
    <row r="104" spans="1:3" ht="12.75" customHeight="1">
      <c r="A104" s="287"/>
      <c r="B104" s="45" t="s">
        <v>715</v>
      </c>
      <c r="C104" s="45" t="s">
        <v>716</v>
      </c>
    </row>
    <row r="105" spans="1:3" ht="12.75" customHeight="1">
      <c r="A105" s="287"/>
      <c r="B105" s="45" t="s">
        <v>717</v>
      </c>
      <c r="C105" s="45" t="s">
        <v>714</v>
      </c>
    </row>
    <row r="106" spans="1:3" ht="12.75" customHeight="1">
      <c r="A106" s="287"/>
      <c r="B106" s="45" t="s">
        <v>718</v>
      </c>
      <c r="C106" s="45" t="s">
        <v>716</v>
      </c>
    </row>
    <row r="107" ht="12.75" customHeight="1">
      <c r="A107" s="287"/>
    </row>
    <row r="108" spans="1:3" ht="12.75" customHeight="1">
      <c r="A108" s="287" t="s">
        <v>262</v>
      </c>
      <c r="B108" s="296"/>
      <c r="C108" s="297"/>
    </row>
    <row r="109" spans="1:3" ht="12.75" customHeight="1">
      <c r="A109" s="287"/>
      <c r="B109" s="45" t="s">
        <v>719</v>
      </c>
      <c r="C109" s="45" t="s">
        <v>720</v>
      </c>
    </row>
    <row r="110" spans="1:3" ht="12.75" customHeight="1">
      <c r="A110" s="287"/>
      <c r="B110" s="45" t="s">
        <v>721</v>
      </c>
      <c r="C110" s="45" t="s">
        <v>722</v>
      </c>
    </row>
    <row r="111" spans="1:3" ht="12.75" customHeight="1">
      <c r="A111" s="287"/>
      <c r="B111" s="45" t="s">
        <v>723</v>
      </c>
      <c r="C111" s="45" t="s">
        <v>720</v>
      </c>
    </row>
    <row r="112" spans="1:3" ht="12.75" customHeight="1">
      <c r="A112" s="287"/>
      <c r="B112" s="45" t="s">
        <v>724</v>
      </c>
      <c r="C112" s="45" t="s">
        <v>722</v>
      </c>
    </row>
    <row r="113" spans="1:3" ht="12.75" customHeight="1">
      <c r="A113" s="287"/>
      <c r="B113" s="45" t="s">
        <v>725</v>
      </c>
      <c r="C113" s="45" t="s">
        <v>726</v>
      </c>
    </row>
    <row r="114" spans="1:3" ht="12.75" customHeight="1">
      <c r="A114" s="287"/>
      <c r="B114" s="45" t="s">
        <v>727</v>
      </c>
      <c r="C114" s="45" t="s">
        <v>728</v>
      </c>
    </row>
    <row r="115" spans="1:3" ht="12.75" customHeight="1">
      <c r="A115" s="287"/>
      <c r="B115" s="45" t="s">
        <v>729</v>
      </c>
      <c r="C115" s="45" t="s">
        <v>722</v>
      </c>
    </row>
    <row r="116" spans="1:3" ht="12.75" customHeight="1">
      <c r="A116" s="287"/>
      <c r="B116" s="45" t="s">
        <v>730</v>
      </c>
      <c r="C116" s="45" t="s">
        <v>722</v>
      </c>
    </row>
    <row r="117" spans="1:3" ht="12.75" customHeight="1">
      <c r="A117" s="287"/>
      <c r="B117" s="45" t="s">
        <v>731</v>
      </c>
      <c r="C117" s="45" t="s">
        <v>722</v>
      </c>
    </row>
    <row r="118" ht="12.75" customHeight="1">
      <c r="A118" s="287"/>
    </row>
    <row r="119" spans="1:3" ht="12.75" customHeight="1">
      <c r="A119" s="287" t="s">
        <v>263</v>
      </c>
      <c r="B119" s="296"/>
      <c r="C119" s="297"/>
    </row>
    <row r="120" spans="1:3" ht="12.75" customHeight="1">
      <c r="A120" s="287"/>
      <c r="B120" s="45" t="s">
        <v>732</v>
      </c>
      <c r="C120" s="45" t="s">
        <v>733</v>
      </c>
    </row>
    <row r="121" spans="1:3" ht="12.75" customHeight="1">
      <c r="A121" s="287"/>
      <c r="B121" s="45" t="s">
        <v>734</v>
      </c>
      <c r="C121" s="45" t="s">
        <v>735</v>
      </c>
    </row>
    <row r="122" spans="1:3" ht="12.75" customHeight="1">
      <c r="A122" s="287"/>
      <c r="B122" s="45" t="s">
        <v>736</v>
      </c>
      <c r="C122" s="45" t="s">
        <v>733</v>
      </c>
    </row>
    <row r="123" spans="1:3" ht="12.75" customHeight="1">
      <c r="A123" s="287"/>
      <c r="B123" s="45" t="s">
        <v>737</v>
      </c>
      <c r="C123" s="45" t="s">
        <v>733</v>
      </c>
    </row>
    <row r="124" spans="1:3" ht="12.75" customHeight="1">
      <c r="A124" s="287"/>
      <c r="B124" s="45" t="s">
        <v>738</v>
      </c>
      <c r="C124" s="45" t="s">
        <v>733</v>
      </c>
    </row>
    <row r="125" spans="1:3" ht="12.75" customHeight="1">
      <c r="A125" s="287"/>
      <c r="B125" s="45" t="s">
        <v>739</v>
      </c>
      <c r="C125" s="45" t="s">
        <v>733</v>
      </c>
    </row>
    <row r="126" spans="1:3" ht="12.75" customHeight="1">
      <c r="A126" s="287"/>
      <c r="B126" s="45" t="s">
        <v>740</v>
      </c>
      <c r="C126" s="45" t="s">
        <v>733</v>
      </c>
    </row>
    <row r="127" spans="1:3" ht="12.75" customHeight="1">
      <c r="A127" s="287"/>
      <c r="B127" s="298" t="s">
        <v>741</v>
      </c>
      <c r="C127" s="45" t="s">
        <v>733</v>
      </c>
    </row>
    <row r="128" spans="1:3" ht="12.75" customHeight="1">
      <c r="A128" s="287"/>
      <c r="B128" s="45" t="s">
        <v>742</v>
      </c>
      <c r="C128" s="45" t="s">
        <v>743</v>
      </c>
    </row>
    <row r="129" spans="1:3" ht="12.75" customHeight="1">
      <c r="A129" s="287"/>
      <c r="B129" s="45" t="s">
        <v>744</v>
      </c>
      <c r="C129" s="45" t="s">
        <v>733</v>
      </c>
    </row>
    <row r="130" ht="12.75" customHeight="1">
      <c r="A130" s="287"/>
    </row>
    <row r="131" spans="1:3" ht="12.75" customHeight="1">
      <c r="A131" s="287" t="s">
        <v>264</v>
      </c>
      <c r="B131" s="296"/>
      <c r="C131" s="297"/>
    </row>
    <row r="132" spans="1:3" ht="12.75" customHeight="1">
      <c r="A132" s="287"/>
      <c r="B132" s="45" t="s">
        <v>745</v>
      </c>
      <c r="C132" s="45" t="s">
        <v>746</v>
      </c>
    </row>
    <row r="133" spans="1:3" ht="12.75" customHeight="1">
      <c r="A133" s="287"/>
      <c r="B133" s="45" t="s">
        <v>747</v>
      </c>
      <c r="C133" s="45" t="s">
        <v>748</v>
      </c>
    </row>
    <row r="134" spans="1:3" ht="12.75" customHeight="1">
      <c r="A134" s="287"/>
      <c r="B134" s="45" t="s">
        <v>749</v>
      </c>
      <c r="C134" s="45" t="s">
        <v>748</v>
      </c>
    </row>
    <row r="135" spans="1:3" ht="12.75" customHeight="1">
      <c r="A135" s="287"/>
      <c r="B135" s="45" t="s">
        <v>750</v>
      </c>
      <c r="C135" s="45" t="s">
        <v>751</v>
      </c>
    </row>
    <row r="136" spans="1:3" ht="12.75" customHeight="1">
      <c r="A136" s="287"/>
      <c r="B136" s="45" t="s">
        <v>752</v>
      </c>
      <c r="C136" s="45" t="s">
        <v>746</v>
      </c>
    </row>
    <row r="137" spans="1:3" ht="12.75" customHeight="1">
      <c r="A137" s="287"/>
      <c r="B137" s="45" t="s">
        <v>753</v>
      </c>
      <c r="C137" s="45" t="s">
        <v>746</v>
      </c>
    </row>
    <row r="138" spans="1:3" ht="12.75" customHeight="1">
      <c r="A138" s="287"/>
      <c r="B138" s="45" t="s">
        <v>754</v>
      </c>
      <c r="C138" s="45" t="s">
        <v>755</v>
      </c>
    </row>
    <row r="139" spans="1:3" ht="12.75" customHeight="1">
      <c r="A139" s="287"/>
      <c r="B139" s="45" t="s">
        <v>756</v>
      </c>
      <c r="C139" s="45" t="s">
        <v>746</v>
      </c>
    </row>
    <row r="140" spans="1:3" ht="12.75" customHeight="1">
      <c r="A140" s="287"/>
      <c r="B140" s="45" t="s">
        <v>757</v>
      </c>
      <c r="C140" s="45" t="s">
        <v>758</v>
      </c>
    </row>
    <row r="141" spans="2:3" ht="12.75" customHeight="1">
      <c r="B141" s="45" t="s">
        <v>759</v>
      </c>
      <c r="C141" s="45" t="s">
        <v>746</v>
      </c>
    </row>
    <row r="142" ht="13.5" customHeight="1"/>
    <row r="143" ht="12.75" customHeight="1">
      <c r="A143" s="262" t="s">
        <v>265</v>
      </c>
    </row>
    <row r="144" spans="2:3" ht="12.75" customHeight="1">
      <c r="B144" s="45" t="s">
        <v>760</v>
      </c>
      <c r="C144" s="45" t="s">
        <v>761</v>
      </c>
    </row>
    <row r="145" spans="2:3" ht="12.75" customHeight="1">
      <c r="B145" s="45" t="s">
        <v>762</v>
      </c>
      <c r="C145" s="45" t="s">
        <v>761</v>
      </c>
    </row>
    <row r="146" spans="2:3" ht="12.75" customHeight="1">
      <c r="B146" s="45" t="s">
        <v>763</v>
      </c>
      <c r="C146" s="45" t="s">
        <v>761</v>
      </c>
    </row>
    <row r="147" spans="2:3" ht="12.75" customHeight="1">
      <c r="B147" s="45" t="s">
        <v>764</v>
      </c>
      <c r="C147" s="45" t="s">
        <v>761</v>
      </c>
    </row>
    <row r="148" spans="2:3" ht="12.75" customHeight="1">
      <c r="B148" s="45" t="s">
        <v>765</v>
      </c>
      <c r="C148" s="45" t="s">
        <v>766</v>
      </c>
    </row>
    <row r="149" spans="2:3" ht="12.75" customHeight="1">
      <c r="B149" s="45" t="s">
        <v>767</v>
      </c>
      <c r="C149" s="45" t="s">
        <v>768</v>
      </c>
    </row>
    <row r="150" spans="2:3" ht="12.75" customHeight="1">
      <c r="B150" s="45" t="s">
        <v>769</v>
      </c>
      <c r="C150" s="45" t="s">
        <v>770</v>
      </c>
    </row>
    <row r="151" spans="2:3" ht="12.75" customHeight="1">
      <c r="B151" s="45" t="s">
        <v>771</v>
      </c>
      <c r="C151" s="45" t="s">
        <v>761</v>
      </c>
    </row>
    <row r="152" spans="2:3" ht="12.75" customHeight="1">
      <c r="B152" s="45" t="s">
        <v>772</v>
      </c>
      <c r="C152" s="45" t="s">
        <v>761</v>
      </c>
    </row>
    <row r="153" spans="2:3" ht="12.75" customHeight="1">
      <c r="B153" s="45" t="s">
        <v>773</v>
      </c>
      <c r="C153" s="45" t="s">
        <v>761</v>
      </c>
    </row>
  </sheetData>
  <sheetProtection/>
  <mergeCells count="2">
    <mergeCell ref="A2:C2"/>
    <mergeCell ref="A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54"/>
  <sheetViews>
    <sheetView zoomScalePageLayoutView="0" workbookViewId="0" topLeftCell="A1">
      <selection activeCell="G11" sqref="G11"/>
    </sheetView>
  </sheetViews>
  <sheetFormatPr defaultColWidth="9.140625" defaultRowHeight="12.75"/>
  <cols>
    <col min="1" max="1" width="36.28125" style="46" bestFit="1" customWidth="1"/>
    <col min="2" max="8" width="9.140625" style="46" customWidth="1"/>
    <col min="9" max="14" width="9.140625" style="47" customWidth="1"/>
    <col min="15" max="15" width="9.140625" style="46" customWidth="1"/>
    <col min="16" max="16" width="9.57421875" style="216" bestFit="1" customWidth="1"/>
    <col min="17" max="17" width="8.57421875" style="47" customWidth="1"/>
    <col min="18" max="18" width="8.57421875" style="46" customWidth="1"/>
    <col min="19" max="29" width="8.57421875" style="47" customWidth="1"/>
    <col min="30" max="16384" width="9.140625" style="47" customWidth="1"/>
  </cols>
  <sheetData>
    <row r="1" spans="1:15" ht="15">
      <c r="A1" s="306" t="s">
        <v>449</v>
      </c>
      <c r="B1" s="306"/>
      <c r="C1" s="306"/>
      <c r="D1" s="306"/>
      <c r="E1" s="306"/>
      <c r="F1" s="306"/>
      <c r="G1" s="306"/>
      <c r="H1" s="306"/>
      <c r="I1" s="306"/>
      <c r="J1" s="306"/>
      <c r="K1" s="306"/>
      <c r="L1" s="306"/>
      <c r="M1" s="306"/>
      <c r="N1" s="306"/>
      <c r="O1" s="306"/>
    </row>
    <row r="2" spans="1:18" ht="15">
      <c r="A2" s="307" t="s">
        <v>210</v>
      </c>
      <c r="B2" s="307"/>
      <c r="C2" s="307"/>
      <c r="D2" s="307"/>
      <c r="E2" s="307"/>
      <c r="F2" s="307"/>
      <c r="G2" s="307"/>
      <c r="H2" s="307"/>
      <c r="I2" s="307"/>
      <c r="J2" s="307"/>
      <c r="K2" s="307"/>
      <c r="L2" s="307"/>
      <c r="M2" s="307"/>
      <c r="N2" s="307"/>
      <c r="O2" s="307"/>
      <c r="P2" s="217"/>
      <c r="Q2" s="48"/>
      <c r="R2" s="48"/>
    </row>
    <row r="3" spans="1:15" ht="15">
      <c r="A3" s="49"/>
      <c r="B3" s="49"/>
      <c r="C3" s="49"/>
      <c r="D3" s="49"/>
      <c r="E3" s="49"/>
      <c r="F3" s="49"/>
      <c r="G3" s="49"/>
      <c r="H3" s="49"/>
      <c r="I3" s="49"/>
      <c r="J3" s="50"/>
      <c r="K3" s="50"/>
      <c r="L3" s="50"/>
      <c r="M3" s="50"/>
      <c r="N3" s="49"/>
      <c r="O3" s="49"/>
    </row>
    <row r="4" spans="1:18" ht="15">
      <c r="A4" s="301" t="s">
        <v>252</v>
      </c>
      <c r="B4" s="301"/>
      <c r="C4" s="301"/>
      <c r="D4" s="301"/>
      <c r="E4" s="301"/>
      <c r="F4" s="301"/>
      <c r="G4" s="301"/>
      <c r="H4" s="301"/>
      <c r="I4" s="301"/>
      <c r="J4" s="301"/>
      <c r="K4" s="301"/>
      <c r="L4" s="301"/>
      <c r="M4" s="301"/>
      <c r="N4" s="301"/>
      <c r="O4" s="301"/>
      <c r="P4" s="218"/>
      <c r="Q4" s="40"/>
      <c r="R4" s="40"/>
    </row>
    <row r="5" spans="1:18" ht="15">
      <c r="A5" s="301" t="s">
        <v>450</v>
      </c>
      <c r="B5" s="301"/>
      <c r="C5" s="301"/>
      <c r="D5" s="301"/>
      <c r="E5" s="301"/>
      <c r="F5" s="301"/>
      <c r="G5" s="301"/>
      <c r="H5" s="301"/>
      <c r="I5" s="301"/>
      <c r="J5" s="301"/>
      <c r="K5" s="301"/>
      <c r="L5" s="301"/>
      <c r="M5" s="301"/>
      <c r="N5" s="301"/>
      <c r="O5" s="301"/>
      <c r="P5" s="218"/>
      <c r="Q5" s="40"/>
      <c r="R5" s="40"/>
    </row>
    <row r="6" spans="1:18" ht="15.75" thickBot="1">
      <c r="A6" s="40"/>
      <c r="B6" s="40"/>
      <c r="C6" s="40"/>
      <c r="D6" s="40"/>
      <c r="E6" s="40"/>
      <c r="F6" s="40"/>
      <c r="G6" s="40"/>
      <c r="H6" s="40"/>
      <c r="I6" s="40"/>
      <c r="J6" s="40"/>
      <c r="K6" s="40"/>
      <c r="L6" s="40"/>
      <c r="M6" s="40"/>
      <c r="N6" s="40"/>
      <c r="O6" s="99"/>
      <c r="P6" s="218"/>
      <c r="Q6" s="40"/>
      <c r="R6" s="40"/>
    </row>
    <row r="7" spans="1:18" ht="213" customHeight="1">
      <c r="A7" s="51" t="s">
        <v>57</v>
      </c>
      <c r="B7" s="272" t="s">
        <v>439</v>
      </c>
      <c r="C7" s="53" t="s">
        <v>255</v>
      </c>
      <c r="D7" s="53" t="s">
        <v>256</v>
      </c>
      <c r="E7" s="53" t="s">
        <v>257</v>
      </c>
      <c r="F7" s="273" t="s">
        <v>391</v>
      </c>
      <c r="G7" s="53" t="s">
        <v>258</v>
      </c>
      <c r="H7" s="53" t="s">
        <v>259</v>
      </c>
      <c r="I7" s="53" t="s">
        <v>260</v>
      </c>
      <c r="J7" s="53" t="s">
        <v>261</v>
      </c>
      <c r="K7" s="273" t="s">
        <v>448</v>
      </c>
      <c r="L7" s="53" t="s">
        <v>263</v>
      </c>
      <c r="M7" s="53" t="s">
        <v>264</v>
      </c>
      <c r="N7" s="53" t="s">
        <v>265</v>
      </c>
      <c r="O7" s="53" t="s">
        <v>60</v>
      </c>
      <c r="R7" s="47"/>
    </row>
    <row r="8" spans="1:18" ht="13.5" customHeight="1">
      <c r="A8" s="52" t="s">
        <v>65</v>
      </c>
      <c r="B8" s="59">
        <v>3115</v>
      </c>
      <c r="C8" s="66">
        <v>499</v>
      </c>
      <c r="D8" s="66">
        <v>517</v>
      </c>
      <c r="E8" s="66">
        <v>1198</v>
      </c>
      <c r="F8" s="66">
        <v>38</v>
      </c>
      <c r="G8" s="66">
        <v>231</v>
      </c>
      <c r="H8" s="66">
        <v>375</v>
      </c>
      <c r="I8" s="66">
        <v>458</v>
      </c>
      <c r="J8" s="66">
        <v>466</v>
      </c>
      <c r="K8" s="66">
        <v>269</v>
      </c>
      <c r="L8" s="66">
        <v>744</v>
      </c>
      <c r="M8" s="66">
        <v>917</v>
      </c>
      <c r="N8" s="67">
        <v>708</v>
      </c>
      <c r="O8" s="100">
        <f>SUM(B8:N8)</f>
        <v>9535</v>
      </c>
      <c r="R8" s="47"/>
    </row>
    <row r="9" spans="1:18" ht="13.5" customHeight="1">
      <c r="A9" s="46" t="s">
        <v>70</v>
      </c>
      <c r="B9" s="30">
        <v>232</v>
      </c>
      <c r="C9" s="68">
        <v>641</v>
      </c>
      <c r="D9" s="68">
        <v>91</v>
      </c>
      <c r="E9" s="68">
        <v>422</v>
      </c>
      <c r="F9" s="68">
        <v>0</v>
      </c>
      <c r="G9" s="68">
        <v>0</v>
      </c>
      <c r="H9" s="68">
        <v>644</v>
      </c>
      <c r="I9" s="68">
        <v>151</v>
      </c>
      <c r="J9" s="68">
        <v>227</v>
      </c>
      <c r="K9" s="68">
        <v>621</v>
      </c>
      <c r="L9" s="68">
        <v>488</v>
      </c>
      <c r="M9" s="68">
        <v>816</v>
      </c>
      <c r="N9" s="69">
        <v>372</v>
      </c>
      <c r="O9" s="30">
        <f aca="true" t="shared" si="0" ref="O9:O39">SUM(B9:N9)</f>
        <v>4705</v>
      </c>
      <c r="R9" s="47"/>
    </row>
    <row r="10" spans="1:18" ht="13.5" customHeight="1">
      <c r="A10" s="274" t="s">
        <v>568</v>
      </c>
      <c r="B10" s="30">
        <v>113</v>
      </c>
      <c r="C10" s="68">
        <v>0</v>
      </c>
      <c r="D10" s="68">
        <v>0</v>
      </c>
      <c r="E10" s="68">
        <v>30</v>
      </c>
      <c r="F10" s="68">
        <v>0</v>
      </c>
      <c r="G10" s="68">
        <v>27</v>
      </c>
      <c r="H10" s="68">
        <v>49</v>
      </c>
      <c r="I10" s="68">
        <v>0</v>
      </c>
      <c r="J10" s="68">
        <v>0</v>
      </c>
      <c r="K10" s="68">
        <v>0</v>
      </c>
      <c r="L10" s="68">
        <v>268</v>
      </c>
      <c r="M10" s="68">
        <v>0</v>
      </c>
      <c r="N10" s="69">
        <v>77</v>
      </c>
      <c r="O10" s="30">
        <f t="shared" si="0"/>
        <v>564</v>
      </c>
      <c r="R10" s="47"/>
    </row>
    <row r="11" spans="1:18" ht="13.5" customHeight="1">
      <c r="A11" s="46" t="s">
        <v>74</v>
      </c>
      <c r="B11" s="30">
        <v>6</v>
      </c>
      <c r="C11" s="68">
        <v>0</v>
      </c>
      <c r="D11" s="68">
        <v>38</v>
      </c>
      <c r="E11" s="68">
        <v>16</v>
      </c>
      <c r="F11" s="68">
        <v>23</v>
      </c>
      <c r="G11" s="68">
        <v>12</v>
      </c>
      <c r="H11" s="68">
        <v>19</v>
      </c>
      <c r="I11" s="68">
        <v>57</v>
      </c>
      <c r="J11" s="68">
        <v>9</v>
      </c>
      <c r="K11" s="68">
        <v>0</v>
      </c>
      <c r="L11" s="68">
        <v>157</v>
      </c>
      <c r="M11" s="68">
        <v>45</v>
      </c>
      <c r="N11" s="69">
        <v>52</v>
      </c>
      <c r="O11" s="30">
        <f t="shared" si="0"/>
        <v>434</v>
      </c>
      <c r="R11" s="47"/>
    </row>
    <row r="12" spans="1:18" ht="13.5" customHeight="1">
      <c r="A12" s="46" t="s">
        <v>145</v>
      </c>
      <c r="B12" s="30">
        <v>22</v>
      </c>
      <c r="C12" s="68">
        <v>0</v>
      </c>
      <c r="D12" s="68">
        <v>0</v>
      </c>
      <c r="E12" s="68">
        <v>0</v>
      </c>
      <c r="F12" s="68">
        <v>0</v>
      </c>
      <c r="G12" s="68">
        <v>0</v>
      </c>
      <c r="H12" s="68">
        <v>0</v>
      </c>
      <c r="I12" s="68">
        <v>0</v>
      </c>
      <c r="J12" s="68">
        <v>0</v>
      </c>
      <c r="K12" s="68">
        <v>0</v>
      </c>
      <c r="L12" s="68">
        <v>90</v>
      </c>
      <c r="M12" s="68">
        <v>0</v>
      </c>
      <c r="N12" s="69">
        <v>0</v>
      </c>
      <c r="O12" s="30">
        <f t="shared" si="0"/>
        <v>112</v>
      </c>
      <c r="R12" s="47"/>
    </row>
    <row r="13" spans="1:18" ht="13.5" customHeight="1">
      <c r="A13" s="46" t="s">
        <v>76</v>
      </c>
      <c r="B13" s="30">
        <v>100</v>
      </c>
      <c r="C13" s="68">
        <v>562</v>
      </c>
      <c r="D13" s="68">
        <v>134</v>
      </c>
      <c r="E13" s="68">
        <v>67</v>
      </c>
      <c r="F13" s="68">
        <v>0</v>
      </c>
      <c r="G13" s="68">
        <v>0</v>
      </c>
      <c r="H13" s="68">
        <v>943</v>
      </c>
      <c r="I13" s="68">
        <v>250</v>
      </c>
      <c r="J13" s="68">
        <v>461</v>
      </c>
      <c r="K13" s="68">
        <v>389</v>
      </c>
      <c r="L13" s="68">
        <v>389</v>
      </c>
      <c r="M13" s="68">
        <v>357</v>
      </c>
      <c r="N13" s="69">
        <v>381</v>
      </c>
      <c r="O13" s="30">
        <f t="shared" si="0"/>
        <v>4033</v>
      </c>
      <c r="R13" s="47"/>
    </row>
    <row r="14" spans="1:18" ht="13.5" customHeight="1">
      <c r="A14" s="46" t="s">
        <v>146</v>
      </c>
      <c r="B14" s="30">
        <v>156</v>
      </c>
      <c r="C14" s="68">
        <v>0</v>
      </c>
      <c r="D14" s="68">
        <v>0</v>
      </c>
      <c r="E14" s="68">
        <v>100</v>
      </c>
      <c r="F14" s="68">
        <v>0</v>
      </c>
      <c r="G14" s="68">
        <v>156</v>
      </c>
      <c r="H14" s="68">
        <v>0</v>
      </c>
      <c r="I14" s="68">
        <v>0</v>
      </c>
      <c r="J14" s="68">
        <v>42</v>
      </c>
      <c r="K14" s="68">
        <v>0</v>
      </c>
      <c r="L14" s="68">
        <v>125</v>
      </c>
      <c r="M14" s="68">
        <v>25</v>
      </c>
      <c r="N14" s="69">
        <v>0</v>
      </c>
      <c r="O14" s="30">
        <f t="shared" si="0"/>
        <v>604</v>
      </c>
      <c r="R14" s="47"/>
    </row>
    <row r="15" spans="1:18" ht="13.5" customHeight="1">
      <c r="A15" s="46" t="s">
        <v>83</v>
      </c>
      <c r="B15" s="30">
        <v>0</v>
      </c>
      <c r="C15" s="68">
        <v>0</v>
      </c>
      <c r="D15" s="68">
        <v>0</v>
      </c>
      <c r="E15" s="68">
        <v>0</v>
      </c>
      <c r="F15" s="68">
        <v>0</v>
      </c>
      <c r="G15" s="68">
        <v>0</v>
      </c>
      <c r="H15" s="68">
        <v>0</v>
      </c>
      <c r="I15" s="68">
        <v>0</v>
      </c>
      <c r="J15" s="68">
        <v>0</v>
      </c>
      <c r="K15" s="68">
        <v>0</v>
      </c>
      <c r="L15" s="68">
        <v>6</v>
      </c>
      <c r="M15" s="68">
        <v>18</v>
      </c>
      <c r="N15" s="69">
        <v>0</v>
      </c>
      <c r="O15" s="30">
        <f t="shared" si="0"/>
        <v>24</v>
      </c>
      <c r="R15" s="47"/>
    </row>
    <row r="16" spans="1:18" ht="13.5" customHeight="1">
      <c r="A16" s="46" t="s">
        <v>84</v>
      </c>
      <c r="B16" s="30">
        <v>1752</v>
      </c>
      <c r="C16" s="68">
        <v>1153</v>
      </c>
      <c r="D16" s="68">
        <v>601</v>
      </c>
      <c r="E16" s="68">
        <v>1315</v>
      </c>
      <c r="F16" s="68">
        <v>535</v>
      </c>
      <c r="G16" s="68">
        <v>157</v>
      </c>
      <c r="H16" s="68">
        <v>2688</v>
      </c>
      <c r="I16" s="68">
        <v>865</v>
      </c>
      <c r="J16" s="68">
        <v>1584</v>
      </c>
      <c r="K16" s="68">
        <v>443</v>
      </c>
      <c r="L16" s="68">
        <v>1575</v>
      </c>
      <c r="M16" s="68">
        <v>1190</v>
      </c>
      <c r="N16" s="69">
        <v>627</v>
      </c>
      <c r="O16" s="30">
        <f t="shared" si="0"/>
        <v>14485</v>
      </c>
      <c r="R16" s="47"/>
    </row>
    <row r="17" spans="1:18" ht="13.5" customHeight="1">
      <c r="A17" s="46" t="s">
        <v>90</v>
      </c>
      <c r="B17" s="30">
        <v>2386</v>
      </c>
      <c r="C17" s="68">
        <v>653</v>
      </c>
      <c r="D17" s="68">
        <v>572</v>
      </c>
      <c r="E17" s="68">
        <v>1140</v>
      </c>
      <c r="F17" s="68">
        <v>95</v>
      </c>
      <c r="G17" s="68">
        <v>217</v>
      </c>
      <c r="H17" s="68">
        <v>476</v>
      </c>
      <c r="I17" s="68">
        <v>336</v>
      </c>
      <c r="J17" s="68">
        <v>293</v>
      </c>
      <c r="K17" s="68">
        <v>497</v>
      </c>
      <c r="L17" s="68">
        <v>895</v>
      </c>
      <c r="M17" s="68">
        <v>1027</v>
      </c>
      <c r="N17" s="69">
        <v>1484</v>
      </c>
      <c r="O17" s="30">
        <f t="shared" si="0"/>
        <v>10071</v>
      </c>
      <c r="R17" s="47"/>
    </row>
    <row r="18" spans="1:18" ht="13.5" customHeight="1">
      <c r="A18" s="46" t="s">
        <v>95</v>
      </c>
      <c r="B18" s="30">
        <v>285</v>
      </c>
      <c r="C18" s="68">
        <v>525</v>
      </c>
      <c r="D18" s="68">
        <v>390</v>
      </c>
      <c r="E18" s="68">
        <v>318</v>
      </c>
      <c r="F18" s="68">
        <v>0</v>
      </c>
      <c r="G18" s="68">
        <v>0</v>
      </c>
      <c r="H18" s="68">
        <v>358</v>
      </c>
      <c r="I18" s="68">
        <v>214</v>
      </c>
      <c r="J18" s="68">
        <v>381</v>
      </c>
      <c r="K18" s="68">
        <v>159</v>
      </c>
      <c r="L18" s="68">
        <v>429</v>
      </c>
      <c r="M18" s="68">
        <v>255</v>
      </c>
      <c r="N18" s="69">
        <v>205</v>
      </c>
      <c r="O18" s="30">
        <f t="shared" si="0"/>
        <v>3519</v>
      </c>
      <c r="R18" s="47"/>
    </row>
    <row r="19" spans="1:18" ht="13.5" customHeight="1">
      <c r="A19" s="46" t="s">
        <v>97</v>
      </c>
      <c r="B19" s="30">
        <v>1338</v>
      </c>
      <c r="C19" s="68">
        <v>426</v>
      </c>
      <c r="D19" s="68">
        <v>1010</v>
      </c>
      <c r="E19" s="68">
        <v>910</v>
      </c>
      <c r="F19" s="68">
        <v>286</v>
      </c>
      <c r="G19" s="68">
        <v>0</v>
      </c>
      <c r="H19" s="68">
        <v>1866</v>
      </c>
      <c r="I19" s="68">
        <v>463</v>
      </c>
      <c r="J19" s="68">
        <v>1250</v>
      </c>
      <c r="K19" s="68">
        <v>235</v>
      </c>
      <c r="L19" s="68">
        <v>3430</v>
      </c>
      <c r="M19" s="68">
        <v>1479</v>
      </c>
      <c r="N19" s="69">
        <v>2868</v>
      </c>
      <c r="O19" s="30">
        <f t="shared" si="0"/>
        <v>15561</v>
      </c>
      <c r="R19" s="47"/>
    </row>
    <row r="20" spans="1:18" ht="13.5" customHeight="1">
      <c r="A20" s="46" t="s">
        <v>147</v>
      </c>
      <c r="B20" s="30">
        <v>2052</v>
      </c>
      <c r="C20" s="68">
        <v>4002</v>
      </c>
      <c r="D20" s="68">
        <v>1304</v>
      </c>
      <c r="E20" s="68">
        <v>3504</v>
      </c>
      <c r="F20" s="68">
        <v>2602</v>
      </c>
      <c r="G20" s="68">
        <v>267</v>
      </c>
      <c r="H20" s="68">
        <v>5368</v>
      </c>
      <c r="I20" s="68">
        <v>2053</v>
      </c>
      <c r="J20" s="68">
        <v>3774</v>
      </c>
      <c r="K20" s="68">
        <v>2876</v>
      </c>
      <c r="L20" s="68">
        <v>5290</v>
      </c>
      <c r="M20" s="68">
        <v>6289</v>
      </c>
      <c r="N20" s="69">
        <v>8390</v>
      </c>
      <c r="O20" s="30">
        <f t="shared" si="0"/>
        <v>47771</v>
      </c>
      <c r="R20" s="47"/>
    </row>
    <row r="21" spans="1:18" ht="13.5" customHeight="1">
      <c r="A21" s="46" t="s">
        <v>100</v>
      </c>
      <c r="B21" s="30">
        <v>319</v>
      </c>
      <c r="C21" s="68">
        <v>0</v>
      </c>
      <c r="D21" s="68">
        <v>0</v>
      </c>
      <c r="E21" s="68">
        <v>0</v>
      </c>
      <c r="F21" s="68">
        <v>0</v>
      </c>
      <c r="G21" s="68">
        <v>0</v>
      </c>
      <c r="H21" s="68">
        <v>0</v>
      </c>
      <c r="I21" s="68">
        <v>0</v>
      </c>
      <c r="J21" s="68">
        <v>0</v>
      </c>
      <c r="K21" s="68">
        <v>0</v>
      </c>
      <c r="L21" s="68">
        <v>0</v>
      </c>
      <c r="M21" s="68">
        <v>38</v>
      </c>
      <c r="N21" s="69">
        <v>0</v>
      </c>
      <c r="O21" s="30">
        <f t="shared" si="0"/>
        <v>357</v>
      </c>
      <c r="R21" s="47"/>
    </row>
    <row r="22" spans="1:18" ht="13.5" customHeight="1">
      <c r="A22" s="46" t="s">
        <v>102</v>
      </c>
      <c r="B22" s="30">
        <v>21</v>
      </c>
      <c r="C22" s="68">
        <v>0</v>
      </c>
      <c r="D22" s="68">
        <v>34</v>
      </c>
      <c r="E22" s="68">
        <v>0</v>
      </c>
      <c r="F22" s="68">
        <v>0</v>
      </c>
      <c r="G22" s="68">
        <v>0</v>
      </c>
      <c r="H22" s="68">
        <v>107</v>
      </c>
      <c r="I22" s="68">
        <v>0</v>
      </c>
      <c r="J22" s="68">
        <v>0</v>
      </c>
      <c r="K22" s="68">
        <v>0</v>
      </c>
      <c r="L22" s="68">
        <v>116</v>
      </c>
      <c r="M22" s="68">
        <v>0</v>
      </c>
      <c r="N22" s="69">
        <v>11</v>
      </c>
      <c r="O22" s="30">
        <f t="shared" si="0"/>
        <v>289</v>
      </c>
      <c r="R22" s="47"/>
    </row>
    <row r="23" spans="1:18" ht="13.5" customHeight="1">
      <c r="A23" s="46" t="s">
        <v>105</v>
      </c>
      <c r="B23" s="30">
        <v>61</v>
      </c>
      <c r="C23" s="68">
        <v>201</v>
      </c>
      <c r="D23" s="68">
        <v>0</v>
      </c>
      <c r="E23" s="68">
        <v>104</v>
      </c>
      <c r="F23" s="68">
        <v>0</v>
      </c>
      <c r="G23" s="68">
        <v>0</v>
      </c>
      <c r="H23" s="68">
        <v>45</v>
      </c>
      <c r="I23" s="68">
        <v>46</v>
      </c>
      <c r="J23" s="68">
        <v>224</v>
      </c>
      <c r="K23" s="68">
        <v>82</v>
      </c>
      <c r="L23" s="68">
        <v>206</v>
      </c>
      <c r="M23" s="68">
        <v>32</v>
      </c>
      <c r="N23" s="69">
        <v>92</v>
      </c>
      <c r="O23" s="30">
        <f t="shared" si="0"/>
        <v>1093</v>
      </c>
      <c r="R23" s="47"/>
    </row>
    <row r="24" spans="1:18" ht="13.5" customHeight="1">
      <c r="A24" s="46" t="s">
        <v>148</v>
      </c>
      <c r="B24" s="30">
        <v>0</v>
      </c>
      <c r="C24" s="68">
        <v>131</v>
      </c>
      <c r="D24" s="68">
        <v>0</v>
      </c>
      <c r="E24" s="68">
        <v>144</v>
      </c>
      <c r="F24" s="68">
        <v>0</v>
      </c>
      <c r="G24" s="68">
        <v>144</v>
      </c>
      <c r="H24" s="68">
        <v>391</v>
      </c>
      <c r="I24" s="68">
        <v>0</v>
      </c>
      <c r="J24" s="68">
        <v>165</v>
      </c>
      <c r="K24" s="68">
        <v>0</v>
      </c>
      <c r="L24" s="68">
        <v>63</v>
      </c>
      <c r="M24" s="68">
        <v>316</v>
      </c>
      <c r="N24" s="69">
        <v>22</v>
      </c>
      <c r="O24" s="30">
        <f t="shared" si="0"/>
        <v>1376</v>
      </c>
      <c r="R24" s="47"/>
    </row>
    <row r="25" spans="1:18" ht="13.5" customHeight="1">
      <c r="A25" s="46" t="s">
        <v>115</v>
      </c>
      <c r="B25" s="30">
        <v>0</v>
      </c>
      <c r="C25" s="68">
        <v>0</v>
      </c>
      <c r="D25" s="68">
        <v>0</v>
      </c>
      <c r="E25" s="68">
        <v>0</v>
      </c>
      <c r="F25" s="68">
        <v>0</v>
      </c>
      <c r="G25" s="68">
        <v>0</v>
      </c>
      <c r="H25" s="68">
        <v>0</v>
      </c>
      <c r="I25" s="68">
        <v>0</v>
      </c>
      <c r="J25" s="68">
        <v>315</v>
      </c>
      <c r="K25" s="68">
        <v>0</v>
      </c>
      <c r="L25" s="68">
        <v>0</v>
      </c>
      <c r="M25" s="68">
        <v>0</v>
      </c>
      <c r="N25" s="69">
        <v>0</v>
      </c>
      <c r="O25" s="30">
        <f t="shared" si="0"/>
        <v>315</v>
      </c>
      <c r="R25" s="47"/>
    </row>
    <row r="26" spans="1:18" ht="13.5" customHeight="1">
      <c r="A26" s="46" t="s">
        <v>116</v>
      </c>
      <c r="B26" s="30">
        <v>1867</v>
      </c>
      <c r="C26" s="68">
        <v>456</v>
      </c>
      <c r="D26" s="68">
        <v>0</v>
      </c>
      <c r="E26" s="68">
        <v>251</v>
      </c>
      <c r="F26" s="68">
        <v>0</v>
      </c>
      <c r="G26" s="68">
        <v>0</v>
      </c>
      <c r="H26" s="68">
        <v>205</v>
      </c>
      <c r="I26" s="68">
        <v>141</v>
      </c>
      <c r="J26" s="68">
        <v>569</v>
      </c>
      <c r="K26" s="68">
        <v>250</v>
      </c>
      <c r="L26" s="68">
        <v>627</v>
      </c>
      <c r="M26" s="68">
        <v>160</v>
      </c>
      <c r="N26" s="69">
        <v>475</v>
      </c>
      <c r="O26" s="30">
        <f t="shared" si="0"/>
        <v>5001</v>
      </c>
      <c r="R26" s="47"/>
    </row>
    <row r="27" spans="1:18" ht="13.5" customHeight="1">
      <c r="A27" s="46" t="s">
        <v>119</v>
      </c>
      <c r="B27" s="30">
        <v>83</v>
      </c>
      <c r="C27" s="68">
        <v>0</v>
      </c>
      <c r="D27" s="68">
        <v>0</v>
      </c>
      <c r="E27" s="68">
        <v>0</v>
      </c>
      <c r="F27" s="68">
        <v>0</v>
      </c>
      <c r="G27" s="68">
        <v>0</v>
      </c>
      <c r="H27" s="68">
        <v>0</v>
      </c>
      <c r="I27" s="68">
        <v>0</v>
      </c>
      <c r="J27" s="68">
        <v>0</v>
      </c>
      <c r="K27" s="68">
        <v>0</v>
      </c>
      <c r="L27" s="68">
        <v>0</v>
      </c>
      <c r="M27" s="68">
        <v>0</v>
      </c>
      <c r="N27" s="69">
        <v>69</v>
      </c>
      <c r="O27" s="30">
        <f t="shared" si="0"/>
        <v>152</v>
      </c>
      <c r="R27" s="47"/>
    </row>
    <row r="28" spans="1:18" ht="13.5" customHeight="1">
      <c r="A28" s="46" t="s">
        <v>121</v>
      </c>
      <c r="B28" s="30">
        <v>756</v>
      </c>
      <c r="C28" s="68">
        <v>689</v>
      </c>
      <c r="D28" s="68">
        <v>153</v>
      </c>
      <c r="E28" s="68">
        <v>389</v>
      </c>
      <c r="F28" s="68">
        <v>0</v>
      </c>
      <c r="G28" s="68">
        <v>35</v>
      </c>
      <c r="H28" s="68">
        <v>1311</v>
      </c>
      <c r="I28" s="68">
        <v>607</v>
      </c>
      <c r="J28" s="68">
        <v>736</v>
      </c>
      <c r="K28" s="68">
        <v>688</v>
      </c>
      <c r="L28" s="68">
        <v>1114</v>
      </c>
      <c r="M28" s="68">
        <v>813</v>
      </c>
      <c r="N28" s="69">
        <v>677</v>
      </c>
      <c r="O28" s="30">
        <f t="shared" si="0"/>
        <v>7968</v>
      </c>
      <c r="R28" s="47"/>
    </row>
    <row r="29" spans="1:18" ht="13.5" customHeight="1">
      <c r="A29" s="46" t="s">
        <v>150</v>
      </c>
      <c r="B29" s="30">
        <v>1587</v>
      </c>
      <c r="C29" s="68">
        <v>927</v>
      </c>
      <c r="D29" s="68">
        <v>1405</v>
      </c>
      <c r="E29" s="68">
        <v>2509</v>
      </c>
      <c r="F29" s="68">
        <v>283</v>
      </c>
      <c r="G29" s="68">
        <v>0</v>
      </c>
      <c r="H29" s="68">
        <v>695</v>
      </c>
      <c r="I29" s="68">
        <v>154</v>
      </c>
      <c r="J29" s="68">
        <v>527</v>
      </c>
      <c r="K29" s="68">
        <v>729</v>
      </c>
      <c r="L29" s="68">
        <v>1763</v>
      </c>
      <c r="M29" s="68">
        <v>1225</v>
      </c>
      <c r="N29" s="69">
        <v>2495</v>
      </c>
      <c r="O29" s="30">
        <f t="shared" si="0"/>
        <v>14299</v>
      </c>
      <c r="R29" s="47"/>
    </row>
    <row r="30" spans="1:18" ht="13.5" customHeight="1">
      <c r="A30" s="46" t="s">
        <v>132</v>
      </c>
      <c r="B30" s="30">
        <v>0</v>
      </c>
      <c r="C30" s="68">
        <v>0</v>
      </c>
      <c r="D30" s="68">
        <v>206</v>
      </c>
      <c r="E30" s="68">
        <v>0</v>
      </c>
      <c r="F30" s="68">
        <v>0</v>
      </c>
      <c r="G30" s="68">
        <v>0</v>
      </c>
      <c r="H30" s="68">
        <v>0</v>
      </c>
      <c r="I30" s="68">
        <v>0</v>
      </c>
      <c r="J30" s="68">
        <v>0</v>
      </c>
      <c r="K30" s="68">
        <v>0</v>
      </c>
      <c r="L30" s="68">
        <v>0</v>
      </c>
      <c r="M30" s="68">
        <v>0</v>
      </c>
      <c r="N30" s="69">
        <v>0</v>
      </c>
      <c r="O30" s="30">
        <f t="shared" si="0"/>
        <v>206</v>
      </c>
      <c r="R30" s="47"/>
    </row>
    <row r="31" spans="1:18" ht="13.5" customHeight="1">
      <c r="A31" s="46" t="s">
        <v>133</v>
      </c>
      <c r="B31" s="30">
        <v>16693</v>
      </c>
      <c r="C31" s="68">
        <v>3127</v>
      </c>
      <c r="D31" s="68">
        <v>3140</v>
      </c>
      <c r="E31" s="68">
        <v>4943</v>
      </c>
      <c r="F31" s="68">
        <v>7661</v>
      </c>
      <c r="G31" s="68">
        <v>15070</v>
      </c>
      <c r="H31" s="68">
        <v>2879</v>
      </c>
      <c r="I31" s="68">
        <v>4241</v>
      </c>
      <c r="J31" s="68">
        <v>2532</v>
      </c>
      <c r="K31" s="68">
        <v>2840</v>
      </c>
      <c r="L31" s="68">
        <v>6900</v>
      </c>
      <c r="M31" s="68">
        <v>3765</v>
      </c>
      <c r="N31" s="69">
        <v>5692</v>
      </c>
      <c r="O31" s="30">
        <f t="shared" si="0"/>
        <v>79483</v>
      </c>
      <c r="R31" s="47"/>
    </row>
    <row r="32" spans="1:18" ht="13.5" customHeight="1">
      <c r="A32" s="46" t="s">
        <v>134</v>
      </c>
      <c r="B32" s="30">
        <v>1561</v>
      </c>
      <c r="C32" s="68">
        <v>1339</v>
      </c>
      <c r="D32" s="68">
        <v>483</v>
      </c>
      <c r="E32" s="68">
        <v>655</v>
      </c>
      <c r="F32" s="68">
        <v>148</v>
      </c>
      <c r="G32" s="68">
        <v>462</v>
      </c>
      <c r="H32" s="68">
        <v>145</v>
      </c>
      <c r="I32" s="68">
        <v>787</v>
      </c>
      <c r="J32" s="68">
        <v>71</v>
      </c>
      <c r="K32" s="68">
        <v>164</v>
      </c>
      <c r="L32" s="68">
        <v>1859</v>
      </c>
      <c r="M32" s="68">
        <v>1233</v>
      </c>
      <c r="N32" s="69">
        <v>299</v>
      </c>
      <c r="O32" s="30">
        <f t="shared" si="0"/>
        <v>9206</v>
      </c>
      <c r="R32" s="47"/>
    </row>
    <row r="33" spans="1:18" ht="13.5" customHeight="1">
      <c r="A33" s="46" t="s">
        <v>137</v>
      </c>
      <c r="B33" s="30">
        <v>0</v>
      </c>
      <c r="C33" s="68">
        <v>0</v>
      </c>
      <c r="D33" s="68">
        <v>0</v>
      </c>
      <c r="E33" s="68">
        <v>0</v>
      </c>
      <c r="F33" s="68">
        <v>0</v>
      </c>
      <c r="G33" s="68">
        <v>61</v>
      </c>
      <c r="H33" s="68">
        <v>0</v>
      </c>
      <c r="I33" s="68">
        <v>0</v>
      </c>
      <c r="J33" s="68">
        <v>0</v>
      </c>
      <c r="K33" s="68">
        <v>0</v>
      </c>
      <c r="L33" s="68">
        <v>45</v>
      </c>
      <c r="M33" s="68">
        <v>0</v>
      </c>
      <c r="N33" s="69">
        <v>10</v>
      </c>
      <c r="O33" s="30">
        <f t="shared" si="0"/>
        <v>116</v>
      </c>
      <c r="R33" s="47"/>
    </row>
    <row r="34" spans="1:18" ht="13.5" customHeight="1">
      <c r="A34" s="46" t="s">
        <v>138</v>
      </c>
      <c r="B34" s="30">
        <v>7982</v>
      </c>
      <c r="C34" s="68">
        <v>3502</v>
      </c>
      <c r="D34" s="68">
        <v>2638</v>
      </c>
      <c r="E34" s="68">
        <v>8620</v>
      </c>
      <c r="F34" s="68">
        <v>7092</v>
      </c>
      <c r="G34" s="68">
        <v>6336</v>
      </c>
      <c r="H34" s="68">
        <v>3384</v>
      </c>
      <c r="I34" s="68">
        <v>3668</v>
      </c>
      <c r="J34" s="68">
        <v>3927</v>
      </c>
      <c r="K34" s="68">
        <v>3454</v>
      </c>
      <c r="L34" s="68">
        <v>7075</v>
      </c>
      <c r="M34" s="68">
        <v>5318</v>
      </c>
      <c r="N34" s="69">
        <v>5411</v>
      </c>
      <c r="O34" s="30">
        <f t="shared" si="0"/>
        <v>68407</v>
      </c>
      <c r="R34" s="47"/>
    </row>
    <row r="35" spans="1:18" ht="13.5" customHeight="1">
      <c r="A35" s="46" t="s">
        <v>139</v>
      </c>
      <c r="B35" s="30">
        <v>1682</v>
      </c>
      <c r="C35" s="68">
        <v>396</v>
      </c>
      <c r="D35" s="68">
        <v>169</v>
      </c>
      <c r="E35" s="68">
        <v>1499</v>
      </c>
      <c r="F35" s="68">
        <v>1139</v>
      </c>
      <c r="G35" s="68">
        <v>955</v>
      </c>
      <c r="H35" s="68">
        <v>316</v>
      </c>
      <c r="I35" s="68">
        <v>416</v>
      </c>
      <c r="J35" s="68">
        <v>514</v>
      </c>
      <c r="K35" s="68">
        <v>454</v>
      </c>
      <c r="L35" s="68">
        <v>1024</v>
      </c>
      <c r="M35" s="68">
        <v>520</v>
      </c>
      <c r="N35" s="69">
        <v>944</v>
      </c>
      <c r="O35" s="30">
        <f t="shared" si="0"/>
        <v>10028</v>
      </c>
      <c r="R35" s="47"/>
    </row>
    <row r="36" spans="1:18" ht="13.5" customHeight="1">
      <c r="A36" s="46" t="s">
        <v>140</v>
      </c>
      <c r="B36" s="30">
        <v>0</v>
      </c>
      <c r="C36" s="68">
        <v>0</v>
      </c>
      <c r="D36" s="68">
        <v>0</v>
      </c>
      <c r="E36" s="68">
        <v>0</v>
      </c>
      <c r="F36" s="68">
        <v>0</v>
      </c>
      <c r="G36" s="68">
        <v>0</v>
      </c>
      <c r="H36" s="68">
        <v>0</v>
      </c>
      <c r="I36" s="68">
        <v>0</v>
      </c>
      <c r="J36" s="68">
        <v>0</v>
      </c>
      <c r="K36" s="68">
        <v>0</v>
      </c>
      <c r="L36" s="68">
        <v>48</v>
      </c>
      <c r="M36" s="68">
        <v>0</v>
      </c>
      <c r="N36" s="69">
        <v>0</v>
      </c>
      <c r="O36" s="30">
        <f t="shared" si="0"/>
        <v>48</v>
      </c>
      <c r="R36" s="47"/>
    </row>
    <row r="37" spans="1:18" ht="13.5" customHeight="1">
      <c r="A37" s="46" t="s">
        <v>141</v>
      </c>
      <c r="B37" s="30">
        <v>46</v>
      </c>
      <c r="C37" s="68">
        <v>3</v>
      </c>
      <c r="D37" s="68">
        <v>0</v>
      </c>
      <c r="E37" s="68">
        <v>0</v>
      </c>
      <c r="F37" s="68">
        <v>61</v>
      </c>
      <c r="G37" s="68">
        <v>0</v>
      </c>
      <c r="H37" s="68">
        <v>165</v>
      </c>
      <c r="I37" s="68">
        <v>0</v>
      </c>
      <c r="J37" s="68">
        <v>0</v>
      </c>
      <c r="K37" s="68">
        <v>0</v>
      </c>
      <c r="L37" s="68">
        <v>58</v>
      </c>
      <c r="M37" s="68">
        <v>0</v>
      </c>
      <c r="N37" s="69">
        <v>58</v>
      </c>
      <c r="O37" s="30">
        <f t="shared" si="0"/>
        <v>391</v>
      </c>
      <c r="R37" s="47"/>
    </row>
    <row r="38" spans="1:18" ht="13.5" customHeight="1">
      <c r="A38" s="46" t="s">
        <v>143</v>
      </c>
      <c r="B38" s="30">
        <v>3939</v>
      </c>
      <c r="C38" s="68">
        <v>2231</v>
      </c>
      <c r="D38" s="68">
        <v>15</v>
      </c>
      <c r="E38" s="68">
        <v>660</v>
      </c>
      <c r="F38" s="68">
        <v>25</v>
      </c>
      <c r="G38" s="68">
        <v>1612</v>
      </c>
      <c r="H38" s="68">
        <v>267</v>
      </c>
      <c r="I38" s="68">
        <v>1702</v>
      </c>
      <c r="J38" s="68">
        <v>970</v>
      </c>
      <c r="K38" s="68">
        <v>1067</v>
      </c>
      <c r="L38" s="68">
        <v>788</v>
      </c>
      <c r="M38" s="68">
        <v>547</v>
      </c>
      <c r="N38" s="69">
        <v>4017</v>
      </c>
      <c r="O38" s="30">
        <f t="shared" si="0"/>
        <v>17840</v>
      </c>
      <c r="R38" s="47"/>
    </row>
    <row r="39" spans="1:18" ht="13.5" customHeight="1">
      <c r="A39" s="46" t="s">
        <v>350</v>
      </c>
      <c r="B39" s="30">
        <v>0</v>
      </c>
      <c r="C39" s="68">
        <v>6</v>
      </c>
      <c r="D39" s="68">
        <v>0</v>
      </c>
      <c r="E39" s="68">
        <v>0</v>
      </c>
      <c r="F39" s="68">
        <v>0</v>
      </c>
      <c r="G39" s="68">
        <v>72</v>
      </c>
      <c r="H39" s="68">
        <v>3</v>
      </c>
      <c r="I39" s="68">
        <v>0</v>
      </c>
      <c r="J39" s="68">
        <v>0</v>
      </c>
      <c r="K39" s="68">
        <v>0</v>
      </c>
      <c r="L39" s="68">
        <v>13</v>
      </c>
      <c r="M39" s="68">
        <v>0</v>
      </c>
      <c r="N39" s="69">
        <v>0</v>
      </c>
      <c r="O39" s="30">
        <f t="shared" si="0"/>
        <v>94</v>
      </c>
      <c r="R39" s="47"/>
    </row>
    <row r="40" spans="1:16" s="24" customFormat="1" ht="13.5" customHeight="1">
      <c r="A40" s="32" t="s">
        <v>60</v>
      </c>
      <c r="B40" s="41">
        <f>SUM(B8:B39)</f>
        <v>48154</v>
      </c>
      <c r="C40" s="41">
        <f aca="true" t="shared" si="1" ref="C40:O40">SUM(C8:C39)</f>
        <v>21469</v>
      </c>
      <c r="D40" s="41">
        <f t="shared" si="1"/>
        <v>12900</v>
      </c>
      <c r="E40" s="41">
        <f t="shared" si="1"/>
        <v>28794</v>
      </c>
      <c r="F40" s="41">
        <f t="shared" si="1"/>
        <v>19988</v>
      </c>
      <c r="G40" s="41">
        <f t="shared" si="1"/>
        <v>25814</v>
      </c>
      <c r="H40" s="41">
        <f t="shared" si="1"/>
        <v>22699</v>
      </c>
      <c r="I40" s="41">
        <f t="shared" si="1"/>
        <v>16609</v>
      </c>
      <c r="J40" s="41">
        <f t="shared" si="1"/>
        <v>19037</v>
      </c>
      <c r="K40" s="41">
        <f t="shared" si="1"/>
        <v>15217</v>
      </c>
      <c r="L40" s="41">
        <f t="shared" si="1"/>
        <v>35585</v>
      </c>
      <c r="M40" s="41">
        <f t="shared" si="1"/>
        <v>26385</v>
      </c>
      <c r="N40" s="41">
        <f t="shared" si="1"/>
        <v>35436</v>
      </c>
      <c r="O40" s="41">
        <f t="shared" si="1"/>
        <v>328087</v>
      </c>
      <c r="P40" s="277"/>
    </row>
    <row r="41" spans="2:18" ht="13.5" customHeight="1">
      <c r="B41" s="47"/>
      <c r="C41" s="47"/>
      <c r="D41" s="47"/>
      <c r="E41" s="47"/>
      <c r="F41" s="47"/>
      <c r="G41" s="47"/>
      <c r="H41" s="47"/>
      <c r="R41" s="47"/>
    </row>
    <row r="42" spans="2:18" ht="13.5" customHeight="1">
      <c r="B42" s="47"/>
      <c r="C42" s="47"/>
      <c r="D42" s="47"/>
      <c r="E42" s="47"/>
      <c r="F42" s="47"/>
      <c r="G42" s="47"/>
      <c r="H42" s="47"/>
      <c r="R42" s="47"/>
    </row>
    <row r="43" spans="2:18" ht="15">
      <c r="B43" s="47"/>
      <c r="C43" s="47"/>
      <c r="D43" s="47"/>
      <c r="E43" s="47"/>
      <c r="F43" s="47"/>
      <c r="G43" s="47"/>
      <c r="H43" s="47"/>
      <c r="R43" s="47"/>
    </row>
    <row r="44" spans="2:18" ht="15">
      <c r="B44" s="47"/>
      <c r="C44" s="47"/>
      <c r="D44" s="47"/>
      <c r="E44" s="47"/>
      <c r="F44" s="47"/>
      <c r="G44" s="47"/>
      <c r="H44" s="47"/>
      <c r="R44" s="47"/>
    </row>
    <row r="45" spans="3:18" ht="15">
      <c r="C45" s="47"/>
      <c r="D45" s="47"/>
      <c r="E45" s="47"/>
      <c r="F45" s="47"/>
      <c r="G45" s="47"/>
      <c r="H45" s="47"/>
      <c r="P45" s="220"/>
      <c r="R45" s="47"/>
    </row>
    <row r="46" spans="3:18" ht="15">
      <c r="C46" s="47"/>
      <c r="D46" s="47"/>
      <c r="E46" s="47"/>
      <c r="F46" s="47"/>
      <c r="G46" s="47"/>
      <c r="H46" s="47"/>
      <c r="P46" s="220"/>
      <c r="R46" s="47"/>
    </row>
    <row r="47" spans="3:18" ht="15">
      <c r="C47" s="47"/>
      <c r="D47" s="47"/>
      <c r="E47" s="47"/>
      <c r="F47" s="47"/>
      <c r="G47" s="47"/>
      <c r="H47" s="47"/>
      <c r="P47" s="220"/>
      <c r="R47" s="47"/>
    </row>
    <row r="48" spans="4:18" ht="15">
      <c r="D48" s="47"/>
      <c r="E48" s="47"/>
      <c r="F48" s="47"/>
      <c r="G48" s="47"/>
      <c r="H48" s="47"/>
      <c r="P48" s="220"/>
      <c r="R48" s="47"/>
    </row>
    <row r="49" spans="4:18" ht="15">
      <c r="D49" s="47"/>
      <c r="E49" s="47"/>
      <c r="F49" s="47"/>
      <c r="G49" s="47"/>
      <c r="H49" s="47"/>
      <c r="P49" s="220"/>
      <c r="R49" s="47"/>
    </row>
    <row r="50" spans="5:18" ht="15">
      <c r="E50" s="47"/>
      <c r="F50" s="47"/>
      <c r="H50" s="47"/>
      <c r="Q50" s="46"/>
      <c r="R50" s="47"/>
    </row>
    <row r="51" spans="5:18" ht="15">
      <c r="E51" s="47"/>
      <c r="F51" s="47"/>
      <c r="H51" s="47"/>
      <c r="Q51" s="46"/>
      <c r="R51" s="47"/>
    </row>
    <row r="52" spans="6:18" ht="15">
      <c r="F52" s="47"/>
      <c r="H52" s="47"/>
      <c r="Q52" s="46"/>
      <c r="R52" s="47"/>
    </row>
    <row r="53" spans="6:18" ht="15">
      <c r="F53" s="47"/>
      <c r="H53" s="47"/>
      <c r="Q53" s="46"/>
      <c r="R53" s="47"/>
    </row>
    <row r="54" spans="17:18" ht="15">
      <c r="Q54" s="46"/>
      <c r="R54" s="47"/>
    </row>
  </sheetData>
  <sheetProtection/>
  <mergeCells count="4">
    <mergeCell ref="A1:O1"/>
    <mergeCell ref="A5:O5"/>
    <mergeCell ref="A4:O4"/>
    <mergeCell ref="A2:O2"/>
  </mergeCells>
  <printOptions horizontalCentered="1"/>
  <pageMargins left="0.1968503937007874" right="0.1968503937007874" top="0.3937007874015748" bottom="0.3937007874015748" header="0.5118110236220472" footer="0.5118110236220472"/>
  <pageSetup fitToHeight="1" fitToWidth="1" horizontalDpi="600" verticalDpi="600" orientation="landscape" paperSize="9" scale="71"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24"/>
  <sheetViews>
    <sheetView zoomScalePageLayoutView="0" workbookViewId="0" topLeftCell="A1">
      <selection activeCell="J13" sqref="J13"/>
    </sheetView>
  </sheetViews>
  <sheetFormatPr defaultColWidth="9.140625" defaultRowHeight="12.75"/>
  <cols>
    <col min="1" max="1" width="36.28125" style="146" bestFit="1" customWidth="1"/>
    <col min="2" max="14" width="8.00390625" style="147" customWidth="1"/>
    <col min="15" max="15" width="8.00390625" style="146" customWidth="1"/>
    <col min="16" max="16" width="6.7109375" style="205" customWidth="1"/>
    <col min="17" max="17" width="9.28125" style="147" bestFit="1" customWidth="1"/>
    <col min="18" max="16384" width="9.140625" style="147" customWidth="1"/>
  </cols>
  <sheetData>
    <row r="1" spans="1:10" ht="12.75">
      <c r="A1" s="76" t="s">
        <v>449</v>
      </c>
      <c r="B1" s="76"/>
      <c r="C1" s="76"/>
      <c r="D1" s="76"/>
      <c r="E1" s="146"/>
      <c r="J1" s="146"/>
    </row>
    <row r="2" spans="1:15" ht="12.75">
      <c r="A2" s="309" t="s">
        <v>154</v>
      </c>
      <c r="B2" s="309"/>
      <c r="C2" s="309"/>
      <c r="D2" s="309"/>
      <c r="E2" s="309"/>
      <c r="F2" s="309"/>
      <c r="G2" s="309"/>
      <c r="H2" s="309"/>
      <c r="I2" s="309"/>
      <c r="J2" s="309"/>
      <c r="K2" s="309"/>
      <c r="L2" s="309"/>
      <c r="M2" s="309"/>
      <c r="N2" s="309"/>
      <c r="O2" s="309"/>
    </row>
    <row r="3" spans="1:10" ht="12.75">
      <c r="A3" s="149"/>
      <c r="B3" s="148"/>
      <c r="C3" s="148"/>
      <c r="D3" s="148"/>
      <c r="E3" s="148"/>
      <c r="F3" s="148"/>
      <c r="G3" s="148"/>
      <c r="H3" s="148"/>
      <c r="I3" s="148"/>
      <c r="J3" s="148"/>
    </row>
    <row r="4" spans="1:15" ht="12.75">
      <c r="A4" s="309" t="s">
        <v>252</v>
      </c>
      <c r="B4" s="309"/>
      <c r="C4" s="309"/>
      <c r="D4" s="309"/>
      <c r="E4" s="309"/>
      <c r="F4" s="309"/>
      <c r="G4" s="309"/>
      <c r="H4" s="309"/>
      <c r="I4" s="309"/>
      <c r="J4" s="309"/>
      <c r="K4" s="309"/>
      <c r="L4" s="309"/>
      <c r="M4" s="309"/>
      <c r="N4" s="309"/>
      <c r="O4" s="309"/>
    </row>
    <row r="5" spans="1:15" ht="12.75">
      <c r="A5" s="309" t="s">
        <v>450</v>
      </c>
      <c r="B5" s="309"/>
      <c r="C5" s="309"/>
      <c r="D5" s="309"/>
      <c r="E5" s="309"/>
      <c r="F5" s="309"/>
      <c r="G5" s="309"/>
      <c r="H5" s="309"/>
      <c r="I5" s="309"/>
      <c r="J5" s="309"/>
      <c r="K5" s="309"/>
      <c r="L5" s="309"/>
      <c r="M5" s="309"/>
      <c r="N5" s="309"/>
      <c r="O5" s="309"/>
    </row>
    <row r="6" spans="1:15" ht="5.25" customHeight="1" thickBot="1">
      <c r="A6" s="149"/>
      <c r="B6" s="148"/>
      <c r="C6" s="148"/>
      <c r="D6" s="148"/>
      <c r="E6" s="148"/>
      <c r="F6" s="148"/>
      <c r="G6" s="148"/>
      <c r="H6" s="148"/>
      <c r="I6" s="148"/>
      <c r="J6" s="148"/>
      <c r="K6" s="148"/>
      <c r="L6" s="148"/>
      <c r="M6" s="148"/>
      <c r="N6" s="148"/>
      <c r="O6" s="149"/>
    </row>
    <row r="7" spans="1:15" ht="210.75" customHeight="1">
      <c r="A7" s="150" t="s">
        <v>57</v>
      </c>
      <c r="B7" s="272" t="s">
        <v>439</v>
      </c>
      <c r="C7" s="151" t="s">
        <v>255</v>
      </c>
      <c r="D7" s="151" t="s">
        <v>256</v>
      </c>
      <c r="E7" s="151" t="s">
        <v>257</v>
      </c>
      <c r="F7" s="53" t="s">
        <v>391</v>
      </c>
      <c r="G7" s="151" t="s">
        <v>258</v>
      </c>
      <c r="H7" s="151" t="s">
        <v>259</v>
      </c>
      <c r="I7" s="151" t="s">
        <v>260</v>
      </c>
      <c r="J7" s="151" t="s">
        <v>261</v>
      </c>
      <c r="K7" s="151" t="s">
        <v>262</v>
      </c>
      <c r="L7" s="151" t="s">
        <v>263</v>
      </c>
      <c r="M7" s="151" t="s">
        <v>264</v>
      </c>
      <c r="N7" s="151" t="s">
        <v>265</v>
      </c>
      <c r="O7" s="152" t="s">
        <v>60</v>
      </c>
    </row>
    <row r="8" spans="1:17" ht="12.75">
      <c r="A8" s="153" t="s">
        <v>155</v>
      </c>
      <c r="B8" s="154">
        <v>29</v>
      </c>
      <c r="C8" s="155">
        <v>55</v>
      </c>
      <c r="D8" s="155">
        <v>0</v>
      </c>
      <c r="E8" s="155">
        <v>84</v>
      </c>
      <c r="F8" s="155">
        <v>0</v>
      </c>
      <c r="G8" s="155">
        <v>24</v>
      </c>
      <c r="H8" s="155">
        <v>0</v>
      </c>
      <c r="I8" s="155">
        <v>0</v>
      </c>
      <c r="J8" s="155">
        <v>0</v>
      </c>
      <c r="K8" s="155">
        <v>0</v>
      </c>
      <c r="L8" s="155">
        <v>65</v>
      </c>
      <c r="M8" s="155">
        <v>0</v>
      </c>
      <c r="N8" s="155">
        <v>0</v>
      </c>
      <c r="O8" s="154">
        <f aca="true" t="shared" si="0" ref="O8:O13">SUM(B8:N8)</f>
        <v>257</v>
      </c>
      <c r="Q8" s="221"/>
    </row>
    <row r="9" spans="1:17" ht="12.75">
      <c r="A9" s="146" t="s">
        <v>157</v>
      </c>
      <c r="B9" s="83">
        <v>0</v>
      </c>
      <c r="C9" s="156">
        <v>0</v>
      </c>
      <c r="D9" s="156">
        <v>0</v>
      </c>
      <c r="E9" s="156">
        <v>0</v>
      </c>
      <c r="F9" s="156">
        <v>0</v>
      </c>
      <c r="G9" s="156">
        <v>55</v>
      </c>
      <c r="H9" s="156">
        <v>0</v>
      </c>
      <c r="I9" s="156">
        <v>0</v>
      </c>
      <c r="J9" s="156">
        <v>0</v>
      </c>
      <c r="K9" s="156">
        <v>0</v>
      </c>
      <c r="L9" s="156">
        <v>0</v>
      </c>
      <c r="M9" s="156">
        <v>0</v>
      </c>
      <c r="N9" s="156">
        <v>38</v>
      </c>
      <c r="O9" s="83">
        <f t="shared" si="0"/>
        <v>93</v>
      </c>
      <c r="Q9" s="221"/>
    </row>
    <row r="10" spans="1:17" ht="15">
      <c r="A10" s="146" t="s">
        <v>158</v>
      </c>
      <c r="B10" s="83">
        <v>1958</v>
      </c>
      <c r="C10" s="156">
        <v>1106</v>
      </c>
      <c r="D10" s="156">
        <v>388</v>
      </c>
      <c r="E10" s="156">
        <v>1027</v>
      </c>
      <c r="F10" s="156">
        <v>0</v>
      </c>
      <c r="G10" s="156">
        <v>706</v>
      </c>
      <c r="H10" s="156">
        <v>50</v>
      </c>
      <c r="I10" s="156">
        <v>916</v>
      </c>
      <c r="J10" s="156">
        <v>428</v>
      </c>
      <c r="K10" s="156">
        <v>674</v>
      </c>
      <c r="L10" s="156">
        <v>1493</v>
      </c>
      <c r="M10" s="156">
        <v>622</v>
      </c>
      <c r="N10" s="156">
        <v>485</v>
      </c>
      <c r="O10" s="83">
        <f t="shared" si="0"/>
        <v>9853</v>
      </c>
      <c r="P10" s="219"/>
      <c r="Q10" s="221"/>
    </row>
    <row r="11" spans="1:17" ht="12.75">
      <c r="A11" s="146" t="s">
        <v>172</v>
      </c>
      <c r="B11" s="83">
        <v>250</v>
      </c>
      <c r="C11" s="156">
        <v>198</v>
      </c>
      <c r="D11" s="156">
        <v>65</v>
      </c>
      <c r="E11" s="156">
        <v>221</v>
      </c>
      <c r="F11" s="156">
        <v>0</v>
      </c>
      <c r="G11" s="156">
        <v>0</v>
      </c>
      <c r="H11" s="156">
        <v>173</v>
      </c>
      <c r="I11" s="156">
        <v>86</v>
      </c>
      <c r="J11" s="156">
        <v>0</v>
      </c>
      <c r="K11" s="156">
        <v>72</v>
      </c>
      <c r="L11" s="156">
        <v>293</v>
      </c>
      <c r="M11" s="156">
        <v>284</v>
      </c>
      <c r="N11" s="156">
        <v>67</v>
      </c>
      <c r="O11" s="83">
        <f t="shared" si="0"/>
        <v>1709</v>
      </c>
      <c r="Q11" s="221"/>
    </row>
    <row r="12" spans="1:17" ht="12.75">
      <c r="A12" s="146" t="s">
        <v>177</v>
      </c>
      <c r="B12" s="83">
        <v>721</v>
      </c>
      <c r="C12" s="156">
        <v>622</v>
      </c>
      <c r="D12" s="156">
        <v>126</v>
      </c>
      <c r="E12" s="156">
        <v>1005</v>
      </c>
      <c r="F12" s="156">
        <v>0</v>
      </c>
      <c r="G12" s="156">
        <v>108</v>
      </c>
      <c r="H12" s="156">
        <v>21</v>
      </c>
      <c r="I12" s="156">
        <v>473</v>
      </c>
      <c r="J12" s="156">
        <v>0</v>
      </c>
      <c r="K12" s="156">
        <v>0</v>
      </c>
      <c r="L12" s="156">
        <v>1626</v>
      </c>
      <c r="M12" s="156">
        <v>1299</v>
      </c>
      <c r="N12" s="156">
        <v>0</v>
      </c>
      <c r="O12" s="83">
        <f t="shared" si="0"/>
        <v>6001</v>
      </c>
      <c r="Q12" s="221"/>
    </row>
    <row r="13" spans="1:17" s="158" customFormat="1" ht="15">
      <c r="A13" s="94" t="s">
        <v>60</v>
      </c>
      <c r="B13" s="242">
        <f aca="true" t="shared" si="1" ref="B13:N13">SUM(B8:B12)</f>
        <v>2958</v>
      </c>
      <c r="C13" s="242">
        <f t="shared" si="1"/>
        <v>1981</v>
      </c>
      <c r="D13" s="242">
        <f t="shared" si="1"/>
        <v>579</v>
      </c>
      <c r="E13" s="242">
        <f t="shared" si="1"/>
        <v>2337</v>
      </c>
      <c r="F13" s="242">
        <f t="shared" si="1"/>
        <v>0</v>
      </c>
      <c r="G13" s="242">
        <f t="shared" si="1"/>
        <v>893</v>
      </c>
      <c r="H13" s="242">
        <f t="shared" si="1"/>
        <v>244</v>
      </c>
      <c r="I13" s="242">
        <f t="shared" si="1"/>
        <v>1475</v>
      </c>
      <c r="J13" s="242">
        <f t="shared" si="1"/>
        <v>428</v>
      </c>
      <c r="K13" s="242">
        <f t="shared" si="1"/>
        <v>746</v>
      </c>
      <c r="L13" s="242">
        <f t="shared" si="1"/>
        <v>3477</v>
      </c>
      <c r="M13" s="242">
        <f t="shared" si="1"/>
        <v>2205</v>
      </c>
      <c r="N13" s="242">
        <f t="shared" si="1"/>
        <v>590</v>
      </c>
      <c r="O13" s="242">
        <f t="shared" si="0"/>
        <v>17913</v>
      </c>
      <c r="P13" s="219"/>
      <c r="Q13" s="221"/>
    </row>
    <row r="16" spans="1:15" ht="12.75">
      <c r="A16" s="309" t="s">
        <v>347</v>
      </c>
      <c r="B16" s="309"/>
      <c r="C16" s="309"/>
      <c r="D16" s="309"/>
      <c r="E16" s="309"/>
      <c r="F16" s="309"/>
      <c r="G16" s="309"/>
      <c r="H16" s="309"/>
      <c r="I16" s="309"/>
      <c r="J16" s="309"/>
      <c r="K16" s="309"/>
      <c r="L16" s="309"/>
      <c r="M16" s="309"/>
      <c r="N16" s="309"/>
      <c r="O16" s="309"/>
    </row>
    <row r="17" spans="1:10" ht="7.5" customHeight="1">
      <c r="A17" s="149"/>
      <c r="B17" s="148"/>
      <c r="C17" s="148"/>
      <c r="D17" s="148"/>
      <c r="E17" s="148"/>
      <c r="F17" s="148"/>
      <c r="G17" s="148"/>
      <c r="H17" s="148"/>
      <c r="I17" s="148"/>
      <c r="J17" s="148"/>
    </row>
    <row r="18" spans="1:15" ht="12.75">
      <c r="A18" s="309" t="s">
        <v>343</v>
      </c>
      <c r="B18" s="309"/>
      <c r="C18" s="309"/>
      <c r="D18" s="309"/>
      <c r="E18" s="309"/>
      <c r="F18" s="309"/>
      <c r="G18" s="309"/>
      <c r="H18" s="309"/>
      <c r="I18" s="309"/>
      <c r="J18" s="309"/>
      <c r="K18" s="309"/>
      <c r="L18" s="309"/>
      <c r="M18" s="309"/>
      <c r="N18" s="309"/>
      <c r="O18" s="309"/>
    </row>
    <row r="19" spans="1:15" ht="12.75">
      <c r="A19" s="309" t="s">
        <v>450</v>
      </c>
      <c r="B19" s="309"/>
      <c r="C19" s="309"/>
      <c r="D19" s="309"/>
      <c r="E19" s="309"/>
      <c r="F19" s="309"/>
      <c r="G19" s="309"/>
      <c r="H19" s="309"/>
      <c r="I19" s="309"/>
      <c r="J19" s="309"/>
      <c r="K19" s="309"/>
      <c r="L19" s="309"/>
      <c r="M19" s="309"/>
      <c r="N19" s="309"/>
      <c r="O19" s="309"/>
    </row>
    <row r="20" ht="5.25" customHeight="1"/>
    <row r="21" spans="1:15" ht="20.25" customHeight="1">
      <c r="A21" s="146" t="s">
        <v>338</v>
      </c>
      <c r="B21" s="83">
        <v>1409</v>
      </c>
      <c r="C21" s="156">
        <v>789</v>
      </c>
      <c r="D21" s="156">
        <v>465</v>
      </c>
      <c r="E21" s="156">
        <v>781</v>
      </c>
      <c r="F21" s="156"/>
      <c r="G21" s="156">
        <v>545</v>
      </c>
      <c r="H21" s="156">
        <v>190</v>
      </c>
      <c r="I21" s="156">
        <v>1069</v>
      </c>
      <c r="J21" s="156">
        <v>0</v>
      </c>
      <c r="K21" s="156">
        <v>569</v>
      </c>
      <c r="L21" s="156">
        <v>2071</v>
      </c>
      <c r="M21" s="156">
        <v>733</v>
      </c>
      <c r="N21" s="156">
        <v>684</v>
      </c>
      <c r="O21" s="157">
        <v>9305</v>
      </c>
    </row>
    <row r="23" spans="1:15" ht="38.25" customHeight="1">
      <c r="A23" s="308" t="s">
        <v>339</v>
      </c>
      <c r="B23" s="308"/>
      <c r="C23" s="308"/>
      <c r="D23" s="308"/>
      <c r="E23" s="308"/>
      <c r="F23" s="308"/>
      <c r="G23" s="308"/>
      <c r="H23" s="308"/>
      <c r="I23" s="308"/>
      <c r="J23" s="308"/>
      <c r="K23" s="308"/>
      <c r="L23" s="308"/>
      <c r="M23" s="308"/>
      <c r="N23" s="308"/>
      <c r="O23" s="308"/>
    </row>
    <row r="24" spans="1:15" ht="28.5" customHeight="1">
      <c r="A24" s="299" t="s">
        <v>1</v>
      </c>
      <c r="B24" s="299"/>
      <c r="C24" s="299"/>
      <c r="D24" s="299"/>
      <c r="E24" s="299"/>
      <c r="F24" s="299"/>
      <c r="G24" s="299"/>
      <c r="H24" s="299"/>
      <c r="I24" s="299"/>
      <c r="J24" s="299"/>
      <c r="K24" s="299"/>
      <c r="L24" s="299"/>
      <c r="M24" s="299"/>
      <c r="N24" s="299"/>
      <c r="O24" s="299"/>
    </row>
  </sheetData>
  <sheetProtection/>
  <mergeCells count="8">
    <mergeCell ref="A24:O24"/>
    <mergeCell ref="A23:O23"/>
    <mergeCell ref="A18:O18"/>
    <mergeCell ref="A19:O19"/>
    <mergeCell ref="A2:O2"/>
    <mergeCell ref="A4:O4"/>
    <mergeCell ref="A5:O5"/>
    <mergeCell ref="A16:O16"/>
  </mergeCells>
  <printOptions horizontalCentered="1"/>
  <pageMargins left="0.1968503937007874" right="0.1968503937007874" top="0.7874015748031497" bottom="0.5905511811023623" header="0.5118110236220472" footer="0.5118110236220472"/>
  <pageSetup fitToHeight="1" fitToWidth="1" horizontalDpi="600" verticalDpi="600" orientation="landscape" paperSize="9" scale="96"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Z48" sqref="Z48"/>
    </sheetView>
  </sheetViews>
  <sheetFormatPr defaultColWidth="9.140625" defaultRowHeight="12.75"/>
  <cols>
    <col min="1" max="1" width="36.28125" style="46" bestFit="1" customWidth="1"/>
    <col min="2" max="8" width="9.140625" style="46" customWidth="1"/>
    <col min="9" max="14" width="9.140625" style="47" customWidth="1"/>
    <col min="15" max="15" width="9.140625" style="46" customWidth="1"/>
    <col min="16" max="17" width="8.57421875" style="47" customWidth="1"/>
    <col min="18" max="18" width="8.57421875" style="46" customWidth="1"/>
    <col min="19" max="29" width="8.57421875" style="47" customWidth="1"/>
    <col min="30" max="16384" width="9.140625" style="47" customWidth="1"/>
  </cols>
  <sheetData>
    <row r="1" spans="1:15" ht="12.75">
      <c r="A1" s="306" t="s">
        <v>449</v>
      </c>
      <c r="B1" s="306"/>
      <c r="C1" s="306"/>
      <c r="D1" s="306"/>
      <c r="E1" s="306"/>
      <c r="F1" s="306"/>
      <c r="G1" s="306"/>
      <c r="H1" s="306"/>
      <c r="I1" s="306"/>
      <c r="J1" s="306"/>
      <c r="K1" s="306"/>
      <c r="L1" s="306"/>
      <c r="M1" s="306"/>
      <c r="N1" s="306"/>
      <c r="O1" s="306"/>
    </row>
    <row r="2" spans="1:18" ht="12.75">
      <c r="A2" s="307" t="s">
        <v>367</v>
      </c>
      <c r="B2" s="307"/>
      <c r="C2" s="307"/>
      <c r="D2" s="307"/>
      <c r="E2" s="307"/>
      <c r="F2" s="307"/>
      <c r="G2" s="307"/>
      <c r="H2" s="307"/>
      <c r="I2" s="307"/>
      <c r="J2" s="307"/>
      <c r="K2" s="307"/>
      <c r="L2" s="307"/>
      <c r="M2" s="307"/>
      <c r="N2" s="307"/>
      <c r="O2" s="307"/>
      <c r="P2" s="48"/>
      <c r="Q2" s="48"/>
      <c r="R2" s="48"/>
    </row>
    <row r="3" spans="1:15" ht="12.75">
      <c r="A3" s="49"/>
      <c r="B3" s="49"/>
      <c r="C3" s="49"/>
      <c r="D3" s="49"/>
      <c r="E3" s="49"/>
      <c r="F3" s="49"/>
      <c r="G3" s="49"/>
      <c r="H3" s="49"/>
      <c r="I3" s="49"/>
      <c r="J3" s="50"/>
      <c r="K3" s="50"/>
      <c r="L3" s="50"/>
      <c r="M3" s="50"/>
      <c r="N3" s="49"/>
      <c r="O3" s="49"/>
    </row>
    <row r="4" spans="1:18" ht="12.75">
      <c r="A4" s="301" t="s">
        <v>396</v>
      </c>
      <c r="B4" s="301"/>
      <c r="C4" s="301"/>
      <c r="D4" s="301"/>
      <c r="E4" s="301"/>
      <c r="F4" s="301"/>
      <c r="G4" s="301"/>
      <c r="H4" s="301"/>
      <c r="I4" s="301"/>
      <c r="J4" s="301"/>
      <c r="K4" s="301"/>
      <c r="L4" s="301"/>
      <c r="M4" s="301"/>
      <c r="N4" s="301"/>
      <c r="O4" s="301"/>
      <c r="P4" s="40"/>
      <c r="Q4" s="40"/>
      <c r="R4" s="40"/>
    </row>
    <row r="5" spans="1:18" ht="12.75">
      <c r="A5" s="301" t="s">
        <v>450</v>
      </c>
      <c r="B5" s="301"/>
      <c r="C5" s="301"/>
      <c r="D5" s="301"/>
      <c r="E5" s="301"/>
      <c r="F5" s="301"/>
      <c r="G5" s="301"/>
      <c r="H5" s="301"/>
      <c r="I5" s="301"/>
      <c r="J5" s="301"/>
      <c r="K5" s="301"/>
      <c r="L5" s="301"/>
      <c r="M5" s="301"/>
      <c r="N5" s="301"/>
      <c r="O5" s="301"/>
      <c r="P5" s="40"/>
      <c r="Q5" s="40"/>
      <c r="R5" s="40"/>
    </row>
    <row r="6" spans="1:18" ht="13.5" thickBot="1">
      <c r="A6" s="40"/>
      <c r="B6" s="40"/>
      <c r="C6" s="40"/>
      <c r="D6" s="40"/>
      <c r="E6" s="40"/>
      <c r="F6" s="40"/>
      <c r="G6" s="40"/>
      <c r="H6" s="40"/>
      <c r="I6" s="40"/>
      <c r="J6" s="40"/>
      <c r="K6" s="40"/>
      <c r="L6" s="40"/>
      <c r="M6" s="40"/>
      <c r="N6" s="40"/>
      <c r="O6" s="99"/>
      <c r="P6" s="40"/>
      <c r="Q6" s="40"/>
      <c r="R6" s="40"/>
    </row>
    <row r="7" spans="1:18" ht="214.5" customHeight="1">
      <c r="A7" s="51" t="s">
        <v>0</v>
      </c>
      <c r="B7" s="272" t="s">
        <v>439</v>
      </c>
      <c r="C7" s="53" t="s">
        <v>255</v>
      </c>
      <c r="D7" s="53" t="s">
        <v>256</v>
      </c>
      <c r="E7" s="53" t="s">
        <v>257</v>
      </c>
      <c r="F7" s="53" t="s">
        <v>391</v>
      </c>
      <c r="G7" s="53" t="s">
        <v>258</v>
      </c>
      <c r="H7" s="53" t="s">
        <v>259</v>
      </c>
      <c r="I7" s="53" t="s">
        <v>260</v>
      </c>
      <c r="J7" s="53" t="s">
        <v>261</v>
      </c>
      <c r="K7" s="53" t="s">
        <v>262</v>
      </c>
      <c r="L7" s="53" t="s">
        <v>263</v>
      </c>
      <c r="M7" s="53" t="s">
        <v>264</v>
      </c>
      <c r="N7" s="53" t="s">
        <v>265</v>
      </c>
      <c r="O7" s="53" t="s">
        <v>60</v>
      </c>
      <c r="R7" s="47"/>
    </row>
    <row r="8" spans="1:18" ht="13.5" customHeight="1">
      <c r="A8" s="52" t="s">
        <v>368</v>
      </c>
      <c r="B8" s="59">
        <v>3408</v>
      </c>
      <c r="C8" s="66">
        <v>455</v>
      </c>
      <c r="D8" s="66">
        <v>964</v>
      </c>
      <c r="E8" s="66">
        <v>666</v>
      </c>
      <c r="F8" s="66">
        <v>326</v>
      </c>
      <c r="G8" s="66">
        <v>401</v>
      </c>
      <c r="H8" s="66">
        <v>544</v>
      </c>
      <c r="I8" s="66">
        <v>285</v>
      </c>
      <c r="J8" s="66">
        <v>405</v>
      </c>
      <c r="K8" s="66">
        <v>277</v>
      </c>
      <c r="L8" s="66">
        <v>1068</v>
      </c>
      <c r="M8" s="66">
        <v>451</v>
      </c>
      <c r="N8" s="67">
        <v>728</v>
      </c>
      <c r="O8" s="100">
        <v>9978</v>
      </c>
      <c r="P8" s="186"/>
      <c r="R8" s="47"/>
    </row>
    <row r="9" spans="1:18" ht="13.5" customHeight="1">
      <c r="A9" s="274" t="s">
        <v>455</v>
      </c>
      <c r="B9" s="30">
        <v>403</v>
      </c>
      <c r="C9" s="68">
        <v>315</v>
      </c>
      <c r="D9" s="68">
        <v>425</v>
      </c>
      <c r="E9" s="68">
        <v>822</v>
      </c>
      <c r="F9" s="68">
        <v>460</v>
      </c>
      <c r="G9" s="68">
        <v>74</v>
      </c>
      <c r="H9" s="68">
        <v>634</v>
      </c>
      <c r="I9" s="68">
        <v>368</v>
      </c>
      <c r="J9" s="68">
        <v>224</v>
      </c>
      <c r="K9" s="68">
        <v>397</v>
      </c>
      <c r="L9" s="68">
        <v>339</v>
      </c>
      <c r="M9" s="68">
        <v>157</v>
      </c>
      <c r="N9" s="69">
        <v>981</v>
      </c>
      <c r="O9" s="30">
        <v>5599</v>
      </c>
      <c r="P9" s="186"/>
      <c r="R9" s="47"/>
    </row>
    <row r="10" spans="1:18" ht="13.5" customHeight="1">
      <c r="A10" s="46" t="s">
        <v>370</v>
      </c>
      <c r="B10" s="30">
        <v>587</v>
      </c>
      <c r="C10" s="68">
        <v>454</v>
      </c>
      <c r="D10" s="68">
        <v>486</v>
      </c>
      <c r="E10" s="68">
        <v>567</v>
      </c>
      <c r="F10" s="68">
        <v>771</v>
      </c>
      <c r="G10" s="68">
        <v>137</v>
      </c>
      <c r="H10" s="68">
        <v>966</v>
      </c>
      <c r="I10" s="68">
        <v>395</v>
      </c>
      <c r="J10" s="68">
        <v>266</v>
      </c>
      <c r="K10" s="68">
        <v>211</v>
      </c>
      <c r="L10" s="68">
        <v>572</v>
      </c>
      <c r="M10" s="68">
        <v>344</v>
      </c>
      <c r="N10" s="69">
        <v>396</v>
      </c>
      <c r="O10" s="30">
        <v>6152</v>
      </c>
      <c r="P10" s="186"/>
      <c r="R10" s="47"/>
    </row>
    <row r="11" spans="1:18" ht="13.5" customHeight="1">
      <c r="A11" s="46" t="s">
        <v>371</v>
      </c>
      <c r="B11" s="30">
        <v>314</v>
      </c>
      <c r="C11" s="68">
        <v>45</v>
      </c>
      <c r="D11" s="68">
        <v>24</v>
      </c>
      <c r="E11" s="68">
        <v>91</v>
      </c>
      <c r="F11" s="68">
        <v>352</v>
      </c>
      <c r="G11" s="68">
        <v>20</v>
      </c>
      <c r="H11" s="68">
        <v>205</v>
      </c>
      <c r="I11" s="68">
        <v>0</v>
      </c>
      <c r="J11" s="68">
        <v>0</v>
      </c>
      <c r="K11" s="68">
        <v>23</v>
      </c>
      <c r="L11" s="68">
        <v>104</v>
      </c>
      <c r="M11" s="68">
        <v>0</v>
      </c>
      <c r="N11" s="69">
        <v>44</v>
      </c>
      <c r="O11" s="30">
        <v>1222</v>
      </c>
      <c r="P11" s="186"/>
      <c r="R11" s="47"/>
    </row>
    <row r="12" spans="1:18" ht="13.5" customHeight="1">
      <c r="A12" s="46" t="s">
        <v>372</v>
      </c>
      <c r="B12" s="30">
        <v>576</v>
      </c>
      <c r="C12" s="68">
        <v>150</v>
      </c>
      <c r="D12" s="68">
        <v>259</v>
      </c>
      <c r="E12" s="68">
        <v>342</v>
      </c>
      <c r="F12" s="68">
        <v>221</v>
      </c>
      <c r="G12" s="68">
        <v>62</v>
      </c>
      <c r="H12" s="68">
        <v>184</v>
      </c>
      <c r="I12" s="68">
        <v>125</v>
      </c>
      <c r="J12" s="68">
        <v>149</v>
      </c>
      <c r="K12" s="68">
        <v>202</v>
      </c>
      <c r="L12" s="68">
        <v>211</v>
      </c>
      <c r="M12" s="68">
        <v>125</v>
      </c>
      <c r="N12" s="69">
        <v>135</v>
      </c>
      <c r="O12" s="30">
        <v>2741</v>
      </c>
      <c r="P12" s="186"/>
      <c r="R12" s="47"/>
    </row>
    <row r="13" spans="1:18" ht="13.5" customHeight="1">
      <c r="A13" s="46" t="s">
        <v>133</v>
      </c>
      <c r="B13" s="30">
        <v>4929</v>
      </c>
      <c r="C13" s="68">
        <v>586</v>
      </c>
      <c r="D13" s="68">
        <v>804</v>
      </c>
      <c r="E13" s="68">
        <v>871</v>
      </c>
      <c r="F13" s="68">
        <v>1382</v>
      </c>
      <c r="G13" s="68">
        <v>1326</v>
      </c>
      <c r="H13" s="68">
        <v>1063</v>
      </c>
      <c r="I13" s="68">
        <v>506</v>
      </c>
      <c r="J13" s="68">
        <v>688</v>
      </c>
      <c r="K13" s="68">
        <v>587</v>
      </c>
      <c r="L13" s="68">
        <v>1422</v>
      </c>
      <c r="M13" s="68">
        <v>472</v>
      </c>
      <c r="N13" s="69">
        <v>715</v>
      </c>
      <c r="O13" s="30">
        <v>15351</v>
      </c>
      <c r="P13" s="186"/>
      <c r="R13" s="47"/>
    </row>
    <row r="14" spans="1:18" ht="13.5" customHeight="1">
      <c r="A14" s="46" t="s">
        <v>373</v>
      </c>
      <c r="B14" s="30">
        <v>744</v>
      </c>
      <c r="C14" s="68">
        <v>107</v>
      </c>
      <c r="D14" s="68">
        <v>181</v>
      </c>
      <c r="E14" s="68">
        <v>62</v>
      </c>
      <c r="F14" s="68">
        <v>45</v>
      </c>
      <c r="G14" s="68">
        <v>154</v>
      </c>
      <c r="H14" s="68">
        <v>94</v>
      </c>
      <c r="I14" s="68">
        <v>23</v>
      </c>
      <c r="J14" s="68">
        <v>104</v>
      </c>
      <c r="K14" s="68">
        <v>96</v>
      </c>
      <c r="L14" s="68">
        <v>405</v>
      </c>
      <c r="M14" s="68">
        <v>181</v>
      </c>
      <c r="N14" s="69">
        <v>232</v>
      </c>
      <c r="O14" s="30">
        <v>2428</v>
      </c>
      <c r="P14" s="186"/>
      <c r="R14" s="47"/>
    </row>
    <row r="15" spans="1:18" ht="13.5" customHeight="1">
      <c r="A15" s="46" t="s">
        <v>374</v>
      </c>
      <c r="B15" s="30">
        <v>40</v>
      </c>
      <c r="C15" s="68">
        <v>51</v>
      </c>
      <c r="D15" s="68">
        <v>46</v>
      </c>
      <c r="E15" s="68">
        <v>215</v>
      </c>
      <c r="F15" s="68">
        <v>218</v>
      </c>
      <c r="G15" s="68">
        <v>9</v>
      </c>
      <c r="H15" s="68">
        <v>177</v>
      </c>
      <c r="I15" s="68">
        <v>43</v>
      </c>
      <c r="J15" s="68">
        <v>88</v>
      </c>
      <c r="K15" s="68">
        <v>69</v>
      </c>
      <c r="L15" s="68">
        <v>97</v>
      </c>
      <c r="M15" s="68">
        <v>61</v>
      </c>
      <c r="N15" s="69">
        <v>261</v>
      </c>
      <c r="O15" s="30">
        <v>1375</v>
      </c>
      <c r="P15" s="186"/>
      <c r="R15" s="47"/>
    </row>
    <row r="16" spans="1:18" ht="13.5" customHeight="1">
      <c r="A16" s="46" t="s">
        <v>375</v>
      </c>
      <c r="B16" s="30">
        <v>369</v>
      </c>
      <c r="C16" s="68">
        <v>21</v>
      </c>
      <c r="D16" s="68">
        <v>73</v>
      </c>
      <c r="E16" s="68">
        <v>33</v>
      </c>
      <c r="F16" s="68">
        <v>5</v>
      </c>
      <c r="G16" s="68">
        <v>0</v>
      </c>
      <c r="H16" s="68">
        <v>111</v>
      </c>
      <c r="I16" s="68">
        <v>0</v>
      </c>
      <c r="J16" s="68">
        <v>101</v>
      </c>
      <c r="K16" s="68">
        <v>51</v>
      </c>
      <c r="L16" s="68">
        <v>39</v>
      </c>
      <c r="M16" s="68">
        <v>91</v>
      </c>
      <c r="N16" s="69">
        <v>40</v>
      </c>
      <c r="O16" s="30">
        <v>934</v>
      </c>
      <c r="P16" s="186"/>
      <c r="R16" s="47"/>
    </row>
    <row r="17" spans="1:16" s="24" customFormat="1" ht="13.5" customHeight="1">
      <c r="A17" s="39" t="s">
        <v>60</v>
      </c>
      <c r="B17" s="41">
        <f>SUM(B8:B16)</f>
        <v>11370</v>
      </c>
      <c r="C17" s="214">
        <f aca="true" t="shared" si="0" ref="C17:O17">SUM(C8:C16)</f>
        <v>2184</v>
      </c>
      <c r="D17" s="214">
        <f t="shared" si="0"/>
        <v>3262</v>
      </c>
      <c r="E17" s="214">
        <f t="shared" si="0"/>
        <v>3669</v>
      </c>
      <c r="F17" s="214">
        <f t="shared" si="0"/>
        <v>3780</v>
      </c>
      <c r="G17" s="214">
        <f t="shared" si="0"/>
        <v>2183</v>
      </c>
      <c r="H17" s="214">
        <f t="shared" si="0"/>
        <v>3978</v>
      </c>
      <c r="I17" s="214">
        <f t="shared" si="0"/>
        <v>1745</v>
      </c>
      <c r="J17" s="214">
        <f t="shared" si="0"/>
        <v>2025</v>
      </c>
      <c r="K17" s="214">
        <f t="shared" si="0"/>
        <v>1913</v>
      </c>
      <c r="L17" s="214">
        <f t="shared" si="0"/>
        <v>4257</v>
      </c>
      <c r="M17" s="214">
        <f t="shared" si="0"/>
        <v>1882</v>
      </c>
      <c r="N17" s="215">
        <f t="shared" si="0"/>
        <v>3532</v>
      </c>
      <c r="O17" s="41">
        <f t="shared" si="0"/>
        <v>45780</v>
      </c>
      <c r="P17" s="186"/>
    </row>
    <row r="18" spans="2:18" ht="13.5" customHeight="1">
      <c r="B18" s="47"/>
      <c r="C18" s="47"/>
      <c r="D18" s="47"/>
      <c r="E18" s="47"/>
      <c r="F18" s="47"/>
      <c r="G18" s="47"/>
      <c r="H18" s="47"/>
      <c r="R18" s="47"/>
    </row>
    <row r="19" spans="2:18" ht="13.5" customHeight="1">
      <c r="B19" s="47"/>
      <c r="C19" s="47"/>
      <c r="D19" s="47"/>
      <c r="E19" s="47"/>
      <c r="F19" s="47"/>
      <c r="G19" s="47"/>
      <c r="H19" s="47"/>
      <c r="R19" s="47"/>
    </row>
    <row r="20" spans="2:18" ht="12.75">
      <c r="B20" s="47"/>
      <c r="C20" s="47"/>
      <c r="D20" s="47"/>
      <c r="E20" s="47"/>
      <c r="F20" s="47"/>
      <c r="G20" s="47"/>
      <c r="H20" s="47"/>
      <c r="R20" s="47"/>
    </row>
    <row r="21" spans="2:18" ht="12.75">
      <c r="B21" s="47"/>
      <c r="C21" s="47"/>
      <c r="D21" s="47"/>
      <c r="E21" s="47"/>
      <c r="F21" s="47"/>
      <c r="G21" s="47"/>
      <c r="H21" s="47"/>
      <c r="R21" s="47"/>
    </row>
    <row r="22" spans="3:18" ht="12.75">
      <c r="C22" s="47"/>
      <c r="D22" s="47"/>
      <c r="E22" s="47"/>
      <c r="F22" s="47"/>
      <c r="G22" s="47"/>
      <c r="H22" s="47"/>
      <c r="P22" s="46"/>
      <c r="R22" s="47"/>
    </row>
    <row r="23" spans="3:18" ht="12.75">
      <c r="C23" s="47"/>
      <c r="D23" s="47"/>
      <c r="E23" s="47"/>
      <c r="F23" s="47"/>
      <c r="G23" s="47"/>
      <c r="H23" s="47"/>
      <c r="P23" s="46"/>
      <c r="R23" s="47"/>
    </row>
    <row r="24" spans="3:18" ht="12.75">
      <c r="C24" s="47"/>
      <c r="D24" s="47"/>
      <c r="E24" s="47"/>
      <c r="F24" s="47"/>
      <c r="G24" s="47"/>
      <c r="H24" s="47"/>
      <c r="P24" s="46"/>
      <c r="R24" s="47"/>
    </row>
    <row r="25" spans="4:18" ht="12.75">
      <c r="D25" s="47"/>
      <c r="E25" s="47"/>
      <c r="F25" s="47"/>
      <c r="G25" s="47"/>
      <c r="H25" s="47"/>
      <c r="P25" s="46"/>
      <c r="R25" s="47"/>
    </row>
    <row r="26" spans="4:18" ht="12.75">
      <c r="D26" s="47"/>
      <c r="E26" s="47"/>
      <c r="F26" s="47"/>
      <c r="G26" s="47"/>
      <c r="H26" s="47"/>
      <c r="P26" s="46"/>
      <c r="R26" s="47"/>
    </row>
    <row r="27" spans="5:18" ht="12.75">
      <c r="E27" s="47"/>
      <c r="F27" s="47"/>
      <c r="H27" s="47"/>
      <c r="Q27" s="46"/>
      <c r="R27" s="47"/>
    </row>
    <row r="28" spans="5:18" ht="12.75">
      <c r="E28" s="47"/>
      <c r="F28" s="47"/>
      <c r="H28" s="47"/>
      <c r="Q28" s="46"/>
      <c r="R28" s="47"/>
    </row>
    <row r="29" spans="6:18" ht="12.75">
      <c r="F29" s="47"/>
      <c r="H29" s="47"/>
      <c r="Q29" s="46"/>
      <c r="R29" s="47"/>
    </row>
    <row r="30" spans="6:18" ht="12.75">
      <c r="F30" s="47"/>
      <c r="H30" s="47"/>
      <c r="Q30" s="46"/>
      <c r="R30" s="47"/>
    </row>
    <row r="31" spans="17:18" ht="12.75">
      <c r="Q31" s="46"/>
      <c r="R31" s="47"/>
    </row>
  </sheetData>
  <sheetProtection/>
  <mergeCells count="4">
    <mergeCell ref="A1:O1"/>
    <mergeCell ref="A2:O2"/>
    <mergeCell ref="A4:O4"/>
    <mergeCell ref="A5:O5"/>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8"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dimension ref="A1:L397"/>
  <sheetViews>
    <sheetView zoomScalePageLayoutView="0" workbookViewId="0" topLeftCell="A1">
      <selection activeCell="C103" sqref="C103"/>
    </sheetView>
  </sheetViews>
  <sheetFormatPr defaultColWidth="9.140625" defaultRowHeight="12.75" customHeight="1"/>
  <cols>
    <col min="1" max="1" width="2.7109375" style="2" customWidth="1"/>
    <col min="2" max="2" width="47.8515625" style="2" customWidth="1"/>
    <col min="3" max="3" width="8.00390625" style="2" customWidth="1"/>
    <col min="4" max="6" width="8.00390625" style="3" customWidth="1"/>
    <col min="7" max="8" width="8.00390625" style="2" customWidth="1"/>
    <col min="9" max="9" width="8.00390625" style="3" customWidth="1"/>
    <col min="10" max="11" width="8.00390625" style="2" customWidth="1"/>
    <col min="12" max="12" width="14.8515625" style="3" customWidth="1"/>
    <col min="13" max="16384" width="9.140625" style="3" customWidth="1"/>
  </cols>
  <sheetData>
    <row r="1" ht="12.75" customHeight="1">
      <c r="A1" s="76" t="s">
        <v>449</v>
      </c>
    </row>
    <row r="2" spans="1:12" ht="12.75" customHeight="1">
      <c r="A2" s="310" t="s">
        <v>210</v>
      </c>
      <c r="B2" s="310"/>
      <c r="C2" s="310"/>
      <c r="D2" s="310"/>
      <c r="E2" s="310"/>
      <c r="F2" s="310"/>
      <c r="G2" s="310"/>
      <c r="H2" s="310"/>
      <c r="I2" s="310"/>
      <c r="J2" s="310"/>
      <c r="K2" s="310"/>
      <c r="L2" s="4"/>
    </row>
    <row r="3" spans="2:12" ht="12.75" customHeight="1">
      <c r="B3" s="5"/>
      <c r="C3" s="5"/>
      <c r="D3" s="6"/>
      <c r="E3" s="6"/>
      <c r="F3" s="6"/>
      <c r="G3" s="5"/>
      <c r="H3" s="6"/>
      <c r="I3" s="6"/>
      <c r="J3" s="5"/>
      <c r="K3" s="5"/>
      <c r="L3" s="6"/>
    </row>
    <row r="4" spans="1:12" ht="12.75" customHeight="1">
      <c r="A4" s="311" t="s">
        <v>443</v>
      </c>
      <c r="B4" s="311"/>
      <c r="C4" s="311"/>
      <c r="D4" s="311"/>
      <c r="E4" s="311"/>
      <c r="F4" s="311"/>
      <c r="G4" s="311"/>
      <c r="H4" s="311"/>
      <c r="I4" s="311"/>
      <c r="J4" s="311"/>
      <c r="K4" s="311"/>
      <c r="L4" s="4"/>
    </row>
    <row r="5" spans="1:12" ht="12.75" customHeight="1">
      <c r="A5" s="301" t="s">
        <v>450</v>
      </c>
      <c r="B5" s="301"/>
      <c r="C5" s="301"/>
      <c r="D5" s="301"/>
      <c r="E5" s="301"/>
      <c r="F5" s="301"/>
      <c r="G5" s="301"/>
      <c r="H5" s="301"/>
      <c r="I5" s="301"/>
      <c r="J5" s="301"/>
      <c r="K5" s="301"/>
      <c r="L5" s="4"/>
    </row>
    <row r="6" ht="12.75" customHeight="1" thickBot="1"/>
    <row r="7" spans="1:11" ht="12.75" customHeight="1">
      <c r="A7" s="7" t="s">
        <v>57</v>
      </c>
      <c r="B7" s="101"/>
      <c r="C7" s="8" t="s">
        <v>59</v>
      </c>
      <c r="D7" s="9"/>
      <c r="E7" s="10"/>
      <c r="F7" s="11" t="s">
        <v>58</v>
      </c>
      <c r="G7" s="9"/>
      <c r="H7" s="9"/>
      <c r="I7" s="11" t="s">
        <v>60</v>
      </c>
      <c r="J7" s="9"/>
      <c r="K7" s="9"/>
    </row>
    <row r="8" spans="1:11" ht="12.75" customHeight="1">
      <c r="A8" s="12"/>
      <c r="B8" s="12" t="s">
        <v>61</v>
      </c>
      <c r="C8" s="13" t="s">
        <v>62</v>
      </c>
      <c r="D8" s="14" t="s">
        <v>63</v>
      </c>
      <c r="E8" s="15" t="s">
        <v>64</v>
      </c>
      <c r="F8" s="13" t="s">
        <v>62</v>
      </c>
      <c r="G8" s="14" t="s">
        <v>63</v>
      </c>
      <c r="H8" s="14" t="s">
        <v>64</v>
      </c>
      <c r="I8" s="13" t="s">
        <v>62</v>
      </c>
      <c r="J8" s="14" t="s">
        <v>63</v>
      </c>
      <c r="K8" s="14" t="s">
        <v>64</v>
      </c>
    </row>
    <row r="9" spans="1:11" s="2" customFormat="1" ht="12.75" customHeight="1">
      <c r="A9" s="22" t="s">
        <v>65</v>
      </c>
      <c r="C9" s="27"/>
      <c r="D9" s="28"/>
      <c r="E9" s="21"/>
      <c r="F9" s="27"/>
      <c r="G9" s="28"/>
      <c r="H9" s="29"/>
      <c r="I9" s="21"/>
      <c r="J9" s="21"/>
      <c r="K9" s="21"/>
    </row>
    <row r="10" spans="2:11" s="2" customFormat="1" ht="12.75" customHeight="1">
      <c r="B10" s="21" t="s">
        <v>456</v>
      </c>
      <c r="C10" s="30">
        <v>1885</v>
      </c>
      <c r="D10" s="25">
        <v>2298</v>
      </c>
      <c r="E10" s="31">
        <v>4183</v>
      </c>
      <c r="F10" s="30">
        <v>0</v>
      </c>
      <c r="G10" s="25">
        <v>0</v>
      </c>
      <c r="H10" s="31">
        <v>0</v>
      </c>
      <c r="I10" s="30">
        <f>SUM(F10,C10)</f>
        <v>1885</v>
      </c>
      <c r="J10" s="25">
        <f>SUM(G10,D10)</f>
        <v>2298</v>
      </c>
      <c r="K10" s="25">
        <f>SUM(I10:J10)</f>
        <v>4183</v>
      </c>
    </row>
    <row r="11" spans="2:11" s="2" customFormat="1" ht="12.75" customHeight="1">
      <c r="B11" s="21" t="s">
        <v>66</v>
      </c>
      <c r="C11" s="30">
        <v>907</v>
      </c>
      <c r="D11" s="25">
        <v>918</v>
      </c>
      <c r="E11" s="31">
        <v>1825</v>
      </c>
      <c r="F11" s="30">
        <v>0</v>
      </c>
      <c r="G11" s="25">
        <v>0</v>
      </c>
      <c r="H11" s="31">
        <v>0</v>
      </c>
      <c r="I11" s="30">
        <f aca="true" t="shared" si="0" ref="I11:I23">SUM(F11,C11)</f>
        <v>907</v>
      </c>
      <c r="J11" s="25">
        <f aca="true" t="shared" si="1" ref="J11:J23">SUM(G11,D11)</f>
        <v>918</v>
      </c>
      <c r="K11" s="25">
        <f aca="true" t="shared" si="2" ref="K11:K23">SUM(I11:J11)</f>
        <v>1825</v>
      </c>
    </row>
    <row r="12" spans="2:11" s="2" customFormat="1" ht="12.75" customHeight="1">
      <c r="B12" s="21" t="s">
        <v>67</v>
      </c>
      <c r="C12" s="30">
        <v>1</v>
      </c>
      <c r="D12" s="25">
        <v>6</v>
      </c>
      <c r="E12" s="31">
        <v>7</v>
      </c>
      <c r="F12" s="30">
        <v>0</v>
      </c>
      <c r="G12" s="25">
        <v>0</v>
      </c>
      <c r="H12" s="31">
        <v>0</v>
      </c>
      <c r="I12" s="30">
        <f t="shared" si="0"/>
        <v>1</v>
      </c>
      <c r="J12" s="25">
        <f t="shared" si="1"/>
        <v>6</v>
      </c>
      <c r="K12" s="25">
        <f t="shared" si="2"/>
        <v>7</v>
      </c>
    </row>
    <row r="13" spans="2:11" s="2" customFormat="1" ht="12.75" customHeight="1">
      <c r="B13" s="21" t="s">
        <v>68</v>
      </c>
      <c r="C13" s="30">
        <v>889</v>
      </c>
      <c r="D13" s="25">
        <v>602</v>
      </c>
      <c r="E13" s="31">
        <v>1491</v>
      </c>
      <c r="F13" s="30">
        <v>0</v>
      </c>
      <c r="G13" s="25">
        <v>0</v>
      </c>
      <c r="H13" s="31">
        <v>0</v>
      </c>
      <c r="I13" s="30">
        <f t="shared" si="0"/>
        <v>889</v>
      </c>
      <c r="J13" s="25">
        <f t="shared" si="1"/>
        <v>602</v>
      </c>
      <c r="K13" s="25">
        <f t="shared" si="2"/>
        <v>1491</v>
      </c>
    </row>
    <row r="14" spans="2:11" s="2" customFormat="1" ht="12.75" customHeight="1">
      <c r="B14" s="46" t="s">
        <v>69</v>
      </c>
      <c r="C14" s="30">
        <v>21</v>
      </c>
      <c r="D14" s="25">
        <v>15</v>
      </c>
      <c r="E14" s="31">
        <v>36</v>
      </c>
      <c r="F14" s="30">
        <v>0</v>
      </c>
      <c r="G14" s="25">
        <v>0</v>
      </c>
      <c r="H14" s="31">
        <v>0</v>
      </c>
      <c r="I14" s="30">
        <f t="shared" si="0"/>
        <v>21</v>
      </c>
      <c r="J14" s="25">
        <f t="shared" si="1"/>
        <v>15</v>
      </c>
      <c r="K14" s="25">
        <f t="shared" si="2"/>
        <v>36</v>
      </c>
    </row>
    <row r="15" spans="2:11" s="2" customFormat="1" ht="12.75" customHeight="1">
      <c r="B15" s="21" t="s">
        <v>353</v>
      </c>
      <c r="C15" s="30">
        <v>96</v>
      </c>
      <c r="D15" s="25">
        <v>70</v>
      </c>
      <c r="E15" s="31">
        <v>166</v>
      </c>
      <c r="F15" s="30">
        <v>0</v>
      </c>
      <c r="G15" s="25">
        <v>0</v>
      </c>
      <c r="H15" s="31">
        <v>0</v>
      </c>
      <c r="I15" s="30">
        <f t="shared" si="0"/>
        <v>96</v>
      </c>
      <c r="J15" s="25">
        <f t="shared" si="1"/>
        <v>70</v>
      </c>
      <c r="K15" s="25">
        <f t="shared" si="2"/>
        <v>166</v>
      </c>
    </row>
    <row r="16" spans="2:11" s="2" customFormat="1" ht="12.75" customHeight="1">
      <c r="B16" s="21" t="s">
        <v>404</v>
      </c>
      <c r="C16" s="30">
        <v>1</v>
      </c>
      <c r="D16" s="25">
        <v>0</v>
      </c>
      <c r="E16" s="31">
        <v>1</v>
      </c>
      <c r="F16" s="30">
        <v>0</v>
      </c>
      <c r="G16" s="25">
        <v>0</v>
      </c>
      <c r="H16" s="31">
        <v>0</v>
      </c>
      <c r="I16" s="30">
        <f t="shared" si="0"/>
        <v>1</v>
      </c>
      <c r="J16" s="25">
        <f t="shared" si="1"/>
        <v>0</v>
      </c>
      <c r="K16" s="25">
        <f t="shared" si="2"/>
        <v>1</v>
      </c>
    </row>
    <row r="17" spans="2:11" s="2" customFormat="1" ht="12.75" customHeight="1">
      <c r="B17" s="21" t="s">
        <v>276</v>
      </c>
      <c r="C17" s="30">
        <v>141</v>
      </c>
      <c r="D17" s="25">
        <v>115</v>
      </c>
      <c r="E17" s="31">
        <v>256</v>
      </c>
      <c r="F17" s="30">
        <v>0</v>
      </c>
      <c r="G17" s="25">
        <v>0</v>
      </c>
      <c r="H17" s="31">
        <v>0</v>
      </c>
      <c r="I17" s="30">
        <f t="shared" si="0"/>
        <v>141</v>
      </c>
      <c r="J17" s="25">
        <f t="shared" si="1"/>
        <v>115</v>
      </c>
      <c r="K17" s="25">
        <f t="shared" si="2"/>
        <v>256</v>
      </c>
    </row>
    <row r="18" spans="2:11" s="2" customFormat="1" ht="12.75" customHeight="1">
      <c r="B18" s="21" t="s">
        <v>277</v>
      </c>
      <c r="C18" s="30">
        <v>387</v>
      </c>
      <c r="D18" s="25">
        <v>286</v>
      </c>
      <c r="E18" s="31">
        <v>673</v>
      </c>
      <c r="F18" s="30">
        <v>0</v>
      </c>
      <c r="G18" s="25">
        <v>0</v>
      </c>
      <c r="H18" s="31">
        <v>0</v>
      </c>
      <c r="I18" s="30">
        <f t="shared" si="0"/>
        <v>387</v>
      </c>
      <c r="J18" s="25">
        <f t="shared" si="1"/>
        <v>286</v>
      </c>
      <c r="K18" s="25">
        <f t="shared" si="2"/>
        <v>673</v>
      </c>
    </row>
    <row r="19" spans="2:11" s="2" customFormat="1" ht="12.75" customHeight="1">
      <c r="B19" s="21" t="s">
        <v>279</v>
      </c>
      <c r="C19" s="30">
        <v>35</v>
      </c>
      <c r="D19" s="25">
        <v>33</v>
      </c>
      <c r="E19" s="31">
        <v>68</v>
      </c>
      <c r="F19" s="30">
        <v>0</v>
      </c>
      <c r="G19" s="25">
        <v>0</v>
      </c>
      <c r="H19" s="31">
        <v>0</v>
      </c>
      <c r="I19" s="30">
        <f>SUM(F19,C19)</f>
        <v>35</v>
      </c>
      <c r="J19" s="25">
        <f>SUM(G19,D19)</f>
        <v>33</v>
      </c>
      <c r="K19" s="25">
        <f>SUM(I19:J19)</f>
        <v>68</v>
      </c>
    </row>
    <row r="20" spans="2:11" s="2" customFormat="1" ht="13.5" customHeight="1">
      <c r="B20" s="21" t="s">
        <v>280</v>
      </c>
      <c r="C20" s="30">
        <v>4</v>
      </c>
      <c r="D20" s="25">
        <v>9</v>
      </c>
      <c r="E20" s="31">
        <v>13</v>
      </c>
      <c r="F20" s="30">
        <v>0</v>
      </c>
      <c r="G20" s="25">
        <v>0</v>
      </c>
      <c r="H20" s="31">
        <v>0</v>
      </c>
      <c r="I20" s="30">
        <f>SUM(F20,C20)</f>
        <v>4</v>
      </c>
      <c r="J20" s="25">
        <f>SUM(G20,D20)</f>
        <v>9</v>
      </c>
      <c r="K20" s="25">
        <f>SUM(I20:J20)</f>
        <v>13</v>
      </c>
    </row>
    <row r="21" spans="2:11" s="1" customFormat="1" ht="12.75" customHeight="1">
      <c r="B21" s="21" t="s">
        <v>281</v>
      </c>
      <c r="C21" s="30">
        <v>203</v>
      </c>
      <c r="D21" s="25">
        <v>127</v>
      </c>
      <c r="E21" s="31">
        <v>330</v>
      </c>
      <c r="F21" s="30">
        <v>0</v>
      </c>
      <c r="G21" s="25">
        <v>0</v>
      </c>
      <c r="H21" s="31">
        <v>0</v>
      </c>
      <c r="I21" s="30">
        <f t="shared" si="0"/>
        <v>203</v>
      </c>
      <c r="J21" s="25">
        <f t="shared" si="1"/>
        <v>127</v>
      </c>
      <c r="K21" s="25">
        <f t="shared" si="2"/>
        <v>330</v>
      </c>
    </row>
    <row r="22" spans="2:11" s="1" customFormat="1" ht="12.75" customHeight="1">
      <c r="B22" s="21" t="s">
        <v>282</v>
      </c>
      <c r="C22" s="30">
        <v>134</v>
      </c>
      <c r="D22" s="25">
        <v>115</v>
      </c>
      <c r="E22" s="31">
        <v>249</v>
      </c>
      <c r="F22" s="30">
        <v>0</v>
      </c>
      <c r="G22" s="25">
        <v>0</v>
      </c>
      <c r="H22" s="25">
        <v>0</v>
      </c>
      <c r="I22" s="30">
        <f t="shared" si="0"/>
        <v>134</v>
      </c>
      <c r="J22" s="25">
        <f t="shared" si="1"/>
        <v>115</v>
      </c>
      <c r="K22" s="25">
        <f t="shared" si="2"/>
        <v>249</v>
      </c>
    </row>
    <row r="23" spans="2:11" s="1" customFormat="1" ht="12.75" customHeight="1">
      <c r="B23" s="21" t="s">
        <v>278</v>
      </c>
      <c r="C23" s="30">
        <v>136</v>
      </c>
      <c r="D23" s="25">
        <v>101</v>
      </c>
      <c r="E23" s="31">
        <v>237</v>
      </c>
      <c r="F23" s="30">
        <v>0</v>
      </c>
      <c r="G23" s="25">
        <v>0</v>
      </c>
      <c r="H23" s="25">
        <v>0</v>
      </c>
      <c r="I23" s="30">
        <f t="shared" si="0"/>
        <v>136</v>
      </c>
      <c r="J23" s="25">
        <f t="shared" si="1"/>
        <v>101</v>
      </c>
      <c r="K23" s="25">
        <f t="shared" si="2"/>
        <v>237</v>
      </c>
    </row>
    <row r="24" spans="2:11" s="2" customFormat="1" ht="12.75" customHeight="1">
      <c r="B24" s="32" t="s">
        <v>60</v>
      </c>
      <c r="C24" s="33">
        <f aca="true" t="shared" si="3" ref="C24:K24">SUM(C10:C23)</f>
        <v>4840</v>
      </c>
      <c r="D24" s="34">
        <f t="shared" si="3"/>
        <v>4695</v>
      </c>
      <c r="E24" s="35">
        <f t="shared" si="3"/>
        <v>9535</v>
      </c>
      <c r="F24" s="33">
        <f t="shared" si="3"/>
        <v>0</v>
      </c>
      <c r="G24" s="34">
        <f t="shared" si="3"/>
        <v>0</v>
      </c>
      <c r="H24" s="34">
        <f t="shared" si="3"/>
        <v>0</v>
      </c>
      <c r="I24" s="33">
        <f t="shared" si="3"/>
        <v>4840</v>
      </c>
      <c r="J24" s="34">
        <f t="shared" si="3"/>
        <v>4695</v>
      </c>
      <c r="K24" s="34">
        <f t="shared" si="3"/>
        <v>9535</v>
      </c>
    </row>
    <row r="25" spans="1:11" s="2" customFormat="1" ht="12.75" customHeight="1">
      <c r="A25" s="22" t="s">
        <v>70</v>
      </c>
      <c r="C25" s="30"/>
      <c r="D25" s="25"/>
      <c r="E25" s="25"/>
      <c r="F25" s="30"/>
      <c r="G25" s="25"/>
      <c r="H25" s="72"/>
      <c r="I25" s="25"/>
      <c r="J25" s="25"/>
      <c r="K25" s="25"/>
    </row>
    <row r="26" spans="2:12" s="2" customFormat="1" ht="12.75" customHeight="1">
      <c r="B26" s="21" t="s">
        <v>354</v>
      </c>
      <c r="C26" s="30">
        <v>488</v>
      </c>
      <c r="D26" s="25">
        <v>50</v>
      </c>
      <c r="E26" s="31">
        <v>538</v>
      </c>
      <c r="F26" s="30">
        <v>0</v>
      </c>
      <c r="G26" s="25">
        <v>0</v>
      </c>
      <c r="H26" s="72">
        <v>0</v>
      </c>
      <c r="I26" s="25">
        <f aca="true" t="shared" si="4" ref="I26:I35">SUM(F26,C26)</f>
        <v>488</v>
      </c>
      <c r="J26" s="25">
        <f aca="true" t="shared" si="5" ref="J26:J35">SUM(G26,D26)</f>
        <v>50</v>
      </c>
      <c r="K26" s="25">
        <f aca="true" t="shared" si="6" ref="K26:K35">SUM(I26:J26)</f>
        <v>538</v>
      </c>
      <c r="L26" s="258"/>
    </row>
    <row r="27" spans="2:12" s="2" customFormat="1" ht="12.75" customHeight="1">
      <c r="B27" s="21" t="s">
        <v>71</v>
      </c>
      <c r="C27" s="30">
        <v>1866</v>
      </c>
      <c r="D27" s="25">
        <v>120</v>
      </c>
      <c r="E27" s="31">
        <v>1986</v>
      </c>
      <c r="F27" s="30">
        <v>0</v>
      </c>
      <c r="G27" s="25">
        <v>0</v>
      </c>
      <c r="H27" s="31">
        <v>0</v>
      </c>
      <c r="I27" s="30">
        <f t="shared" si="4"/>
        <v>1866</v>
      </c>
      <c r="J27" s="25">
        <f t="shared" si="5"/>
        <v>120</v>
      </c>
      <c r="K27" s="25">
        <f t="shared" si="6"/>
        <v>1986</v>
      </c>
      <c r="L27" s="258"/>
    </row>
    <row r="28" spans="2:12" s="2" customFormat="1" ht="12.75" customHeight="1">
      <c r="B28" s="21" t="s">
        <v>563</v>
      </c>
      <c r="C28" s="30">
        <v>247</v>
      </c>
      <c r="D28" s="25">
        <v>11</v>
      </c>
      <c r="E28" s="31">
        <v>258</v>
      </c>
      <c r="F28" s="30">
        <v>0</v>
      </c>
      <c r="G28" s="25">
        <v>0</v>
      </c>
      <c r="H28" s="31">
        <v>0</v>
      </c>
      <c r="I28" s="30">
        <f t="shared" si="4"/>
        <v>247</v>
      </c>
      <c r="J28" s="25">
        <f t="shared" si="5"/>
        <v>11</v>
      </c>
      <c r="K28" s="25">
        <f t="shared" si="6"/>
        <v>258</v>
      </c>
      <c r="L28" s="258"/>
    </row>
    <row r="29" spans="2:12" s="2" customFormat="1" ht="12.75" customHeight="1">
      <c r="B29" s="21" t="s">
        <v>72</v>
      </c>
      <c r="C29" s="30">
        <v>368</v>
      </c>
      <c r="D29" s="25">
        <v>6</v>
      </c>
      <c r="E29" s="31">
        <v>374</v>
      </c>
      <c r="F29" s="30">
        <v>0</v>
      </c>
      <c r="G29" s="25">
        <v>0</v>
      </c>
      <c r="H29" s="31">
        <v>0</v>
      </c>
      <c r="I29" s="30">
        <f t="shared" si="4"/>
        <v>368</v>
      </c>
      <c r="J29" s="25">
        <f t="shared" si="5"/>
        <v>6</v>
      </c>
      <c r="K29" s="25">
        <f t="shared" si="6"/>
        <v>374</v>
      </c>
      <c r="L29" s="258"/>
    </row>
    <row r="30" spans="2:12" s="1" customFormat="1" ht="12.75" customHeight="1">
      <c r="B30" s="46" t="s">
        <v>283</v>
      </c>
      <c r="C30" s="30">
        <v>183</v>
      </c>
      <c r="D30" s="25">
        <v>5</v>
      </c>
      <c r="E30" s="31">
        <v>188</v>
      </c>
      <c r="F30" s="30">
        <v>0</v>
      </c>
      <c r="G30" s="25">
        <v>0</v>
      </c>
      <c r="H30" s="31">
        <v>0</v>
      </c>
      <c r="I30" s="30">
        <f t="shared" si="4"/>
        <v>183</v>
      </c>
      <c r="J30" s="25">
        <f t="shared" si="5"/>
        <v>5</v>
      </c>
      <c r="K30" s="25">
        <f t="shared" si="6"/>
        <v>188</v>
      </c>
      <c r="L30" s="259"/>
    </row>
    <row r="31" spans="2:12" s="16" customFormat="1" ht="12.75" customHeight="1">
      <c r="B31" s="21" t="s">
        <v>564</v>
      </c>
      <c r="C31" s="30">
        <v>136</v>
      </c>
      <c r="D31" s="25">
        <v>4</v>
      </c>
      <c r="E31" s="31">
        <v>140</v>
      </c>
      <c r="F31" s="30">
        <v>0</v>
      </c>
      <c r="G31" s="25">
        <v>0</v>
      </c>
      <c r="H31" s="31">
        <v>0</v>
      </c>
      <c r="I31" s="30">
        <f>SUM(F31,C31)</f>
        <v>136</v>
      </c>
      <c r="J31" s="25">
        <f>SUM(G31,D31)</f>
        <v>4</v>
      </c>
      <c r="K31" s="25">
        <f>SUM(I31:J31)</f>
        <v>140</v>
      </c>
      <c r="L31" s="259"/>
    </row>
    <row r="32" spans="2:12" s="2" customFormat="1" ht="12.75" customHeight="1">
      <c r="B32" s="274" t="s">
        <v>565</v>
      </c>
      <c r="C32" s="30">
        <v>660</v>
      </c>
      <c r="D32" s="25">
        <v>26</v>
      </c>
      <c r="E32" s="31">
        <v>686</v>
      </c>
      <c r="F32" s="30">
        <v>0</v>
      </c>
      <c r="G32" s="25">
        <v>0</v>
      </c>
      <c r="H32" s="31">
        <v>0</v>
      </c>
      <c r="I32" s="30">
        <f t="shared" si="4"/>
        <v>660</v>
      </c>
      <c r="J32" s="25">
        <f t="shared" si="5"/>
        <v>26</v>
      </c>
      <c r="K32" s="25">
        <f t="shared" si="6"/>
        <v>686</v>
      </c>
      <c r="L32" s="258"/>
    </row>
    <row r="33" spans="2:12" s="2" customFormat="1" ht="12.75" customHeight="1">
      <c r="B33" s="21" t="s">
        <v>355</v>
      </c>
      <c r="C33" s="30">
        <v>33</v>
      </c>
      <c r="D33" s="25">
        <v>0</v>
      </c>
      <c r="E33" s="31">
        <v>33</v>
      </c>
      <c r="F33" s="30">
        <v>0</v>
      </c>
      <c r="G33" s="25">
        <v>0</v>
      </c>
      <c r="H33" s="31">
        <v>0</v>
      </c>
      <c r="I33" s="30">
        <f t="shared" si="4"/>
        <v>33</v>
      </c>
      <c r="J33" s="25">
        <f t="shared" si="5"/>
        <v>0</v>
      </c>
      <c r="K33" s="25">
        <f t="shared" si="6"/>
        <v>33</v>
      </c>
      <c r="L33" s="258"/>
    </row>
    <row r="34" spans="2:12" s="2" customFormat="1" ht="12.75" customHeight="1">
      <c r="B34" s="21" t="s">
        <v>73</v>
      </c>
      <c r="C34" s="30">
        <v>44</v>
      </c>
      <c r="D34" s="25">
        <v>5</v>
      </c>
      <c r="E34" s="31">
        <v>49</v>
      </c>
      <c r="F34" s="30">
        <v>0</v>
      </c>
      <c r="G34" s="25">
        <v>0</v>
      </c>
      <c r="H34" s="31">
        <v>0</v>
      </c>
      <c r="I34" s="30">
        <f t="shared" si="4"/>
        <v>44</v>
      </c>
      <c r="J34" s="25">
        <f t="shared" si="5"/>
        <v>5</v>
      </c>
      <c r="K34" s="25">
        <f t="shared" si="6"/>
        <v>49</v>
      </c>
      <c r="L34" s="258"/>
    </row>
    <row r="35" spans="2:12" s="2" customFormat="1" ht="12.75" customHeight="1">
      <c r="B35" s="21" t="s">
        <v>284</v>
      </c>
      <c r="C35" s="30">
        <v>22</v>
      </c>
      <c r="D35" s="25">
        <v>1</v>
      </c>
      <c r="E35" s="31">
        <v>23</v>
      </c>
      <c r="F35" s="30">
        <v>0</v>
      </c>
      <c r="G35" s="25">
        <v>0</v>
      </c>
      <c r="H35" s="31">
        <v>0</v>
      </c>
      <c r="I35" s="30">
        <f t="shared" si="4"/>
        <v>22</v>
      </c>
      <c r="J35" s="25">
        <f t="shared" si="5"/>
        <v>1</v>
      </c>
      <c r="K35" s="25">
        <f t="shared" si="6"/>
        <v>23</v>
      </c>
      <c r="L35" s="258"/>
    </row>
    <row r="36" spans="2:12" s="2" customFormat="1" ht="12.75" customHeight="1">
      <c r="B36" s="21" t="s">
        <v>567</v>
      </c>
      <c r="C36" s="30">
        <v>337</v>
      </c>
      <c r="D36" s="25">
        <v>9</v>
      </c>
      <c r="E36" s="31">
        <v>346</v>
      </c>
      <c r="F36" s="30">
        <v>0</v>
      </c>
      <c r="G36" s="25">
        <v>0</v>
      </c>
      <c r="H36" s="31">
        <v>0</v>
      </c>
      <c r="I36" s="30">
        <f>SUM(F36,C36)</f>
        <v>337</v>
      </c>
      <c r="J36" s="25">
        <f>SUM(G36,D36)</f>
        <v>9</v>
      </c>
      <c r="K36" s="25">
        <f>SUM(I36:J36)</f>
        <v>346</v>
      </c>
      <c r="L36" s="258"/>
    </row>
    <row r="37" spans="2:12" s="2" customFormat="1" ht="12.75" customHeight="1">
      <c r="B37" s="21" t="s">
        <v>566</v>
      </c>
      <c r="C37" s="30">
        <v>83</v>
      </c>
      <c r="D37" s="25">
        <v>1</v>
      </c>
      <c r="E37" s="31">
        <v>84</v>
      </c>
      <c r="F37" s="30">
        <v>0</v>
      </c>
      <c r="G37" s="25">
        <v>0</v>
      </c>
      <c r="H37" s="31">
        <v>0</v>
      </c>
      <c r="I37" s="30">
        <f>SUM(F37,C37)</f>
        <v>83</v>
      </c>
      <c r="J37" s="25">
        <f>SUM(G37,D37)</f>
        <v>1</v>
      </c>
      <c r="K37" s="25">
        <f>SUM(I37:J37)</f>
        <v>84</v>
      </c>
      <c r="L37" s="258"/>
    </row>
    <row r="38" spans="2:11" s="2" customFormat="1" ht="12.75" customHeight="1">
      <c r="B38" s="32" t="s">
        <v>60</v>
      </c>
      <c r="C38" s="33">
        <f aca="true" t="shared" si="7" ref="C38:K38">SUM(C26:C37)</f>
        <v>4467</v>
      </c>
      <c r="D38" s="34">
        <f t="shared" si="7"/>
        <v>238</v>
      </c>
      <c r="E38" s="35">
        <f t="shared" si="7"/>
        <v>4705</v>
      </c>
      <c r="F38" s="33">
        <f t="shared" si="7"/>
        <v>0</v>
      </c>
      <c r="G38" s="34">
        <f t="shared" si="7"/>
        <v>0</v>
      </c>
      <c r="H38" s="35">
        <f t="shared" si="7"/>
        <v>0</v>
      </c>
      <c r="I38" s="33">
        <f t="shared" si="7"/>
        <v>4467</v>
      </c>
      <c r="J38" s="34">
        <f t="shared" si="7"/>
        <v>238</v>
      </c>
      <c r="K38" s="34">
        <f t="shared" si="7"/>
        <v>4705</v>
      </c>
    </row>
    <row r="39" spans="1:11" s="2" customFormat="1" ht="12.75" customHeight="1">
      <c r="A39" s="22" t="s">
        <v>441</v>
      </c>
      <c r="B39" s="39"/>
      <c r="C39" s="36"/>
      <c r="D39" s="26"/>
      <c r="E39" s="26"/>
      <c r="F39" s="36"/>
      <c r="G39" s="26"/>
      <c r="H39" s="37"/>
      <c r="I39" s="26"/>
      <c r="J39" s="26"/>
      <c r="K39" s="26"/>
    </row>
    <row r="40" spans="2:11" s="2" customFormat="1" ht="12.75" customHeight="1">
      <c r="B40" s="201" t="s">
        <v>457</v>
      </c>
      <c r="C40" s="184">
        <v>9</v>
      </c>
      <c r="D40" s="185">
        <v>17</v>
      </c>
      <c r="E40" s="185">
        <v>26</v>
      </c>
      <c r="F40" s="184">
        <v>0</v>
      </c>
      <c r="G40" s="185">
        <v>0</v>
      </c>
      <c r="H40" s="202">
        <v>0</v>
      </c>
      <c r="I40" s="25">
        <f aca="true" t="shared" si="8" ref="I40:J42">SUM(F40,C40)</f>
        <v>9</v>
      </c>
      <c r="J40" s="25">
        <f t="shared" si="8"/>
        <v>17</v>
      </c>
      <c r="K40" s="25">
        <f>SUM(I40:J40)</f>
        <v>26</v>
      </c>
    </row>
    <row r="41" spans="2:11" s="2" customFormat="1" ht="12.75" customHeight="1">
      <c r="B41" s="283" t="s">
        <v>569</v>
      </c>
      <c r="C41" s="184">
        <v>32</v>
      </c>
      <c r="D41" s="185">
        <v>41</v>
      </c>
      <c r="E41" s="185">
        <v>73</v>
      </c>
      <c r="F41" s="184">
        <v>0</v>
      </c>
      <c r="G41" s="185">
        <v>0</v>
      </c>
      <c r="H41" s="202">
        <v>0</v>
      </c>
      <c r="I41" s="25">
        <f t="shared" si="8"/>
        <v>32</v>
      </c>
      <c r="J41" s="25">
        <f t="shared" si="8"/>
        <v>41</v>
      </c>
      <c r="K41" s="25">
        <f>SUM(I41:J41)</f>
        <v>73</v>
      </c>
    </row>
    <row r="42" spans="2:11" s="2" customFormat="1" ht="12.75" customHeight="1">
      <c r="B42" s="275" t="s">
        <v>570</v>
      </c>
      <c r="C42" s="184">
        <v>157</v>
      </c>
      <c r="D42" s="185">
        <v>308</v>
      </c>
      <c r="E42" s="185">
        <v>465</v>
      </c>
      <c r="F42" s="184">
        <v>0</v>
      </c>
      <c r="G42" s="185">
        <v>0</v>
      </c>
      <c r="H42" s="202">
        <v>0</v>
      </c>
      <c r="I42" s="25">
        <f t="shared" si="8"/>
        <v>157</v>
      </c>
      <c r="J42" s="25">
        <f t="shared" si="8"/>
        <v>308</v>
      </c>
      <c r="K42" s="25">
        <f>SUM(I42:J42)</f>
        <v>465</v>
      </c>
    </row>
    <row r="43" spans="2:11" s="2" customFormat="1" ht="12.75" customHeight="1">
      <c r="B43" s="39"/>
      <c r="C43" s="33">
        <f>SUM(C40:C42)</f>
        <v>198</v>
      </c>
      <c r="D43" s="34">
        <f aca="true" t="shared" si="9" ref="D43:K43">SUM(D40:D42)</f>
        <v>366</v>
      </c>
      <c r="E43" s="34">
        <f t="shared" si="9"/>
        <v>564</v>
      </c>
      <c r="F43" s="33">
        <f t="shared" si="9"/>
        <v>0</v>
      </c>
      <c r="G43" s="34">
        <f t="shared" si="9"/>
        <v>0</v>
      </c>
      <c r="H43" s="35">
        <f t="shared" si="9"/>
        <v>0</v>
      </c>
      <c r="I43" s="34">
        <f t="shared" si="9"/>
        <v>198</v>
      </c>
      <c r="J43" s="34">
        <f t="shared" si="9"/>
        <v>366</v>
      </c>
      <c r="K43" s="34">
        <f t="shared" si="9"/>
        <v>564</v>
      </c>
    </row>
    <row r="44" spans="1:11" s="1" customFormat="1" ht="12.75" customHeight="1">
      <c r="A44" s="22" t="s">
        <v>74</v>
      </c>
      <c r="C44" s="30"/>
      <c r="D44" s="25"/>
      <c r="E44" s="25"/>
      <c r="F44" s="30"/>
      <c r="G44" s="25"/>
      <c r="H44" s="31"/>
      <c r="I44" s="25"/>
      <c r="J44" s="25"/>
      <c r="K44" s="25"/>
    </row>
    <row r="45" spans="1:11" s="1" customFormat="1" ht="12.75" customHeight="1">
      <c r="A45" s="22"/>
      <c r="B45" s="2" t="s">
        <v>571</v>
      </c>
      <c r="C45" s="30">
        <v>17</v>
      </c>
      <c r="D45" s="25">
        <v>55</v>
      </c>
      <c r="E45" s="25">
        <v>72</v>
      </c>
      <c r="F45" s="30">
        <v>0</v>
      </c>
      <c r="G45" s="25">
        <v>0</v>
      </c>
      <c r="H45" s="31">
        <v>0</v>
      </c>
      <c r="I45" s="25">
        <f aca="true" t="shared" si="10" ref="I45:J49">SUM(F45,C45)</f>
        <v>17</v>
      </c>
      <c r="J45" s="25">
        <f t="shared" si="10"/>
        <v>55</v>
      </c>
      <c r="K45" s="25">
        <f>SUM(I45:J45)</f>
        <v>72</v>
      </c>
    </row>
    <row r="46" spans="2:11" s="2" customFormat="1" ht="12.75" customHeight="1">
      <c r="B46" s="21" t="s">
        <v>458</v>
      </c>
      <c r="C46" s="30">
        <v>8</v>
      </c>
      <c r="D46" s="25">
        <v>0</v>
      </c>
      <c r="E46" s="31">
        <v>8</v>
      </c>
      <c r="F46" s="30">
        <v>0</v>
      </c>
      <c r="G46" s="25">
        <v>0</v>
      </c>
      <c r="H46" s="31">
        <v>0</v>
      </c>
      <c r="I46" s="25">
        <f t="shared" si="10"/>
        <v>8</v>
      </c>
      <c r="J46" s="25">
        <f t="shared" si="10"/>
        <v>0</v>
      </c>
      <c r="K46" s="25">
        <f>SUM(I46:J46)</f>
        <v>8</v>
      </c>
    </row>
    <row r="47" spans="2:11" s="2" customFormat="1" ht="12.75" customHeight="1">
      <c r="B47" s="21" t="s">
        <v>285</v>
      </c>
      <c r="C47" s="30">
        <v>43</v>
      </c>
      <c r="D47" s="25">
        <v>218</v>
      </c>
      <c r="E47" s="31">
        <v>261</v>
      </c>
      <c r="F47" s="30">
        <v>0</v>
      </c>
      <c r="G47" s="25">
        <v>0</v>
      </c>
      <c r="H47" s="31">
        <v>0</v>
      </c>
      <c r="I47" s="25">
        <f t="shared" si="10"/>
        <v>43</v>
      </c>
      <c r="J47" s="25">
        <f t="shared" si="10"/>
        <v>218</v>
      </c>
      <c r="K47" s="25">
        <f>SUM(I47:J47)</f>
        <v>261</v>
      </c>
    </row>
    <row r="48" spans="2:11" s="2" customFormat="1" ht="12.75" customHeight="1">
      <c r="B48" s="21" t="s">
        <v>405</v>
      </c>
      <c r="C48" s="30">
        <v>2</v>
      </c>
      <c r="D48" s="25">
        <v>21</v>
      </c>
      <c r="E48" s="31">
        <v>23</v>
      </c>
      <c r="F48" s="30">
        <v>0</v>
      </c>
      <c r="G48" s="25">
        <v>0</v>
      </c>
      <c r="H48" s="31">
        <v>0</v>
      </c>
      <c r="I48" s="30">
        <f t="shared" si="10"/>
        <v>2</v>
      </c>
      <c r="J48" s="25">
        <f t="shared" si="10"/>
        <v>21</v>
      </c>
      <c r="K48" s="25">
        <f>SUM(I48:J48)</f>
        <v>23</v>
      </c>
    </row>
    <row r="49" spans="2:11" s="2" customFormat="1" ht="12.75" customHeight="1">
      <c r="B49" s="21" t="s">
        <v>75</v>
      </c>
      <c r="C49" s="30">
        <v>61</v>
      </c>
      <c r="D49" s="25">
        <v>9</v>
      </c>
      <c r="E49" s="25">
        <v>70</v>
      </c>
      <c r="F49" s="30">
        <v>0</v>
      </c>
      <c r="G49" s="25">
        <v>0</v>
      </c>
      <c r="H49" s="31">
        <v>0</v>
      </c>
      <c r="I49" s="25">
        <f t="shared" si="10"/>
        <v>61</v>
      </c>
      <c r="J49" s="25">
        <f t="shared" si="10"/>
        <v>9</v>
      </c>
      <c r="K49" s="25">
        <f>SUM(I49:J49)</f>
        <v>70</v>
      </c>
    </row>
    <row r="50" spans="2:11" s="2" customFormat="1" ht="12.75" customHeight="1">
      <c r="B50" s="32" t="s">
        <v>60</v>
      </c>
      <c r="C50" s="33">
        <f>SUM(C45:C49)</f>
        <v>131</v>
      </c>
      <c r="D50" s="34">
        <f aca="true" t="shared" si="11" ref="D50:K50">SUM(D45:D49)</f>
        <v>303</v>
      </c>
      <c r="E50" s="34">
        <f t="shared" si="11"/>
        <v>434</v>
      </c>
      <c r="F50" s="33">
        <f t="shared" si="11"/>
        <v>0</v>
      </c>
      <c r="G50" s="34">
        <f t="shared" si="11"/>
        <v>0</v>
      </c>
      <c r="H50" s="35">
        <f t="shared" si="11"/>
        <v>0</v>
      </c>
      <c r="I50" s="34">
        <f t="shared" si="11"/>
        <v>131</v>
      </c>
      <c r="J50" s="34">
        <f t="shared" si="11"/>
        <v>303</v>
      </c>
      <c r="K50" s="34">
        <f t="shared" si="11"/>
        <v>434</v>
      </c>
    </row>
    <row r="51" spans="1:11" s="1" customFormat="1" ht="12.75" customHeight="1">
      <c r="A51" s="22" t="s">
        <v>145</v>
      </c>
      <c r="C51" s="30"/>
      <c r="D51" s="25"/>
      <c r="E51" s="25"/>
      <c r="F51" s="30"/>
      <c r="G51" s="25"/>
      <c r="H51" s="31"/>
      <c r="I51" s="25"/>
      <c r="J51" s="25"/>
      <c r="K51" s="25"/>
    </row>
    <row r="52" spans="1:11" s="1" customFormat="1" ht="12.75" customHeight="1">
      <c r="A52" s="22"/>
      <c r="B52" s="2" t="s">
        <v>406</v>
      </c>
      <c r="C52" s="30">
        <v>5</v>
      </c>
      <c r="D52" s="25">
        <v>3</v>
      </c>
      <c r="E52" s="25">
        <v>8</v>
      </c>
      <c r="F52" s="30">
        <v>0</v>
      </c>
      <c r="G52" s="25">
        <v>0</v>
      </c>
      <c r="H52" s="72">
        <v>0</v>
      </c>
      <c r="I52" s="25">
        <f aca="true" t="shared" si="12" ref="I52:J55">SUM(F52,C52)</f>
        <v>5</v>
      </c>
      <c r="J52" s="25">
        <f t="shared" si="12"/>
        <v>3</v>
      </c>
      <c r="K52" s="25">
        <f>SUM(I52:J52)</f>
        <v>8</v>
      </c>
    </row>
    <row r="53" spans="1:11" s="1" customFormat="1" ht="12.75" customHeight="1">
      <c r="A53" s="22"/>
      <c r="B53" s="2" t="s">
        <v>407</v>
      </c>
      <c r="C53" s="30">
        <v>1</v>
      </c>
      <c r="D53" s="25">
        <v>16</v>
      </c>
      <c r="E53" s="25">
        <v>17</v>
      </c>
      <c r="F53" s="30">
        <v>0</v>
      </c>
      <c r="G53" s="25">
        <v>0</v>
      </c>
      <c r="H53" s="72">
        <v>0</v>
      </c>
      <c r="I53" s="25">
        <f t="shared" si="12"/>
        <v>1</v>
      </c>
      <c r="J53" s="25">
        <f t="shared" si="12"/>
        <v>16</v>
      </c>
      <c r="K53" s="25">
        <f>SUM(I53:J53)</f>
        <v>17</v>
      </c>
    </row>
    <row r="54" spans="2:11" s="1" customFormat="1" ht="12.75" customHeight="1">
      <c r="B54" s="21" t="s">
        <v>266</v>
      </c>
      <c r="C54" s="30">
        <v>16</v>
      </c>
      <c r="D54" s="25">
        <v>26</v>
      </c>
      <c r="E54" s="31">
        <v>42</v>
      </c>
      <c r="F54" s="30">
        <v>0</v>
      </c>
      <c r="G54" s="25">
        <v>0</v>
      </c>
      <c r="H54" s="25">
        <v>0</v>
      </c>
      <c r="I54" s="30">
        <f t="shared" si="12"/>
        <v>16</v>
      </c>
      <c r="J54" s="25">
        <f t="shared" si="12"/>
        <v>26</v>
      </c>
      <c r="K54" s="25">
        <f>SUM(I54:J54)</f>
        <v>42</v>
      </c>
    </row>
    <row r="55" spans="2:11" s="2" customFormat="1" ht="12.75" customHeight="1">
      <c r="B55" s="21" t="s">
        <v>286</v>
      </c>
      <c r="C55" s="30">
        <v>17</v>
      </c>
      <c r="D55" s="25">
        <v>28</v>
      </c>
      <c r="E55" s="31">
        <v>45</v>
      </c>
      <c r="F55" s="30">
        <v>0</v>
      </c>
      <c r="G55" s="25">
        <v>0</v>
      </c>
      <c r="H55" s="25">
        <v>0</v>
      </c>
      <c r="I55" s="42">
        <f t="shared" si="12"/>
        <v>17</v>
      </c>
      <c r="J55" s="43">
        <f t="shared" si="12"/>
        <v>28</v>
      </c>
      <c r="K55" s="25">
        <f>SUM(I55:J55)</f>
        <v>45</v>
      </c>
    </row>
    <row r="56" spans="2:11" s="2" customFormat="1" ht="12.75" customHeight="1">
      <c r="B56" s="32" t="s">
        <v>60</v>
      </c>
      <c r="C56" s="59">
        <f>SUM(C52:C55)</f>
        <v>39</v>
      </c>
      <c r="D56" s="58">
        <f aca="true" t="shared" si="13" ref="D56:K56">SUM(D52:D55)</f>
        <v>73</v>
      </c>
      <c r="E56" s="60">
        <f t="shared" si="13"/>
        <v>112</v>
      </c>
      <c r="F56" s="33">
        <f t="shared" si="13"/>
        <v>0</v>
      </c>
      <c r="G56" s="34">
        <f t="shared" si="13"/>
        <v>0</v>
      </c>
      <c r="H56" s="34">
        <f t="shared" si="13"/>
        <v>0</v>
      </c>
      <c r="I56" s="33">
        <f t="shared" si="13"/>
        <v>39</v>
      </c>
      <c r="J56" s="34">
        <f t="shared" si="13"/>
        <v>73</v>
      </c>
      <c r="K56" s="34">
        <f t="shared" si="13"/>
        <v>112</v>
      </c>
    </row>
    <row r="57" spans="1:11" s="2" customFormat="1" ht="12.75" customHeight="1">
      <c r="A57" s="22" t="s">
        <v>76</v>
      </c>
      <c r="C57" s="30"/>
      <c r="D57" s="25"/>
      <c r="E57" s="25"/>
      <c r="F57" s="30"/>
      <c r="G57" s="25"/>
      <c r="H57" s="31"/>
      <c r="I57" s="25"/>
      <c r="J57" s="25"/>
      <c r="K57" s="25"/>
    </row>
    <row r="58" spans="2:11" s="2" customFormat="1" ht="12.75" customHeight="1">
      <c r="B58" s="21" t="s">
        <v>213</v>
      </c>
      <c r="C58" s="30">
        <v>50</v>
      </c>
      <c r="D58" s="25">
        <v>17</v>
      </c>
      <c r="E58" s="31">
        <v>67</v>
      </c>
      <c r="F58" s="30">
        <v>0</v>
      </c>
      <c r="G58" s="25">
        <v>0</v>
      </c>
      <c r="H58" s="25">
        <v>0</v>
      </c>
      <c r="I58" s="30">
        <f aca="true" t="shared" si="14" ref="I58:I74">SUM(F58,C58)</f>
        <v>50</v>
      </c>
      <c r="J58" s="25">
        <f aca="true" t="shared" si="15" ref="J58:J74">SUM(G58,D58)</f>
        <v>17</v>
      </c>
      <c r="K58" s="25">
        <f aca="true" t="shared" si="16" ref="K58:K74">SUM(I58:J58)</f>
        <v>67</v>
      </c>
    </row>
    <row r="59" spans="2:11" s="2" customFormat="1" ht="12.75" customHeight="1">
      <c r="B59" s="21" t="s">
        <v>77</v>
      </c>
      <c r="C59" s="30">
        <v>20</v>
      </c>
      <c r="D59" s="25">
        <v>16</v>
      </c>
      <c r="E59" s="31">
        <v>36</v>
      </c>
      <c r="F59" s="30">
        <v>0</v>
      </c>
      <c r="G59" s="25">
        <v>0</v>
      </c>
      <c r="H59" s="25">
        <v>0</v>
      </c>
      <c r="I59" s="30">
        <f t="shared" si="14"/>
        <v>20</v>
      </c>
      <c r="J59" s="25">
        <f t="shared" si="15"/>
        <v>16</v>
      </c>
      <c r="K59" s="25">
        <f t="shared" si="16"/>
        <v>36</v>
      </c>
    </row>
    <row r="60" spans="2:11" s="2" customFormat="1" ht="12.75" customHeight="1">
      <c r="B60" s="21" t="s">
        <v>78</v>
      </c>
      <c r="C60" s="30">
        <v>36</v>
      </c>
      <c r="D60" s="25">
        <v>2</v>
      </c>
      <c r="E60" s="31">
        <v>38</v>
      </c>
      <c r="F60" s="30">
        <v>0</v>
      </c>
      <c r="G60" s="25">
        <v>0</v>
      </c>
      <c r="H60" s="25">
        <v>0</v>
      </c>
      <c r="I60" s="30">
        <f t="shared" si="14"/>
        <v>36</v>
      </c>
      <c r="J60" s="25">
        <f t="shared" si="15"/>
        <v>2</v>
      </c>
      <c r="K60" s="25">
        <f t="shared" si="16"/>
        <v>38</v>
      </c>
    </row>
    <row r="61" spans="2:11" s="2" customFormat="1" ht="12.75" customHeight="1">
      <c r="B61" s="21" t="s">
        <v>79</v>
      </c>
      <c r="C61" s="184">
        <v>74</v>
      </c>
      <c r="D61" s="185">
        <v>3</v>
      </c>
      <c r="E61" s="202">
        <v>77</v>
      </c>
      <c r="F61" s="30">
        <v>0</v>
      </c>
      <c r="G61" s="25">
        <v>0</v>
      </c>
      <c r="H61" s="25">
        <v>0</v>
      </c>
      <c r="I61" s="30">
        <f t="shared" si="14"/>
        <v>74</v>
      </c>
      <c r="J61" s="25">
        <f t="shared" si="15"/>
        <v>3</v>
      </c>
      <c r="K61" s="25">
        <f t="shared" si="16"/>
        <v>77</v>
      </c>
    </row>
    <row r="62" spans="2:11" s="2" customFormat="1" ht="12.75" customHeight="1">
      <c r="B62" s="21" t="s">
        <v>214</v>
      </c>
      <c r="C62" s="30">
        <v>36</v>
      </c>
      <c r="D62" s="25">
        <v>1</v>
      </c>
      <c r="E62" s="31">
        <v>37</v>
      </c>
      <c r="F62" s="30">
        <v>0</v>
      </c>
      <c r="G62" s="25">
        <v>0</v>
      </c>
      <c r="H62" s="72">
        <v>0</v>
      </c>
      <c r="I62" s="25">
        <f t="shared" si="14"/>
        <v>36</v>
      </c>
      <c r="J62" s="25">
        <f t="shared" si="15"/>
        <v>1</v>
      </c>
      <c r="K62" s="25">
        <f t="shared" si="16"/>
        <v>37</v>
      </c>
    </row>
    <row r="63" spans="2:11" s="2" customFormat="1" ht="12.75" customHeight="1">
      <c r="B63" s="21" t="s">
        <v>408</v>
      </c>
      <c r="C63" s="30">
        <v>3</v>
      </c>
      <c r="D63" s="25">
        <v>0</v>
      </c>
      <c r="E63" s="31">
        <v>3</v>
      </c>
      <c r="F63" s="30">
        <v>0</v>
      </c>
      <c r="G63" s="25">
        <v>0</v>
      </c>
      <c r="H63" s="72">
        <v>0</v>
      </c>
      <c r="I63" s="25">
        <f t="shared" si="14"/>
        <v>3</v>
      </c>
      <c r="J63" s="25">
        <f t="shared" si="15"/>
        <v>0</v>
      </c>
      <c r="K63" s="25">
        <f t="shared" si="16"/>
        <v>3</v>
      </c>
    </row>
    <row r="64" spans="2:11" s="2" customFormat="1" ht="12.75" customHeight="1">
      <c r="B64" s="21" t="s">
        <v>215</v>
      </c>
      <c r="C64" s="30">
        <v>625</v>
      </c>
      <c r="D64" s="25">
        <v>30</v>
      </c>
      <c r="E64" s="31">
        <v>655</v>
      </c>
      <c r="F64" s="30">
        <v>0</v>
      </c>
      <c r="G64" s="25">
        <v>0</v>
      </c>
      <c r="H64" s="25">
        <v>0</v>
      </c>
      <c r="I64" s="30">
        <f t="shared" si="14"/>
        <v>625</v>
      </c>
      <c r="J64" s="25">
        <f t="shared" si="15"/>
        <v>30</v>
      </c>
      <c r="K64" s="25">
        <f t="shared" si="16"/>
        <v>655</v>
      </c>
    </row>
    <row r="65" spans="2:11" s="1" customFormat="1" ht="12.75" customHeight="1">
      <c r="B65" s="21" t="s">
        <v>409</v>
      </c>
      <c r="C65" s="30">
        <v>18</v>
      </c>
      <c r="D65" s="25">
        <v>3</v>
      </c>
      <c r="E65" s="31">
        <v>21</v>
      </c>
      <c r="F65" s="30">
        <v>0</v>
      </c>
      <c r="G65" s="25">
        <v>0</v>
      </c>
      <c r="H65" s="25">
        <v>0</v>
      </c>
      <c r="I65" s="30">
        <f t="shared" si="14"/>
        <v>18</v>
      </c>
      <c r="J65" s="25">
        <f t="shared" si="15"/>
        <v>3</v>
      </c>
      <c r="K65" s="25">
        <f t="shared" si="16"/>
        <v>21</v>
      </c>
    </row>
    <row r="66" spans="2:11" s="2" customFormat="1" ht="12.75" customHeight="1">
      <c r="B66" s="21" t="s">
        <v>80</v>
      </c>
      <c r="C66" s="30">
        <v>121</v>
      </c>
      <c r="D66" s="25">
        <v>6</v>
      </c>
      <c r="E66" s="31">
        <v>127</v>
      </c>
      <c r="F66" s="30">
        <v>0</v>
      </c>
      <c r="G66" s="25">
        <v>0</v>
      </c>
      <c r="H66" s="25">
        <v>0</v>
      </c>
      <c r="I66" s="30">
        <f t="shared" si="14"/>
        <v>121</v>
      </c>
      <c r="J66" s="25">
        <f t="shared" si="15"/>
        <v>6</v>
      </c>
      <c r="K66" s="25">
        <f t="shared" si="16"/>
        <v>127</v>
      </c>
    </row>
    <row r="67" spans="2:11" s="2" customFormat="1" ht="12.75" customHeight="1">
      <c r="B67" s="21" t="s">
        <v>149</v>
      </c>
      <c r="C67" s="30">
        <v>46</v>
      </c>
      <c r="D67" s="25">
        <v>4</v>
      </c>
      <c r="E67" s="31">
        <v>50</v>
      </c>
      <c r="F67" s="30">
        <v>0</v>
      </c>
      <c r="G67" s="25">
        <v>0</v>
      </c>
      <c r="H67" s="25">
        <v>0</v>
      </c>
      <c r="I67" s="30">
        <f t="shared" si="14"/>
        <v>46</v>
      </c>
      <c r="J67" s="25">
        <f t="shared" si="15"/>
        <v>4</v>
      </c>
      <c r="K67" s="25">
        <f t="shared" si="16"/>
        <v>50</v>
      </c>
    </row>
    <row r="68" spans="2:11" s="2" customFormat="1" ht="12.75" customHeight="1">
      <c r="B68" s="21" t="s">
        <v>410</v>
      </c>
      <c r="C68" s="30">
        <v>935</v>
      </c>
      <c r="D68" s="25">
        <v>329</v>
      </c>
      <c r="E68" s="31">
        <v>1264</v>
      </c>
      <c r="F68" s="30">
        <v>0</v>
      </c>
      <c r="G68" s="25">
        <v>0</v>
      </c>
      <c r="H68" s="25">
        <v>0</v>
      </c>
      <c r="I68" s="30">
        <f t="shared" si="14"/>
        <v>935</v>
      </c>
      <c r="J68" s="25">
        <f t="shared" si="15"/>
        <v>329</v>
      </c>
      <c r="K68" s="25">
        <f t="shared" si="16"/>
        <v>1264</v>
      </c>
    </row>
    <row r="69" spans="2:11" s="2" customFormat="1" ht="12.75" customHeight="1">
      <c r="B69" s="21" t="s">
        <v>216</v>
      </c>
      <c r="C69" s="30">
        <v>138</v>
      </c>
      <c r="D69" s="25">
        <v>48</v>
      </c>
      <c r="E69" s="31">
        <v>186</v>
      </c>
      <c r="F69" s="30">
        <v>0</v>
      </c>
      <c r="G69" s="25">
        <v>0</v>
      </c>
      <c r="H69" s="25">
        <v>0</v>
      </c>
      <c r="I69" s="30">
        <f t="shared" si="14"/>
        <v>138</v>
      </c>
      <c r="J69" s="25">
        <f t="shared" si="15"/>
        <v>48</v>
      </c>
      <c r="K69" s="25">
        <f t="shared" si="16"/>
        <v>186</v>
      </c>
    </row>
    <row r="70" spans="2:11" s="2" customFormat="1" ht="12.75" customHeight="1">
      <c r="B70" s="21" t="s">
        <v>217</v>
      </c>
      <c r="C70" s="30">
        <v>417</v>
      </c>
      <c r="D70" s="25">
        <v>140</v>
      </c>
      <c r="E70" s="31">
        <v>557</v>
      </c>
      <c r="F70" s="30">
        <v>0</v>
      </c>
      <c r="G70" s="25">
        <v>0</v>
      </c>
      <c r="H70" s="72">
        <v>0</v>
      </c>
      <c r="I70" s="25">
        <f t="shared" si="14"/>
        <v>417</v>
      </c>
      <c r="J70" s="25">
        <f t="shared" si="15"/>
        <v>140</v>
      </c>
      <c r="K70" s="25">
        <f t="shared" si="16"/>
        <v>557</v>
      </c>
    </row>
    <row r="71" spans="2:11" s="2" customFormat="1" ht="12.75" customHeight="1">
      <c r="B71" s="21" t="s">
        <v>218</v>
      </c>
      <c r="C71" s="30">
        <v>262</v>
      </c>
      <c r="D71" s="25">
        <v>22</v>
      </c>
      <c r="E71" s="31">
        <v>284</v>
      </c>
      <c r="F71" s="30">
        <v>0</v>
      </c>
      <c r="G71" s="25">
        <v>0</v>
      </c>
      <c r="H71" s="72">
        <v>0</v>
      </c>
      <c r="I71" s="25">
        <f t="shared" si="14"/>
        <v>262</v>
      </c>
      <c r="J71" s="25">
        <f t="shared" si="15"/>
        <v>22</v>
      </c>
      <c r="K71" s="25">
        <f t="shared" si="16"/>
        <v>284</v>
      </c>
    </row>
    <row r="72" spans="2:11" s="2" customFormat="1" ht="12.75" customHeight="1">
      <c r="B72" s="21" t="s">
        <v>219</v>
      </c>
      <c r="C72" s="30">
        <v>395</v>
      </c>
      <c r="D72" s="25">
        <v>21</v>
      </c>
      <c r="E72" s="31">
        <v>416</v>
      </c>
      <c r="F72" s="30">
        <v>0</v>
      </c>
      <c r="G72" s="25">
        <v>0</v>
      </c>
      <c r="H72" s="72">
        <v>0</v>
      </c>
      <c r="I72" s="25">
        <f t="shared" si="14"/>
        <v>395</v>
      </c>
      <c r="J72" s="25">
        <f t="shared" si="15"/>
        <v>21</v>
      </c>
      <c r="K72" s="25">
        <f t="shared" si="16"/>
        <v>416</v>
      </c>
    </row>
    <row r="73" spans="2:11" s="2" customFormat="1" ht="12.75" customHeight="1">
      <c r="B73" s="21" t="s">
        <v>459</v>
      </c>
      <c r="C73" s="30">
        <v>95</v>
      </c>
      <c r="D73" s="25">
        <v>34</v>
      </c>
      <c r="E73" s="31">
        <v>129</v>
      </c>
      <c r="F73" s="30">
        <v>0</v>
      </c>
      <c r="G73" s="25">
        <v>0</v>
      </c>
      <c r="H73" s="25">
        <v>0</v>
      </c>
      <c r="I73" s="30">
        <f t="shared" si="14"/>
        <v>95</v>
      </c>
      <c r="J73" s="25">
        <f t="shared" si="15"/>
        <v>34</v>
      </c>
      <c r="K73" s="25">
        <f t="shared" si="16"/>
        <v>129</v>
      </c>
    </row>
    <row r="74" spans="2:11" s="2" customFormat="1" ht="12.75" customHeight="1">
      <c r="B74" s="2" t="s">
        <v>220</v>
      </c>
      <c r="C74" s="30">
        <v>85</v>
      </c>
      <c r="D74" s="25">
        <v>1</v>
      </c>
      <c r="E74" s="31">
        <v>86</v>
      </c>
      <c r="F74" s="30">
        <v>0</v>
      </c>
      <c r="G74" s="25">
        <v>0</v>
      </c>
      <c r="H74" s="25">
        <v>0</v>
      </c>
      <c r="I74" s="30">
        <f t="shared" si="14"/>
        <v>85</v>
      </c>
      <c r="J74" s="25">
        <f t="shared" si="15"/>
        <v>1</v>
      </c>
      <c r="K74" s="25">
        <f t="shared" si="16"/>
        <v>86</v>
      </c>
    </row>
    <row r="75" spans="2:11" s="2" customFormat="1" ht="12.75" customHeight="1">
      <c r="B75" s="32" t="s">
        <v>60</v>
      </c>
      <c r="C75" s="56">
        <f aca="true" t="shared" si="17" ref="C75:K75">SUM(C58:C74)</f>
        <v>3356</v>
      </c>
      <c r="D75" s="57">
        <f t="shared" si="17"/>
        <v>677</v>
      </c>
      <c r="E75" s="63">
        <f t="shared" si="17"/>
        <v>4033</v>
      </c>
      <c r="F75" s="33">
        <f t="shared" si="17"/>
        <v>0</v>
      </c>
      <c r="G75" s="34">
        <f t="shared" si="17"/>
        <v>0</v>
      </c>
      <c r="H75" s="35">
        <f t="shared" si="17"/>
        <v>0</v>
      </c>
      <c r="I75" s="33">
        <f t="shared" si="17"/>
        <v>3356</v>
      </c>
      <c r="J75" s="34">
        <f t="shared" si="17"/>
        <v>677</v>
      </c>
      <c r="K75" s="34">
        <f t="shared" si="17"/>
        <v>4033</v>
      </c>
    </row>
    <row r="76" spans="1:11" s="2" customFormat="1" ht="12.75" customHeight="1">
      <c r="A76" s="22" t="s">
        <v>146</v>
      </c>
      <c r="C76" s="30"/>
      <c r="D76" s="25"/>
      <c r="E76" s="31"/>
      <c r="F76" s="54"/>
      <c r="G76" s="55"/>
      <c r="H76" s="62"/>
      <c r="I76" s="25"/>
      <c r="J76" s="25"/>
      <c r="K76" s="25"/>
    </row>
    <row r="77" spans="2:11" s="1" customFormat="1" ht="12.75" customHeight="1">
      <c r="B77" s="21" t="s">
        <v>81</v>
      </c>
      <c r="C77" s="30">
        <v>150</v>
      </c>
      <c r="D77" s="25">
        <v>17</v>
      </c>
      <c r="E77" s="25">
        <v>167</v>
      </c>
      <c r="F77" s="30">
        <v>0</v>
      </c>
      <c r="G77" s="25">
        <v>0</v>
      </c>
      <c r="H77" s="31">
        <v>0</v>
      </c>
      <c r="I77" s="25">
        <f aca="true" t="shared" si="18" ref="I77:J80">SUM(F77,C77)</f>
        <v>150</v>
      </c>
      <c r="J77" s="25">
        <f t="shared" si="18"/>
        <v>17</v>
      </c>
      <c r="K77" s="25">
        <f>SUM(I77:J77)</f>
        <v>167</v>
      </c>
    </row>
    <row r="78" spans="2:11" s="2" customFormat="1" ht="12.75" customHeight="1">
      <c r="B78" s="21" t="s">
        <v>411</v>
      </c>
      <c r="C78" s="30">
        <v>34</v>
      </c>
      <c r="D78" s="25">
        <v>158</v>
      </c>
      <c r="E78" s="25">
        <v>192</v>
      </c>
      <c r="F78" s="30">
        <v>0</v>
      </c>
      <c r="G78" s="25">
        <v>0</v>
      </c>
      <c r="H78" s="31">
        <v>0</v>
      </c>
      <c r="I78" s="25">
        <f t="shared" si="18"/>
        <v>34</v>
      </c>
      <c r="J78" s="25">
        <f t="shared" si="18"/>
        <v>158</v>
      </c>
      <c r="K78" s="25">
        <f>SUM(I78:J78)</f>
        <v>192</v>
      </c>
    </row>
    <row r="79" spans="2:11" s="2" customFormat="1" ht="12.75" customHeight="1">
      <c r="B79" s="21" t="s">
        <v>82</v>
      </c>
      <c r="C79" s="30">
        <v>5</v>
      </c>
      <c r="D79" s="25">
        <v>12</v>
      </c>
      <c r="E79" s="25">
        <v>17</v>
      </c>
      <c r="F79" s="30">
        <v>0</v>
      </c>
      <c r="G79" s="25">
        <v>0</v>
      </c>
      <c r="H79" s="31">
        <v>0</v>
      </c>
      <c r="I79" s="25">
        <f t="shared" si="18"/>
        <v>5</v>
      </c>
      <c r="J79" s="25">
        <f t="shared" si="18"/>
        <v>12</v>
      </c>
      <c r="K79" s="25">
        <f>SUM(I79:J79)</f>
        <v>17</v>
      </c>
    </row>
    <row r="80" spans="2:11" s="2" customFormat="1" ht="12.75" customHeight="1">
      <c r="B80" s="46" t="s">
        <v>460</v>
      </c>
      <c r="C80" s="30">
        <v>215</v>
      </c>
      <c r="D80" s="25">
        <v>13</v>
      </c>
      <c r="E80" s="25">
        <v>228</v>
      </c>
      <c r="F80" s="30">
        <v>0</v>
      </c>
      <c r="G80" s="25">
        <v>0</v>
      </c>
      <c r="H80" s="31">
        <v>0</v>
      </c>
      <c r="I80" s="25">
        <f t="shared" si="18"/>
        <v>215</v>
      </c>
      <c r="J80" s="25">
        <f t="shared" si="18"/>
        <v>13</v>
      </c>
      <c r="K80" s="25">
        <f>SUM(I80:J80)</f>
        <v>228</v>
      </c>
    </row>
    <row r="81" spans="2:11" s="1" customFormat="1" ht="12.75" customHeight="1">
      <c r="B81" s="32" t="s">
        <v>60</v>
      </c>
      <c r="C81" s="33">
        <f aca="true" t="shared" si="19" ref="C81:H81">SUM(C77:C80)</f>
        <v>404</v>
      </c>
      <c r="D81" s="34">
        <f t="shared" si="19"/>
        <v>200</v>
      </c>
      <c r="E81" s="34">
        <f t="shared" si="19"/>
        <v>604</v>
      </c>
      <c r="F81" s="33">
        <f t="shared" si="19"/>
        <v>0</v>
      </c>
      <c r="G81" s="34">
        <f t="shared" si="19"/>
        <v>0</v>
      </c>
      <c r="H81" s="35">
        <f t="shared" si="19"/>
        <v>0</v>
      </c>
      <c r="I81" s="33">
        <f>SUM(C81,F81)</f>
        <v>404</v>
      </c>
      <c r="J81" s="34">
        <f>SUM(D81,G81)</f>
        <v>200</v>
      </c>
      <c r="K81" s="34">
        <f>SUM(E81,H81)</f>
        <v>604</v>
      </c>
    </row>
    <row r="82" spans="2:11" s="1" customFormat="1" ht="12.75" customHeight="1">
      <c r="B82" s="21"/>
      <c r="C82" s="36"/>
      <c r="D82" s="26"/>
      <c r="E82" s="26"/>
      <c r="F82" s="36"/>
      <c r="G82" s="26"/>
      <c r="H82" s="37"/>
      <c r="I82" s="26"/>
      <c r="J82" s="26"/>
      <c r="K82" s="26"/>
    </row>
    <row r="83" spans="1:11" s="1" customFormat="1" ht="12.75" customHeight="1">
      <c r="A83" s="22" t="s">
        <v>83</v>
      </c>
      <c r="C83" s="30"/>
      <c r="D83" s="25"/>
      <c r="E83" s="25"/>
      <c r="F83" s="30"/>
      <c r="G83" s="25"/>
      <c r="H83" s="31"/>
      <c r="I83" s="25"/>
      <c r="J83" s="25"/>
      <c r="K83" s="25"/>
    </row>
    <row r="84" spans="2:11" s="1" customFormat="1" ht="12.75" customHeight="1">
      <c r="B84" s="21" t="s">
        <v>412</v>
      </c>
      <c r="C84" s="30">
        <v>15</v>
      </c>
      <c r="D84" s="25">
        <v>9</v>
      </c>
      <c r="E84" s="25">
        <v>24</v>
      </c>
      <c r="F84" s="30">
        <v>0</v>
      </c>
      <c r="G84" s="25">
        <v>0</v>
      </c>
      <c r="H84" s="31">
        <v>0</v>
      </c>
      <c r="I84" s="30">
        <f>SUM(F84,C84)</f>
        <v>15</v>
      </c>
      <c r="J84" s="25">
        <f>SUM(G84,D84)</f>
        <v>9</v>
      </c>
      <c r="K84" s="25">
        <f>SUM(I84:J84)</f>
        <v>24</v>
      </c>
    </row>
    <row r="85" spans="2:11" s="1" customFormat="1" ht="12.75" customHeight="1">
      <c r="B85" s="32" t="s">
        <v>60</v>
      </c>
      <c r="C85" s="33">
        <f aca="true" t="shared" si="20" ref="C85:K85">SUM(C84:C84)</f>
        <v>15</v>
      </c>
      <c r="D85" s="34">
        <f t="shared" si="20"/>
        <v>9</v>
      </c>
      <c r="E85" s="34">
        <f t="shared" si="20"/>
        <v>24</v>
      </c>
      <c r="F85" s="33">
        <f t="shared" si="20"/>
        <v>0</v>
      </c>
      <c r="G85" s="34">
        <f t="shared" si="20"/>
        <v>0</v>
      </c>
      <c r="H85" s="35">
        <f t="shared" si="20"/>
        <v>0</v>
      </c>
      <c r="I85" s="34">
        <f t="shared" si="20"/>
        <v>15</v>
      </c>
      <c r="J85" s="34">
        <f t="shared" si="20"/>
        <v>9</v>
      </c>
      <c r="K85" s="34">
        <f t="shared" si="20"/>
        <v>24</v>
      </c>
    </row>
    <row r="86" spans="1:11" s="2" customFormat="1" ht="12.75" customHeight="1">
      <c r="A86" s="22" t="s">
        <v>84</v>
      </c>
      <c r="C86" s="30"/>
      <c r="D86" s="25"/>
      <c r="E86" s="25"/>
      <c r="F86" s="30"/>
      <c r="G86" s="25"/>
      <c r="H86" s="31"/>
      <c r="I86" s="25"/>
      <c r="J86" s="25"/>
      <c r="K86" s="25"/>
    </row>
    <row r="87" spans="2:11" s="2" customFormat="1" ht="12.75" customHeight="1">
      <c r="B87" s="21" t="s">
        <v>85</v>
      </c>
      <c r="C87" s="30">
        <v>90</v>
      </c>
      <c r="D87" s="25">
        <v>135</v>
      </c>
      <c r="E87" s="31">
        <v>225</v>
      </c>
      <c r="F87" s="30">
        <v>0</v>
      </c>
      <c r="G87" s="25">
        <v>0</v>
      </c>
      <c r="H87" s="25">
        <v>0</v>
      </c>
      <c r="I87" s="30">
        <f aca="true" t="shared" si="21" ref="I87:I94">SUM(F87,C87)</f>
        <v>90</v>
      </c>
      <c r="J87" s="25">
        <f aca="true" t="shared" si="22" ref="J87:J94">SUM(G87,D87)</f>
        <v>135</v>
      </c>
      <c r="K87" s="25">
        <f aca="true" t="shared" si="23" ref="K87:K94">SUM(I87:J87)</f>
        <v>225</v>
      </c>
    </row>
    <row r="88" spans="2:11" s="2" customFormat="1" ht="12.75" customHeight="1">
      <c r="B88" s="21" t="s">
        <v>86</v>
      </c>
      <c r="C88" s="30">
        <v>29</v>
      </c>
      <c r="D88" s="25">
        <v>43</v>
      </c>
      <c r="E88" s="31">
        <v>72</v>
      </c>
      <c r="F88" s="30">
        <v>0</v>
      </c>
      <c r="G88" s="25">
        <v>0</v>
      </c>
      <c r="H88" s="25">
        <v>0</v>
      </c>
      <c r="I88" s="30">
        <f t="shared" si="21"/>
        <v>29</v>
      </c>
      <c r="J88" s="25">
        <f t="shared" si="22"/>
        <v>43</v>
      </c>
      <c r="K88" s="25">
        <f t="shared" si="23"/>
        <v>72</v>
      </c>
    </row>
    <row r="89" spans="2:11" s="16" customFormat="1" ht="12.75" customHeight="1">
      <c r="B89" s="274" t="s">
        <v>572</v>
      </c>
      <c r="C89" s="30">
        <v>557</v>
      </c>
      <c r="D89" s="25">
        <v>780</v>
      </c>
      <c r="E89" s="31">
        <v>1337</v>
      </c>
      <c r="F89" s="30">
        <v>0</v>
      </c>
      <c r="G89" s="25">
        <v>0</v>
      </c>
      <c r="H89" s="25">
        <v>0</v>
      </c>
      <c r="I89" s="30">
        <f t="shared" si="21"/>
        <v>557</v>
      </c>
      <c r="J89" s="25">
        <f t="shared" si="22"/>
        <v>780</v>
      </c>
      <c r="K89" s="25">
        <f t="shared" si="23"/>
        <v>1337</v>
      </c>
    </row>
    <row r="90" spans="2:11" s="16" customFormat="1" ht="12.75" customHeight="1">
      <c r="B90" s="21" t="s">
        <v>413</v>
      </c>
      <c r="C90" s="30">
        <v>2202</v>
      </c>
      <c r="D90" s="25">
        <v>2760</v>
      </c>
      <c r="E90" s="31">
        <v>4962</v>
      </c>
      <c r="F90" s="30">
        <v>0</v>
      </c>
      <c r="G90" s="25">
        <v>0</v>
      </c>
      <c r="H90" s="25">
        <v>0</v>
      </c>
      <c r="I90" s="30">
        <f t="shared" si="21"/>
        <v>2202</v>
      </c>
      <c r="J90" s="25">
        <f t="shared" si="22"/>
        <v>2760</v>
      </c>
      <c r="K90" s="25">
        <f t="shared" si="23"/>
        <v>4962</v>
      </c>
    </row>
    <row r="91" spans="2:11" s="16" customFormat="1" ht="12.75" customHeight="1">
      <c r="B91" s="21" t="s">
        <v>87</v>
      </c>
      <c r="C91" s="30">
        <v>2922</v>
      </c>
      <c r="D91" s="25">
        <v>3608</v>
      </c>
      <c r="E91" s="31">
        <v>6530</v>
      </c>
      <c r="F91" s="30">
        <v>0</v>
      </c>
      <c r="G91" s="25">
        <v>0</v>
      </c>
      <c r="H91" s="25">
        <v>0</v>
      </c>
      <c r="I91" s="30">
        <f t="shared" si="21"/>
        <v>2922</v>
      </c>
      <c r="J91" s="25">
        <f t="shared" si="22"/>
        <v>3608</v>
      </c>
      <c r="K91" s="25">
        <f t="shared" si="23"/>
        <v>6530</v>
      </c>
    </row>
    <row r="92" spans="2:11" s="16" customFormat="1" ht="12.75" customHeight="1">
      <c r="B92" s="21" t="s">
        <v>88</v>
      </c>
      <c r="C92" s="30">
        <v>680</v>
      </c>
      <c r="D92" s="25">
        <v>326</v>
      </c>
      <c r="E92" s="31">
        <v>1006</v>
      </c>
      <c r="F92" s="30">
        <v>0</v>
      </c>
      <c r="G92" s="25">
        <v>0</v>
      </c>
      <c r="H92" s="25">
        <v>0</v>
      </c>
      <c r="I92" s="30">
        <f t="shared" si="21"/>
        <v>680</v>
      </c>
      <c r="J92" s="25">
        <f t="shared" si="22"/>
        <v>326</v>
      </c>
      <c r="K92" s="25">
        <f t="shared" si="23"/>
        <v>1006</v>
      </c>
    </row>
    <row r="93" spans="2:11" s="16" customFormat="1" ht="12.75" customHeight="1">
      <c r="B93" s="21" t="s">
        <v>89</v>
      </c>
      <c r="C93" s="30">
        <v>249</v>
      </c>
      <c r="D93" s="25">
        <v>97</v>
      </c>
      <c r="E93" s="31">
        <v>346</v>
      </c>
      <c r="F93" s="30">
        <v>0</v>
      </c>
      <c r="G93" s="25">
        <v>0</v>
      </c>
      <c r="H93" s="25">
        <v>0</v>
      </c>
      <c r="I93" s="30">
        <f t="shared" si="21"/>
        <v>249</v>
      </c>
      <c r="J93" s="25">
        <f t="shared" si="22"/>
        <v>97</v>
      </c>
      <c r="K93" s="25">
        <f t="shared" si="23"/>
        <v>346</v>
      </c>
    </row>
    <row r="94" spans="2:11" s="16" customFormat="1" ht="12.75" customHeight="1">
      <c r="B94" s="21" t="s">
        <v>414</v>
      </c>
      <c r="C94" s="30">
        <v>7</v>
      </c>
      <c r="D94" s="25">
        <v>0</v>
      </c>
      <c r="E94" s="31">
        <v>7</v>
      </c>
      <c r="F94" s="30">
        <v>0</v>
      </c>
      <c r="G94" s="25">
        <v>0</v>
      </c>
      <c r="H94" s="25">
        <v>0</v>
      </c>
      <c r="I94" s="30">
        <f t="shared" si="21"/>
        <v>7</v>
      </c>
      <c r="J94" s="25">
        <f t="shared" si="22"/>
        <v>0</v>
      </c>
      <c r="K94" s="25">
        <f t="shared" si="23"/>
        <v>7</v>
      </c>
    </row>
    <row r="95" spans="2:11" s="16" customFormat="1" ht="12.75" customHeight="1">
      <c r="B95" s="32" t="s">
        <v>60</v>
      </c>
      <c r="C95" s="33">
        <f aca="true" t="shared" si="24" ref="C95:K95">SUM(C87:C94)</f>
        <v>6736</v>
      </c>
      <c r="D95" s="34">
        <f t="shared" si="24"/>
        <v>7749</v>
      </c>
      <c r="E95" s="35">
        <f t="shared" si="24"/>
        <v>14485</v>
      </c>
      <c r="F95" s="33">
        <f t="shared" si="24"/>
        <v>0</v>
      </c>
      <c r="G95" s="34">
        <f t="shared" si="24"/>
        <v>0</v>
      </c>
      <c r="H95" s="35">
        <f t="shared" si="24"/>
        <v>0</v>
      </c>
      <c r="I95" s="34">
        <f t="shared" si="24"/>
        <v>6736</v>
      </c>
      <c r="J95" s="34">
        <f t="shared" si="24"/>
        <v>7749</v>
      </c>
      <c r="K95" s="34">
        <f t="shared" si="24"/>
        <v>14485</v>
      </c>
    </row>
    <row r="96" spans="1:11" s="16" customFormat="1" ht="12.75" customHeight="1">
      <c r="A96" s="22" t="s">
        <v>90</v>
      </c>
      <c r="C96" s="30"/>
      <c r="D96" s="25"/>
      <c r="E96" s="25"/>
      <c r="F96" s="30"/>
      <c r="G96" s="25"/>
      <c r="H96" s="31"/>
      <c r="I96" s="25"/>
      <c r="J96" s="25"/>
      <c r="K96" s="25"/>
    </row>
    <row r="97" spans="2:11" s="16" customFormat="1" ht="12.75" customHeight="1">
      <c r="B97" s="21" t="s">
        <v>356</v>
      </c>
      <c r="C97" s="30">
        <v>2735</v>
      </c>
      <c r="D97" s="25">
        <v>1032</v>
      </c>
      <c r="E97" s="25">
        <v>3767</v>
      </c>
      <c r="F97" s="30">
        <v>0</v>
      </c>
      <c r="G97" s="25">
        <v>0</v>
      </c>
      <c r="H97" s="31">
        <v>0</v>
      </c>
      <c r="I97" s="30">
        <f aca="true" t="shared" si="25" ref="I97:I110">SUM(F97,C97)</f>
        <v>2735</v>
      </c>
      <c r="J97" s="25">
        <f aca="true" t="shared" si="26" ref="J97:J110">SUM(G97,D97)</f>
        <v>1032</v>
      </c>
      <c r="K97" s="25">
        <f aca="true" t="shared" si="27" ref="K97:K110">SUM(I97:J97)</f>
        <v>3767</v>
      </c>
    </row>
    <row r="98" spans="2:11" s="16" customFormat="1" ht="12.75" customHeight="1">
      <c r="B98" s="21" t="s">
        <v>91</v>
      </c>
      <c r="C98" s="30">
        <v>62</v>
      </c>
      <c r="D98" s="25">
        <v>147</v>
      </c>
      <c r="E98" s="25">
        <v>209</v>
      </c>
      <c r="F98" s="30">
        <v>0</v>
      </c>
      <c r="G98" s="25">
        <v>0</v>
      </c>
      <c r="H98" s="31">
        <v>0</v>
      </c>
      <c r="I98" s="25">
        <f t="shared" si="25"/>
        <v>62</v>
      </c>
      <c r="J98" s="25">
        <f t="shared" si="26"/>
        <v>147</v>
      </c>
      <c r="K98" s="25">
        <f t="shared" si="27"/>
        <v>209</v>
      </c>
    </row>
    <row r="99" spans="2:11" s="16" customFormat="1" ht="12.75" customHeight="1">
      <c r="B99" s="21" t="s">
        <v>415</v>
      </c>
      <c r="C99" s="30">
        <v>458</v>
      </c>
      <c r="D99" s="25">
        <v>754</v>
      </c>
      <c r="E99" s="25">
        <v>1212</v>
      </c>
      <c r="F99" s="30">
        <v>0</v>
      </c>
      <c r="G99" s="25">
        <v>0</v>
      </c>
      <c r="H99" s="31">
        <v>0</v>
      </c>
      <c r="I99" s="25">
        <f t="shared" si="25"/>
        <v>458</v>
      </c>
      <c r="J99" s="25">
        <f t="shared" si="26"/>
        <v>754</v>
      </c>
      <c r="K99" s="25">
        <f t="shared" si="27"/>
        <v>1212</v>
      </c>
    </row>
    <row r="100" spans="2:11" s="16" customFormat="1" ht="12.75" customHeight="1">
      <c r="B100" s="21" t="s">
        <v>92</v>
      </c>
      <c r="C100" s="30">
        <v>30</v>
      </c>
      <c r="D100" s="25">
        <v>11</v>
      </c>
      <c r="E100" s="25">
        <v>41</v>
      </c>
      <c r="F100" s="30">
        <v>0</v>
      </c>
      <c r="G100" s="25">
        <v>0</v>
      </c>
      <c r="H100" s="31">
        <v>0</v>
      </c>
      <c r="I100" s="25">
        <f t="shared" si="25"/>
        <v>30</v>
      </c>
      <c r="J100" s="25">
        <f t="shared" si="26"/>
        <v>11</v>
      </c>
      <c r="K100" s="25">
        <f t="shared" si="27"/>
        <v>41</v>
      </c>
    </row>
    <row r="101" spans="2:11" s="16" customFormat="1" ht="12.75" customHeight="1">
      <c r="B101" s="274" t="s">
        <v>573</v>
      </c>
      <c r="C101" s="30">
        <v>478</v>
      </c>
      <c r="D101" s="25">
        <v>584</v>
      </c>
      <c r="E101" s="25">
        <v>1062</v>
      </c>
      <c r="F101" s="30">
        <v>0</v>
      </c>
      <c r="G101" s="25">
        <v>0</v>
      </c>
      <c r="H101" s="25">
        <v>0</v>
      </c>
      <c r="I101" s="30">
        <f t="shared" si="25"/>
        <v>478</v>
      </c>
      <c r="J101" s="25">
        <f t="shared" si="26"/>
        <v>584</v>
      </c>
      <c r="K101" s="25">
        <f t="shared" si="27"/>
        <v>1062</v>
      </c>
    </row>
    <row r="102" spans="2:11" s="16" customFormat="1" ht="12.75" customHeight="1">
      <c r="B102" s="21" t="s">
        <v>357</v>
      </c>
      <c r="C102" s="30">
        <v>20</v>
      </c>
      <c r="D102" s="25">
        <v>15</v>
      </c>
      <c r="E102" s="25">
        <v>35</v>
      </c>
      <c r="F102" s="30">
        <v>0</v>
      </c>
      <c r="G102" s="25">
        <v>0</v>
      </c>
      <c r="H102" s="25">
        <v>0</v>
      </c>
      <c r="I102" s="30">
        <f t="shared" si="25"/>
        <v>20</v>
      </c>
      <c r="J102" s="25">
        <f t="shared" si="26"/>
        <v>15</v>
      </c>
      <c r="K102" s="25">
        <f t="shared" si="27"/>
        <v>35</v>
      </c>
    </row>
    <row r="103" spans="2:11" s="16" customFormat="1" ht="12.75" customHeight="1">
      <c r="B103" s="21" t="s">
        <v>93</v>
      </c>
      <c r="C103" s="30">
        <v>6</v>
      </c>
      <c r="D103" s="25">
        <v>10</v>
      </c>
      <c r="E103" s="25">
        <v>16</v>
      </c>
      <c r="F103" s="30">
        <v>0</v>
      </c>
      <c r="G103" s="25">
        <v>0</v>
      </c>
      <c r="H103" s="25">
        <v>0</v>
      </c>
      <c r="I103" s="30">
        <f t="shared" si="25"/>
        <v>6</v>
      </c>
      <c r="J103" s="25">
        <f t="shared" si="26"/>
        <v>10</v>
      </c>
      <c r="K103" s="25">
        <f t="shared" si="27"/>
        <v>16</v>
      </c>
    </row>
    <row r="104" spans="2:11" s="16" customFormat="1" ht="12.75" customHeight="1">
      <c r="B104" s="46" t="s">
        <v>416</v>
      </c>
      <c r="C104" s="30">
        <v>40</v>
      </c>
      <c r="D104" s="25">
        <v>454</v>
      </c>
      <c r="E104" s="25">
        <v>494</v>
      </c>
      <c r="F104" s="30">
        <v>0</v>
      </c>
      <c r="G104" s="25">
        <v>0</v>
      </c>
      <c r="H104" s="25">
        <v>0</v>
      </c>
      <c r="I104" s="30">
        <f t="shared" si="25"/>
        <v>40</v>
      </c>
      <c r="J104" s="25">
        <f t="shared" si="26"/>
        <v>454</v>
      </c>
      <c r="K104" s="25">
        <f t="shared" si="27"/>
        <v>494</v>
      </c>
    </row>
    <row r="105" spans="2:11" s="16" customFormat="1" ht="12.75" customHeight="1">
      <c r="B105" s="21" t="s">
        <v>287</v>
      </c>
      <c r="C105" s="30">
        <v>0</v>
      </c>
      <c r="D105" s="25">
        <v>59</v>
      </c>
      <c r="E105" s="25">
        <v>59</v>
      </c>
      <c r="F105" s="30">
        <v>0</v>
      </c>
      <c r="G105" s="25">
        <v>0</v>
      </c>
      <c r="H105" s="25">
        <v>0</v>
      </c>
      <c r="I105" s="30">
        <f t="shared" si="25"/>
        <v>0</v>
      </c>
      <c r="J105" s="25">
        <f t="shared" si="26"/>
        <v>59</v>
      </c>
      <c r="K105" s="25">
        <f t="shared" si="27"/>
        <v>59</v>
      </c>
    </row>
    <row r="106" spans="2:11" s="16" customFormat="1" ht="12.75" customHeight="1">
      <c r="B106" s="21" t="s">
        <v>461</v>
      </c>
      <c r="C106" s="30">
        <v>288</v>
      </c>
      <c r="D106" s="25">
        <v>349</v>
      </c>
      <c r="E106" s="25">
        <v>637</v>
      </c>
      <c r="F106" s="30">
        <v>0</v>
      </c>
      <c r="G106" s="25">
        <v>0</v>
      </c>
      <c r="H106" s="25">
        <v>0</v>
      </c>
      <c r="I106" s="30">
        <f t="shared" si="25"/>
        <v>288</v>
      </c>
      <c r="J106" s="25">
        <f t="shared" si="26"/>
        <v>349</v>
      </c>
      <c r="K106" s="25">
        <f t="shared" si="27"/>
        <v>637</v>
      </c>
    </row>
    <row r="107" spans="2:11" s="16" customFormat="1" ht="12.75" customHeight="1">
      <c r="B107" s="21" t="s">
        <v>94</v>
      </c>
      <c r="C107" s="30">
        <v>2</v>
      </c>
      <c r="D107" s="25">
        <v>12</v>
      </c>
      <c r="E107" s="25">
        <v>14</v>
      </c>
      <c r="F107" s="30">
        <v>0</v>
      </c>
      <c r="G107" s="25">
        <v>0</v>
      </c>
      <c r="H107" s="25">
        <v>0</v>
      </c>
      <c r="I107" s="30">
        <f t="shared" si="25"/>
        <v>2</v>
      </c>
      <c r="J107" s="25">
        <f t="shared" si="26"/>
        <v>12</v>
      </c>
      <c r="K107" s="25">
        <f t="shared" si="27"/>
        <v>14</v>
      </c>
    </row>
    <row r="108" spans="2:11" s="16" customFormat="1" ht="12.75" customHeight="1">
      <c r="B108" s="21" t="s">
        <v>358</v>
      </c>
      <c r="C108" s="30">
        <v>108</v>
      </c>
      <c r="D108" s="25">
        <v>122</v>
      </c>
      <c r="E108" s="25">
        <v>230</v>
      </c>
      <c r="F108" s="30">
        <v>0</v>
      </c>
      <c r="G108" s="25">
        <v>0</v>
      </c>
      <c r="H108" s="25">
        <v>0</v>
      </c>
      <c r="I108" s="30">
        <f t="shared" si="25"/>
        <v>108</v>
      </c>
      <c r="J108" s="25">
        <f t="shared" si="26"/>
        <v>122</v>
      </c>
      <c r="K108" s="25">
        <f t="shared" si="27"/>
        <v>230</v>
      </c>
    </row>
    <row r="109" spans="2:11" s="16" customFormat="1" ht="12.75" customHeight="1">
      <c r="B109" s="21" t="s">
        <v>417</v>
      </c>
      <c r="C109" s="30">
        <v>933</v>
      </c>
      <c r="D109" s="25">
        <v>1182</v>
      </c>
      <c r="E109" s="25">
        <v>2115</v>
      </c>
      <c r="F109" s="30">
        <v>0</v>
      </c>
      <c r="G109" s="25">
        <v>0</v>
      </c>
      <c r="H109" s="25">
        <v>0</v>
      </c>
      <c r="I109" s="30">
        <f t="shared" si="25"/>
        <v>933</v>
      </c>
      <c r="J109" s="25">
        <f t="shared" si="26"/>
        <v>1182</v>
      </c>
      <c r="K109" s="25">
        <f t="shared" si="27"/>
        <v>2115</v>
      </c>
    </row>
    <row r="110" spans="2:11" s="16" customFormat="1" ht="12.75" customHeight="1">
      <c r="B110" s="21" t="s">
        <v>462</v>
      </c>
      <c r="C110" s="30">
        <v>85</v>
      </c>
      <c r="D110" s="25">
        <v>95</v>
      </c>
      <c r="E110" s="25">
        <v>180</v>
      </c>
      <c r="F110" s="30">
        <v>0</v>
      </c>
      <c r="G110" s="25">
        <v>0</v>
      </c>
      <c r="H110" s="25">
        <v>0</v>
      </c>
      <c r="I110" s="30">
        <f t="shared" si="25"/>
        <v>85</v>
      </c>
      <c r="J110" s="25">
        <f t="shared" si="26"/>
        <v>95</v>
      </c>
      <c r="K110" s="25">
        <f t="shared" si="27"/>
        <v>180</v>
      </c>
    </row>
    <row r="111" spans="2:11" s="16" customFormat="1" ht="12.75" customHeight="1">
      <c r="B111" s="32" t="s">
        <v>60</v>
      </c>
      <c r="C111" s="33">
        <f aca="true" t="shared" si="28" ref="C111:K111">SUM(C97:C110)</f>
        <v>5245</v>
      </c>
      <c r="D111" s="34">
        <f t="shared" si="28"/>
        <v>4826</v>
      </c>
      <c r="E111" s="34">
        <f t="shared" si="28"/>
        <v>10071</v>
      </c>
      <c r="F111" s="33">
        <f t="shared" si="28"/>
        <v>0</v>
      </c>
      <c r="G111" s="34">
        <f t="shared" si="28"/>
        <v>0</v>
      </c>
      <c r="H111" s="35">
        <f t="shared" si="28"/>
        <v>0</v>
      </c>
      <c r="I111" s="33">
        <f t="shared" si="28"/>
        <v>5245</v>
      </c>
      <c r="J111" s="34">
        <f t="shared" si="28"/>
        <v>4826</v>
      </c>
      <c r="K111" s="34">
        <f t="shared" si="28"/>
        <v>10071</v>
      </c>
    </row>
    <row r="112" spans="1:11" s="2" customFormat="1" ht="12.75" customHeight="1">
      <c r="A112" s="22" t="s">
        <v>95</v>
      </c>
      <c r="C112" s="30"/>
      <c r="D112" s="25"/>
      <c r="E112" s="25"/>
      <c r="F112" s="30"/>
      <c r="G112" s="25"/>
      <c r="H112" s="31"/>
      <c r="I112" s="25"/>
      <c r="J112" s="25"/>
      <c r="K112" s="25"/>
    </row>
    <row r="113" spans="2:11" s="2" customFormat="1" ht="12.75" customHeight="1">
      <c r="B113" s="21" t="s">
        <v>359</v>
      </c>
      <c r="C113" s="30">
        <v>222</v>
      </c>
      <c r="D113" s="25">
        <v>30</v>
      </c>
      <c r="E113" s="25">
        <v>252</v>
      </c>
      <c r="F113" s="30">
        <v>0</v>
      </c>
      <c r="G113" s="25">
        <v>0</v>
      </c>
      <c r="H113" s="25">
        <v>0</v>
      </c>
      <c r="I113" s="30">
        <f aca="true" t="shared" si="29" ref="I113:I122">SUM(F113,C113)</f>
        <v>222</v>
      </c>
      <c r="J113" s="25">
        <f aca="true" t="shared" si="30" ref="J113:J122">SUM(G113,D113)</f>
        <v>30</v>
      </c>
      <c r="K113" s="25">
        <f aca="true" t="shared" si="31" ref="K113:K122">SUM(I113:J113)</f>
        <v>252</v>
      </c>
    </row>
    <row r="114" spans="2:11" s="2" customFormat="1" ht="12.75" customHeight="1">
      <c r="B114" s="21" t="s">
        <v>360</v>
      </c>
      <c r="C114" s="30">
        <v>148</v>
      </c>
      <c r="D114" s="25">
        <v>15</v>
      </c>
      <c r="E114" s="25">
        <v>163</v>
      </c>
      <c r="F114" s="30">
        <v>0</v>
      </c>
      <c r="G114" s="25">
        <v>0</v>
      </c>
      <c r="H114" s="25">
        <v>0</v>
      </c>
      <c r="I114" s="30">
        <f t="shared" si="29"/>
        <v>148</v>
      </c>
      <c r="J114" s="25">
        <f t="shared" si="30"/>
        <v>15</v>
      </c>
      <c r="K114" s="25">
        <f t="shared" si="31"/>
        <v>163</v>
      </c>
    </row>
    <row r="115" spans="2:11" s="16" customFormat="1" ht="12.75" customHeight="1">
      <c r="B115" s="21" t="s">
        <v>267</v>
      </c>
      <c r="C115" s="30">
        <v>26</v>
      </c>
      <c r="D115" s="25">
        <v>1</v>
      </c>
      <c r="E115" s="25">
        <v>27</v>
      </c>
      <c r="F115" s="30">
        <v>0</v>
      </c>
      <c r="G115" s="25">
        <v>0</v>
      </c>
      <c r="H115" s="25">
        <v>0</v>
      </c>
      <c r="I115" s="30">
        <f t="shared" si="29"/>
        <v>26</v>
      </c>
      <c r="J115" s="25">
        <f t="shared" si="30"/>
        <v>1</v>
      </c>
      <c r="K115" s="25">
        <f t="shared" si="31"/>
        <v>27</v>
      </c>
    </row>
    <row r="116" spans="2:11" s="16" customFormat="1" ht="12.75" customHeight="1">
      <c r="B116" s="21" t="s">
        <v>221</v>
      </c>
      <c r="C116" s="30">
        <v>80</v>
      </c>
      <c r="D116" s="25">
        <v>9</v>
      </c>
      <c r="E116" s="25">
        <v>89</v>
      </c>
      <c r="F116" s="30">
        <v>0</v>
      </c>
      <c r="G116" s="25">
        <v>0</v>
      </c>
      <c r="H116" s="25">
        <v>0</v>
      </c>
      <c r="I116" s="30">
        <f t="shared" si="29"/>
        <v>80</v>
      </c>
      <c r="J116" s="25">
        <f t="shared" si="30"/>
        <v>9</v>
      </c>
      <c r="K116" s="25">
        <f t="shared" si="31"/>
        <v>89</v>
      </c>
    </row>
    <row r="117" spans="2:11" s="2" customFormat="1" ht="12.75" customHeight="1">
      <c r="B117" s="21" t="s">
        <v>222</v>
      </c>
      <c r="C117" s="30">
        <v>1587</v>
      </c>
      <c r="D117" s="25">
        <v>317</v>
      </c>
      <c r="E117" s="25">
        <v>1904</v>
      </c>
      <c r="F117" s="30">
        <v>0</v>
      </c>
      <c r="G117" s="25">
        <v>0</v>
      </c>
      <c r="H117" s="25">
        <v>0</v>
      </c>
      <c r="I117" s="30">
        <f t="shared" si="29"/>
        <v>1587</v>
      </c>
      <c r="J117" s="25">
        <f t="shared" si="30"/>
        <v>317</v>
      </c>
      <c r="K117" s="25">
        <f t="shared" si="31"/>
        <v>1904</v>
      </c>
    </row>
    <row r="118" spans="2:11" s="2" customFormat="1" ht="12.75" customHeight="1">
      <c r="B118" s="21" t="s">
        <v>223</v>
      </c>
      <c r="C118" s="30">
        <v>63</v>
      </c>
      <c r="D118" s="25">
        <v>170</v>
      </c>
      <c r="E118" s="25">
        <v>233</v>
      </c>
      <c r="F118" s="30">
        <v>0</v>
      </c>
      <c r="G118" s="25">
        <v>0</v>
      </c>
      <c r="H118" s="25">
        <v>0</v>
      </c>
      <c r="I118" s="30">
        <f t="shared" si="29"/>
        <v>63</v>
      </c>
      <c r="J118" s="25">
        <f t="shared" si="30"/>
        <v>170</v>
      </c>
      <c r="K118" s="25">
        <f t="shared" si="31"/>
        <v>233</v>
      </c>
    </row>
    <row r="119" spans="2:11" s="2" customFormat="1" ht="12.75" customHeight="1">
      <c r="B119" s="21" t="s">
        <v>418</v>
      </c>
      <c r="C119" s="30">
        <v>77</v>
      </c>
      <c r="D119" s="25">
        <v>24</v>
      </c>
      <c r="E119" s="25">
        <v>101</v>
      </c>
      <c r="F119" s="30">
        <v>0</v>
      </c>
      <c r="G119" s="25">
        <v>0</v>
      </c>
      <c r="H119" s="25">
        <v>0</v>
      </c>
      <c r="I119" s="30">
        <f t="shared" si="29"/>
        <v>77</v>
      </c>
      <c r="J119" s="25">
        <f t="shared" si="30"/>
        <v>24</v>
      </c>
      <c r="K119" s="25">
        <f t="shared" si="31"/>
        <v>101</v>
      </c>
    </row>
    <row r="120" spans="2:11" s="2" customFormat="1" ht="12.75" customHeight="1">
      <c r="B120" s="21" t="s">
        <v>96</v>
      </c>
      <c r="C120" s="30">
        <v>123</v>
      </c>
      <c r="D120" s="25">
        <v>93</v>
      </c>
      <c r="E120" s="25">
        <v>216</v>
      </c>
      <c r="F120" s="30">
        <v>0</v>
      </c>
      <c r="G120" s="25">
        <v>0</v>
      </c>
      <c r="H120" s="25">
        <v>0</v>
      </c>
      <c r="I120" s="30">
        <f t="shared" si="29"/>
        <v>123</v>
      </c>
      <c r="J120" s="25">
        <f t="shared" si="30"/>
        <v>93</v>
      </c>
      <c r="K120" s="25">
        <f t="shared" si="31"/>
        <v>216</v>
      </c>
    </row>
    <row r="121" spans="2:11" s="1" customFormat="1" ht="12.75" customHeight="1">
      <c r="B121" s="21" t="s">
        <v>224</v>
      </c>
      <c r="C121" s="30">
        <v>39</v>
      </c>
      <c r="D121" s="25">
        <v>237</v>
      </c>
      <c r="E121" s="25">
        <v>276</v>
      </c>
      <c r="F121" s="30">
        <v>0</v>
      </c>
      <c r="G121" s="25">
        <v>0</v>
      </c>
      <c r="H121" s="25">
        <v>0</v>
      </c>
      <c r="I121" s="30">
        <f t="shared" si="29"/>
        <v>39</v>
      </c>
      <c r="J121" s="25">
        <f t="shared" si="30"/>
        <v>237</v>
      </c>
      <c r="K121" s="25">
        <f t="shared" si="31"/>
        <v>276</v>
      </c>
    </row>
    <row r="122" spans="2:11" s="2" customFormat="1" ht="12.75" customHeight="1">
      <c r="B122" s="21" t="s">
        <v>463</v>
      </c>
      <c r="C122" s="30">
        <v>215</v>
      </c>
      <c r="D122" s="25">
        <v>43</v>
      </c>
      <c r="E122" s="25">
        <v>258</v>
      </c>
      <c r="F122" s="30">
        <v>0</v>
      </c>
      <c r="G122" s="25">
        <v>0</v>
      </c>
      <c r="H122" s="25">
        <v>0</v>
      </c>
      <c r="I122" s="30">
        <f t="shared" si="29"/>
        <v>215</v>
      </c>
      <c r="J122" s="25">
        <f t="shared" si="30"/>
        <v>43</v>
      </c>
      <c r="K122" s="25">
        <f t="shared" si="31"/>
        <v>258</v>
      </c>
    </row>
    <row r="123" spans="2:11" s="2" customFormat="1" ht="12.75" customHeight="1">
      <c r="B123" s="32" t="s">
        <v>60</v>
      </c>
      <c r="C123" s="33">
        <f aca="true" t="shared" si="32" ref="C123:H123">SUM(C113:C122)</f>
        <v>2580</v>
      </c>
      <c r="D123" s="34">
        <f t="shared" si="32"/>
        <v>939</v>
      </c>
      <c r="E123" s="34">
        <f t="shared" si="32"/>
        <v>3519</v>
      </c>
      <c r="F123" s="33">
        <f t="shared" si="32"/>
        <v>0</v>
      </c>
      <c r="G123" s="34">
        <f t="shared" si="32"/>
        <v>0</v>
      </c>
      <c r="H123" s="73">
        <f t="shared" si="32"/>
        <v>0</v>
      </c>
      <c r="I123" s="34">
        <f>SUM(C123,F123)</f>
        <v>2580</v>
      </c>
      <c r="J123" s="34">
        <f>SUM(D123,G123)</f>
        <v>939</v>
      </c>
      <c r="K123" s="34">
        <f>SUM(E123,H123)</f>
        <v>3519</v>
      </c>
    </row>
    <row r="124" spans="1:11" s="1" customFormat="1" ht="12.75" customHeight="1">
      <c r="A124" s="22" t="s">
        <v>97</v>
      </c>
      <c r="C124" s="30"/>
      <c r="D124" s="25"/>
      <c r="E124" s="25"/>
      <c r="F124" s="30"/>
      <c r="G124" s="25"/>
      <c r="H124" s="31"/>
      <c r="I124" s="25"/>
      <c r="J124" s="25"/>
      <c r="K124" s="25"/>
    </row>
    <row r="125" spans="2:11" s="2" customFormat="1" ht="12.75" customHeight="1">
      <c r="B125" s="274" t="s">
        <v>574</v>
      </c>
      <c r="C125" s="30">
        <v>23</v>
      </c>
      <c r="D125" s="25">
        <v>1449</v>
      </c>
      <c r="E125" s="25">
        <v>1472</v>
      </c>
      <c r="F125" s="30">
        <v>0</v>
      </c>
      <c r="G125" s="25">
        <v>0</v>
      </c>
      <c r="H125" s="25">
        <v>0</v>
      </c>
      <c r="I125" s="30">
        <f aca="true" t="shared" si="33" ref="I125:J127">SUM(F125,C125)</f>
        <v>23</v>
      </c>
      <c r="J125" s="25">
        <f t="shared" si="33"/>
        <v>1449</v>
      </c>
      <c r="K125" s="25">
        <f>SUM(I125:J125)</f>
        <v>1472</v>
      </c>
    </row>
    <row r="126" spans="2:11" s="2" customFormat="1" ht="12.75" customHeight="1">
      <c r="B126" s="21" t="s">
        <v>98</v>
      </c>
      <c r="C126" s="30">
        <v>3812</v>
      </c>
      <c r="D126" s="25">
        <v>7534</v>
      </c>
      <c r="E126" s="25">
        <v>11346</v>
      </c>
      <c r="F126" s="30">
        <v>0</v>
      </c>
      <c r="G126" s="25">
        <v>0</v>
      </c>
      <c r="H126" s="25">
        <v>0</v>
      </c>
      <c r="I126" s="30">
        <f t="shared" si="33"/>
        <v>3812</v>
      </c>
      <c r="J126" s="25">
        <f t="shared" si="33"/>
        <v>7534</v>
      </c>
      <c r="K126" s="25">
        <f>SUM(I126:J126)</f>
        <v>11346</v>
      </c>
    </row>
    <row r="127" spans="2:11" s="2" customFormat="1" ht="12.75" customHeight="1">
      <c r="B127" s="21" t="s">
        <v>225</v>
      </c>
      <c r="C127" s="30">
        <v>24</v>
      </c>
      <c r="D127" s="25">
        <v>2719</v>
      </c>
      <c r="E127" s="25">
        <v>2743</v>
      </c>
      <c r="F127" s="30">
        <v>0</v>
      </c>
      <c r="G127" s="25">
        <v>0</v>
      </c>
      <c r="H127" s="25">
        <v>0</v>
      </c>
      <c r="I127" s="30">
        <f t="shared" si="33"/>
        <v>24</v>
      </c>
      <c r="J127" s="25">
        <f t="shared" si="33"/>
        <v>2719</v>
      </c>
      <c r="K127" s="25">
        <f>SUM(I127:J127)</f>
        <v>2743</v>
      </c>
    </row>
    <row r="128" spans="2:11" s="2" customFormat="1" ht="12.75" customHeight="1">
      <c r="B128" s="32" t="s">
        <v>60</v>
      </c>
      <c r="C128" s="33">
        <f aca="true" t="shared" si="34" ref="C128:K128">SUM(C125:C127)</f>
        <v>3859</v>
      </c>
      <c r="D128" s="34">
        <f t="shared" si="34"/>
        <v>11702</v>
      </c>
      <c r="E128" s="34">
        <f t="shared" si="34"/>
        <v>15561</v>
      </c>
      <c r="F128" s="33">
        <f t="shared" si="34"/>
        <v>0</v>
      </c>
      <c r="G128" s="34">
        <f t="shared" si="34"/>
        <v>0</v>
      </c>
      <c r="H128" s="35">
        <f t="shared" si="34"/>
        <v>0</v>
      </c>
      <c r="I128" s="34">
        <f t="shared" si="34"/>
        <v>3859</v>
      </c>
      <c r="J128" s="34">
        <f t="shared" si="34"/>
        <v>11702</v>
      </c>
      <c r="K128" s="34">
        <f t="shared" si="34"/>
        <v>15561</v>
      </c>
    </row>
    <row r="129" spans="1:11" s="2" customFormat="1" ht="12.75" customHeight="1">
      <c r="A129" s="22" t="s">
        <v>147</v>
      </c>
      <c r="C129" s="30"/>
      <c r="D129" s="25"/>
      <c r="E129" s="25"/>
      <c r="F129" s="30"/>
      <c r="G129" s="25"/>
      <c r="H129" s="31"/>
      <c r="I129" s="25"/>
      <c r="J129" s="25"/>
      <c r="K129" s="25"/>
    </row>
    <row r="130" spans="2:11" s="1" customFormat="1" ht="12.75" customHeight="1">
      <c r="B130" s="21" t="s">
        <v>99</v>
      </c>
      <c r="C130" s="30">
        <v>39</v>
      </c>
      <c r="D130" s="25">
        <v>22</v>
      </c>
      <c r="E130" s="25">
        <v>61</v>
      </c>
      <c r="F130" s="30">
        <v>0</v>
      </c>
      <c r="G130" s="25">
        <v>0</v>
      </c>
      <c r="H130" s="25">
        <v>0</v>
      </c>
      <c r="I130" s="30">
        <f aca="true" t="shared" si="35" ref="I130:J134">SUM(F130,C130)</f>
        <v>39</v>
      </c>
      <c r="J130" s="25">
        <f t="shared" si="35"/>
        <v>22</v>
      </c>
      <c r="K130" s="25">
        <f>SUM(I130:J130)</f>
        <v>61</v>
      </c>
    </row>
    <row r="131" spans="2:11" s="2" customFormat="1" ht="24" customHeight="1">
      <c r="B131" s="284" t="s">
        <v>575</v>
      </c>
      <c r="C131" s="30">
        <v>2019</v>
      </c>
      <c r="D131" s="25">
        <v>2473</v>
      </c>
      <c r="E131" s="25">
        <v>4492</v>
      </c>
      <c r="F131" s="30">
        <v>0</v>
      </c>
      <c r="G131" s="25">
        <v>0</v>
      </c>
      <c r="H131" s="25">
        <v>0</v>
      </c>
      <c r="I131" s="30">
        <f t="shared" si="35"/>
        <v>2019</v>
      </c>
      <c r="J131" s="25">
        <f t="shared" si="35"/>
        <v>2473</v>
      </c>
      <c r="K131" s="25">
        <f>SUM(I131:J131)</f>
        <v>4492</v>
      </c>
    </row>
    <row r="132" spans="2:11" s="2" customFormat="1" ht="12.75" customHeight="1">
      <c r="B132" s="21" t="s">
        <v>288</v>
      </c>
      <c r="C132" s="30">
        <v>457</v>
      </c>
      <c r="D132" s="25">
        <v>246</v>
      </c>
      <c r="E132" s="25">
        <v>703</v>
      </c>
      <c r="F132" s="30">
        <v>0</v>
      </c>
      <c r="G132" s="25">
        <v>0</v>
      </c>
      <c r="H132" s="25">
        <v>0</v>
      </c>
      <c r="I132" s="30">
        <f t="shared" si="35"/>
        <v>457</v>
      </c>
      <c r="J132" s="25">
        <f t="shared" si="35"/>
        <v>246</v>
      </c>
      <c r="K132" s="25">
        <f>SUM(I132:J132)</f>
        <v>703</v>
      </c>
    </row>
    <row r="133" spans="2:11" s="1" customFormat="1" ht="12.75" customHeight="1">
      <c r="B133" s="21" t="s">
        <v>289</v>
      </c>
      <c r="C133" s="30">
        <v>14958</v>
      </c>
      <c r="D133" s="25">
        <v>22811</v>
      </c>
      <c r="E133" s="25">
        <v>37769</v>
      </c>
      <c r="F133" s="30">
        <v>0</v>
      </c>
      <c r="G133" s="25">
        <v>0</v>
      </c>
      <c r="H133" s="25">
        <v>0</v>
      </c>
      <c r="I133" s="30">
        <f t="shared" si="35"/>
        <v>14958</v>
      </c>
      <c r="J133" s="25">
        <f t="shared" si="35"/>
        <v>22811</v>
      </c>
      <c r="K133" s="25">
        <f>SUM(I133:J133)</f>
        <v>37769</v>
      </c>
    </row>
    <row r="134" spans="2:11" s="2" customFormat="1" ht="12.75" customHeight="1">
      <c r="B134" s="21" t="s">
        <v>290</v>
      </c>
      <c r="C134" s="30">
        <v>1794</v>
      </c>
      <c r="D134" s="25">
        <v>2952</v>
      </c>
      <c r="E134" s="25">
        <v>4746</v>
      </c>
      <c r="F134" s="30">
        <v>0</v>
      </c>
      <c r="G134" s="25">
        <v>0</v>
      </c>
      <c r="H134" s="25">
        <v>0</v>
      </c>
      <c r="I134" s="30">
        <f t="shared" si="35"/>
        <v>1794</v>
      </c>
      <c r="J134" s="25">
        <f t="shared" si="35"/>
        <v>2952</v>
      </c>
      <c r="K134" s="25">
        <f>SUM(I134:J134)</f>
        <v>4746</v>
      </c>
    </row>
    <row r="135" spans="2:11" s="2" customFormat="1" ht="12.75" customHeight="1">
      <c r="B135" s="32" t="s">
        <v>60</v>
      </c>
      <c r="C135" s="33">
        <f aca="true" t="shared" si="36" ref="C135:H135">SUM(C130:C134)</f>
        <v>19267</v>
      </c>
      <c r="D135" s="34">
        <f t="shared" si="36"/>
        <v>28504</v>
      </c>
      <c r="E135" s="34">
        <f t="shared" si="36"/>
        <v>47771</v>
      </c>
      <c r="F135" s="33">
        <f t="shared" si="36"/>
        <v>0</v>
      </c>
      <c r="G135" s="34">
        <f t="shared" si="36"/>
        <v>0</v>
      </c>
      <c r="H135" s="35">
        <f t="shared" si="36"/>
        <v>0</v>
      </c>
      <c r="I135" s="34">
        <f>SUM(C135,F135)</f>
        <v>19267</v>
      </c>
      <c r="J135" s="34">
        <f>SUM(D135,G135)</f>
        <v>28504</v>
      </c>
      <c r="K135" s="34">
        <f>SUM(E135,H135)</f>
        <v>47771</v>
      </c>
    </row>
    <row r="136" spans="1:11" s="2" customFormat="1" ht="12.75" customHeight="1">
      <c r="A136" s="22" t="s">
        <v>100</v>
      </c>
      <c r="C136" s="30"/>
      <c r="D136" s="25"/>
      <c r="E136" s="25"/>
      <c r="F136" s="30"/>
      <c r="G136" s="25"/>
      <c r="H136" s="31"/>
      <c r="I136" s="25"/>
      <c r="J136" s="25"/>
      <c r="K136" s="25"/>
    </row>
    <row r="137" spans="2:11" s="2" customFormat="1" ht="12.75" customHeight="1">
      <c r="B137" s="21" t="s">
        <v>464</v>
      </c>
      <c r="C137" s="30">
        <v>25</v>
      </c>
      <c r="D137" s="25">
        <v>13</v>
      </c>
      <c r="E137" s="25">
        <v>38</v>
      </c>
      <c r="F137" s="30">
        <v>0</v>
      </c>
      <c r="G137" s="25">
        <v>0</v>
      </c>
      <c r="H137" s="31">
        <v>0</v>
      </c>
      <c r="I137" s="30">
        <f aca="true" t="shared" si="37" ref="I137:I142">SUM(F137,C137)</f>
        <v>25</v>
      </c>
      <c r="J137" s="25">
        <f aca="true" t="shared" si="38" ref="J137:J142">SUM(G137,D137)</f>
        <v>13</v>
      </c>
      <c r="K137" s="25">
        <f aca="true" t="shared" si="39" ref="K137:K142">SUM(I137:J137)</f>
        <v>38</v>
      </c>
    </row>
    <row r="138" spans="2:11" s="2" customFormat="1" ht="12.75" customHeight="1">
      <c r="B138" s="21" t="s">
        <v>101</v>
      </c>
      <c r="C138" s="30">
        <v>5</v>
      </c>
      <c r="D138" s="25">
        <v>5</v>
      </c>
      <c r="E138" s="25">
        <v>10</v>
      </c>
      <c r="F138" s="30">
        <v>0</v>
      </c>
      <c r="G138" s="25">
        <v>0</v>
      </c>
      <c r="H138" s="31">
        <v>0</v>
      </c>
      <c r="I138" s="25">
        <f t="shared" si="37"/>
        <v>5</v>
      </c>
      <c r="J138" s="25">
        <f t="shared" si="38"/>
        <v>5</v>
      </c>
      <c r="K138" s="25">
        <f t="shared" si="39"/>
        <v>10</v>
      </c>
    </row>
    <row r="139" spans="2:11" s="2" customFormat="1" ht="12.75" customHeight="1">
      <c r="B139" s="21" t="s">
        <v>465</v>
      </c>
      <c r="C139" s="30">
        <v>54</v>
      </c>
      <c r="D139" s="25">
        <v>124</v>
      </c>
      <c r="E139" s="25">
        <v>178</v>
      </c>
      <c r="F139" s="30">
        <v>0</v>
      </c>
      <c r="G139" s="25">
        <v>0</v>
      </c>
      <c r="H139" s="31">
        <v>0</v>
      </c>
      <c r="I139" s="25">
        <f t="shared" si="37"/>
        <v>54</v>
      </c>
      <c r="J139" s="25">
        <f t="shared" si="38"/>
        <v>124</v>
      </c>
      <c r="K139" s="25">
        <f t="shared" si="39"/>
        <v>178</v>
      </c>
    </row>
    <row r="140" spans="2:11" s="2" customFormat="1" ht="12.75" customHeight="1">
      <c r="B140" s="21" t="s">
        <v>466</v>
      </c>
      <c r="C140" s="30">
        <v>3</v>
      </c>
      <c r="D140" s="25">
        <v>34</v>
      </c>
      <c r="E140" s="25">
        <v>37</v>
      </c>
      <c r="F140" s="30">
        <v>0</v>
      </c>
      <c r="G140" s="25">
        <v>0</v>
      </c>
      <c r="H140" s="31">
        <v>0</v>
      </c>
      <c r="I140" s="25">
        <f t="shared" si="37"/>
        <v>3</v>
      </c>
      <c r="J140" s="25">
        <f t="shared" si="38"/>
        <v>34</v>
      </c>
      <c r="K140" s="25">
        <f t="shared" si="39"/>
        <v>37</v>
      </c>
    </row>
    <row r="141" spans="2:11" s="2" customFormat="1" ht="12.75" customHeight="1">
      <c r="B141" s="21" t="s">
        <v>467</v>
      </c>
      <c r="C141" s="30">
        <v>78</v>
      </c>
      <c r="D141" s="25">
        <v>15</v>
      </c>
      <c r="E141" s="25">
        <v>93</v>
      </c>
      <c r="F141" s="30">
        <v>0</v>
      </c>
      <c r="G141" s="25">
        <v>0</v>
      </c>
      <c r="H141" s="31">
        <v>0</v>
      </c>
      <c r="I141" s="25">
        <f t="shared" si="37"/>
        <v>78</v>
      </c>
      <c r="J141" s="25">
        <f t="shared" si="38"/>
        <v>15</v>
      </c>
      <c r="K141" s="25">
        <f t="shared" si="39"/>
        <v>93</v>
      </c>
    </row>
    <row r="142" spans="2:11" s="2" customFormat="1" ht="12.75" customHeight="1">
      <c r="B142" s="21" t="s">
        <v>468</v>
      </c>
      <c r="C142" s="30">
        <v>1</v>
      </c>
      <c r="D142" s="25">
        <v>0</v>
      </c>
      <c r="E142" s="25">
        <v>1</v>
      </c>
      <c r="F142" s="30">
        <v>0</v>
      </c>
      <c r="G142" s="25">
        <v>0</v>
      </c>
      <c r="H142" s="61">
        <v>0</v>
      </c>
      <c r="I142" s="25">
        <f t="shared" si="37"/>
        <v>1</v>
      </c>
      <c r="J142" s="25">
        <f t="shared" si="38"/>
        <v>0</v>
      </c>
      <c r="K142" s="25">
        <f t="shared" si="39"/>
        <v>1</v>
      </c>
    </row>
    <row r="143" spans="2:11" s="2" customFormat="1" ht="12.75" customHeight="1">
      <c r="B143" s="32" t="s">
        <v>60</v>
      </c>
      <c r="C143" s="33">
        <f>SUM(C137:C142)</f>
        <v>166</v>
      </c>
      <c r="D143" s="34">
        <f aca="true" t="shared" si="40" ref="D143:K143">SUM(D137:D142)</f>
        <v>191</v>
      </c>
      <c r="E143" s="34">
        <f t="shared" si="40"/>
        <v>357</v>
      </c>
      <c r="F143" s="33">
        <f t="shared" si="40"/>
        <v>0</v>
      </c>
      <c r="G143" s="34">
        <f t="shared" si="40"/>
        <v>0</v>
      </c>
      <c r="H143" s="35">
        <f t="shared" si="40"/>
        <v>0</v>
      </c>
      <c r="I143" s="34">
        <f t="shared" si="40"/>
        <v>166</v>
      </c>
      <c r="J143" s="34">
        <f t="shared" si="40"/>
        <v>191</v>
      </c>
      <c r="K143" s="34">
        <f t="shared" si="40"/>
        <v>357</v>
      </c>
    </row>
    <row r="144" spans="1:11" s="2" customFormat="1" ht="12.75" customHeight="1">
      <c r="A144" s="22" t="s">
        <v>102</v>
      </c>
      <c r="C144" s="30"/>
      <c r="D144" s="25"/>
      <c r="E144" s="31"/>
      <c r="F144" s="30"/>
      <c r="G144" s="25"/>
      <c r="H144" s="31"/>
      <c r="I144" s="25"/>
      <c r="J144" s="25"/>
      <c r="K144" s="25"/>
    </row>
    <row r="145" spans="2:11" s="2" customFormat="1" ht="12.75" customHeight="1">
      <c r="B145" s="21" t="s">
        <v>291</v>
      </c>
      <c r="C145" s="30">
        <v>2</v>
      </c>
      <c r="D145" s="25">
        <v>47</v>
      </c>
      <c r="E145" s="25">
        <v>49</v>
      </c>
      <c r="F145" s="30">
        <v>0</v>
      </c>
      <c r="G145" s="25">
        <v>0</v>
      </c>
      <c r="H145" s="25">
        <v>0</v>
      </c>
      <c r="I145" s="30">
        <f aca="true" t="shared" si="41" ref="I145:J148">SUM(F145,C145)</f>
        <v>2</v>
      </c>
      <c r="J145" s="25">
        <f t="shared" si="41"/>
        <v>47</v>
      </c>
      <c r="K145" s="25">
        <f>SUM(I145:J145)</f>
        <v>49</v>
      </c>
    </row>
    <row r="146" spans="2:11" s="2" customFormat="1" ht="12.75" customHeight="1">
      <c r="B146" s="21" t="s">
        <v>103</v>
      </c>
      <c r="C146" s="30">
        <v>0</v>
      </c>
      <c r="D146" s="23">
        <v>7</v>
      </c>
      <c r="E146" s="25">
        <v>7</v>
      </c>
      <c r="F146" s="30">
        <v>0</v>
      </c>
      <c r="G146" s="25">
        <v>0</v>
      </c>
      <c r="H146" s="25">
        <v>0</v>
      </c>
      <c r="I146" s="30">
        <f t="shared" si="41"/>
        <v>0</v>
      </c>
      <c r="J146" s="25">
        <f t="shared" si="41"/>
        <v>7</v>
      </c>
      <c r="K146" s="25">
        <f>SUM(I146:J146)</f>
        <v>7</v>
      </c>
    </row>
    <row r="147" spans="2:11" s="2" customFormat="1" ht="12.75" customHeight="1">
      <c r="B147" s="21" t="s">
        <v>292</v>
      </c>
      <c r="C147" s="30">
        <v>6</v>
      </c>
      <c r="D147" s="23">
        <v>225</v>
      </c>
      <c r="E147" s="25">
        <v>231</v>
      </c>
      <c r="F147" s="30">
        <v>0</v>
      </c>
      <c r="G147" s="25">
        <v>0</v>
      </c>
      <c r="H147" s="25">
        <v>0</v>
      </c>
      <c r="I147" s="30">
        <f t="shared" si="41"/>
        <v>6</v>
      </c>
      <c r="J147" s="25">
        <f t="shared" si="41"/>
        <v>225</v>
      </c>
      <c r="K147" s="25">
        <f>SUM(I147:J147)</f>
        <v>231</v>
      </c>
    </row>
    <row r="148" spans="2:11" s="2" customFormat="1" ht="12.75" customHeight="1">
      <c r="B148" s="21" t="s">
        <v>104</v>
      </c>
      <c r="C148" s="30">
        <v>0</v>
      </c>
      <c r="D148" s="23">
        <v>2</v>
      </c>
      <c r="E148" s="25">
        <v>2</v>
      </c>
      <c r="F148" s="30">
        <v>0</v>
      </c>
      <c r="G148" s="43">
        <v>0</v>
      </c>
      <c r="H148" s="25">
        <v>0</v>
      </c>
      <c r="I148" s="30">
        <f t="shared" si="41"/>
        <v>0</v>
      </c>
      <c r="J148" s="25">
        <f t="shared" si="41"/>
        <v>2</v>
      </c>
      <c r="K148" s="25">
        <f>SUM(I148:J148)</f>
        <v>2</v>
      </c>
    </row>
    <row r="149" spans="2:11" s="2" customFormat="1" ht="12.75" customHeight="1">
      <c r="B149" s="32" t="s">
        <v>60</v>
      </c>
      <c r="C149" s="33">
        <f>SUM(C145:C148)</f>
        <v>8</v>
      </c>
      <c r="D149" s="34">
        <f aca="true" t="shared" si="42" ref="D149:K149">SUM(D145:D148)</f>
        <v>281</v>
      </c>
      <c r="E149" s="34">
        <f t="shared" si="42"/>
        <v>289</v>
      </c>
      <c r="F149" s="33">
        <f t="shared" si="42"/>
        <v>0</v>
      </c>
      <c r="G149" s="34">
        <f t="shared" si="42"/>
        <v>0</v>
      </c>
      <c r="H149" s="35">
        <f t="shared" si="42"/>
        <v>0</v>
      </c>
      <c r="I149" s="34">
        <f t="shared" si="42"/>
        <v>8</v>
      </c>
      <c r="J149" s="34">
        <f t="shared" si="42"/>
        <v>281</v>
      </c>
      <c r="K149" s="34">
        <f t="shared" si="42"/>
        <v>289</v>
      </c>
    </row>
    <row r="150" spans="1:11" s="2" customFormat="1" ht="12.75" customHeight="1">
      <c r="A150" s="22" t="s">
        <v>105</v>
      </c>
      <c r="C150" s="30"/>
      <c r="D150" s="25"/>
      <c r="E150" s="25"/>
      <c r="F150" s="30"/>
      <c r="G150" s="25"/>
      <c r="H150" s="31"/>
      <c r="I150" s="30"/>
      <c r="J150" s="25"/>
      <c r="K150" s="25"/>
    </row>
    <row r="151" spans="2:11" s="2" customFormat="1" ht="12.75" customHeight="1">
      <c r="B151" s="21" t="s">
        <v>106</v>
      </c>
      <c r="C151" s="30">
        <v>41</v>
      </c>
      <c r="D151" s="25">
        <v>2</v>
      </c>
      <c r="E151" s="25">
        <v>43</v>
      </c>
      <c r="F151" s="30">
        <v>0</v>
      </c>
      <c r="G151" s="25">
        <v>0</v>
      </c>
      <c r="H151" s="31">
        <v>0</v>
      </c>
      <c r="I151" s="25">
        <f aca="true" t="shared" si="43" ref="I151:I159">SUM(F151,C151)</f>
        <v>41</v>
      </c>
      <c r="J151" s="25">
        <f aca="true" t="shared" si="44" ref="J151:J159">SUM(G151,D151)</f>
        <v>2</v>
      </c>
      <c r="K151" s="25">
        <f aca="true" t="shared" si="45" ref="K151:K159">SUM(I151:J151)</f>
        <v>43</v>
      </c>
    </row>
    <row r="152" spans="2:11" s="2" customFormat="1" ht="12.75" customHeight="1">
      <c r="B152" s="21" t="s">
        <v>107</v>
      </c>
      <c r="C152" s="30">
        <v>249</v>
      </c>
      <c r="D152" s="25">
        <v>1</v>
      </c>
      <c r="E152" s="25">
        <v>250</v>
      </c>
      <c r="F152" s="30">
        <v>0</v>
      </c>
      <c r="G152" s="25">
        <v>0</v>
      </c>
      <c r="H152" s="31">
        <v>0</v>
      </c>
      <c r="I152" s="25">
        <f t="shared" si="43"/>
        <v>249</v>
      </c>
      <c r="J152" s="25">
        <f t="shared" si="44"/>
        <v>1</v>
      </c>
      <c r="K152" s="25">
        <f t="shared" si="45"/>
        <v>250</v>
      </c>
    </row>
    <row r="153" spans="2:11" s="2" customFormat="1" ht="12.75" customHeight="1">
      <c r="B153" s="21" t="s">
        <v>268</v>
      </c>
      <c r="C153" s="30">
        <v>18</v>
      </c>
      <c r="D153" s="25">
        <v>0</v>
      </c>
      <c r="E153" s="25">
        <v>18</v>
      </c>
      <c r="F153" s="30">
        <v>0</v>
      </c>
      <c r="G153" s="25">
        <v>0</v>
      </c>
      <c r="H153" s="31">
        <v>0</v>
      </c>
      <c r="I153" s="25">
        <f t="shared" si="43"/>
        <v>18</v>
      </c>
      <c r="J153" s="25">
        <f t="shared" si="44"/>
        <v>0</v>
      </c>
      <c r="K153" s="25">
        <f t="shared" si="45"/>
        <v>18</v>
      </c>
    </row>
    <row r="154" spans="2:11" s="2" customFormat="1" ht="12.75" customHeight="1">
      <c r="B154" s="21" t="s">
        <v>419</v>
      </c>
      <c r="C154" s="30">
        <v>31</v>
      </c>
      <c r="D154" s="25">
        <v>15</v>
      </c>
      <c r="E154" s="25">
        <v>46</v>
      </c>
      <c r="F154" s="30">
        <v>0</v>
      </c>
      <c r="G154" s="25">
        <v>0</v>
      </c>
      <c r="H154" s="31">
        <v>0</v>
      </c>
      <c r="I154" s="25">
        <f t="shared" si="43"/>
        <v>31</v>
      </c>
      <c r="J154" s="25">
        <f t="shared" si="44"/>
        <v>15</v>
      </c>
      <c r="K154" s="25">
        <f t="shared" si="45"/>
        <v>46</v>
      </c>
    </row>
    <row r="155" spans="2:11" s="2" customFormat="1" ht="12.75" customHeight="1">
      <c r="B155" s="21" t="s">
        <v>108</v>
      </c>
      <c r="C155" s="30">
        <v>105</v>
      </c>
      <c r="D155" s="25">
        <v>0</v>
      </c>
      <c r="E155" s="25">
        <v>105</v>
      </c>
      <c r="F155" s="30">
        <v>0</v>
      </c>
      <c r="G155" s="25">
        <v>0</v>
      </c>
      <c r="H155" s="31">
        <v>0</v>
      </c>
      <c r="I155" s="25">
        <f t="shared" si="43"/>
        <v>105</v>
      </c>
      <c r="J155" s="25">
        <f t="shared" si="44"/>
        <v>0</v>
      </c>
      <c r="K155" s="25">
        <f t="shared" si="45"/>
        <v>105</v>
      </c>
    </row>
    <row r="156" spans="2:11" s="2" customFormat="1" ht="12.75" customHeight="1">
      <c r="B156" s="21" t="s">
        <v>109</v>
      </c>
      <c r="C156" s="30">
        <v>284</v>
      </c>
      <c r="D156" s="25">
        <v>25</v>
      </c>
      <c r="E156" s="25">
        <v>309</v>
      </c>
      <c r="F156" s="30">
        <v>0</v>
      </c>
      <c r="G156" s="25">
        <v>0</v>
      </c>
      <c r="H156" s="31">
        <v>0</v>
      </c>
      <c r="I156" s="25">
        <f t="shared" si="43"/>
        <v>284</v>
      </c>
      <c r="J156" s="25">
        <f t="shared" si="44"/>
        <v>25</v>
      </c>
      <c r="K156" s="25">
        <f t="shared" si="45"/>
        <v>309</v>
      </c>
    </row>
    <row r="157" spans="2:11" s="2" customFormat="1" ht="12.75" customHeight="1">
      <c r="B157" s="21" t="s">
        <v>110</v>
      </c>
      <c r="C157" s="30">
        <v>59</v>
      </c>
      <c r="D157" s="25">
        <v>0</v>
      </c>
      <c r="E157" s="25">
        <v>59</v>
      </c>
      <c r="F157" s="30">
        <v>0</v>
      </c>
      <c r="G157" s="25">
        <v>0</v>
      </c>
      <c r="H157" s="31">
        <v>0</v>
      </c>
      <c r="I157" s="25">
        <f t="shared" si="43"/>
        <v>59</v>
      </c>
      <c r="J157" s="25">
        <f t="shared" si="44"/>
        <v>0</v>
      </c>
      <c r="K157" s="25">
        <f t="shared" si="45"/>
        <v>59</v>
      </c>
    </row>
    <row r="158" spans="2:11" s="2" customFormat="1" ht="12.75" customHeight="1">
      <c r="B158" s="21" t="s">
        <v>111</v>
      </c>
      <c r="C158" s="30">
        <v>170</v>
      </c>
      <c r="D158" s="25">
        <v>3</v>
      </c>
      <c r="E158" s="25">
        <v>173</v>
      </c>
      <c r="F158" s="30">
        <v>0</v>
      </c>
      <c r="G158" s="25">
        <v>0</v>
      </c>
      <c r="H158" s="31">
        <v>0</v>
      </c>
      <c r="I158" s="25">
        <f t="shared" si="43"/>
        <v>170</v>
      </c>
      <c r="J158" s="25">
        <f t="shared" si="44"/>
        <v>3</v>
      </c>
      <c r="K158" s="25">
        <f t="shared" si="45"/>
        <v>173</v>
      </c>
    </row>
    <row r="159" spans="2:11" s="2" customFormat="1" ht="12.75" customHeight="1">
      <c r="B159" s="21" t="s">
        <v>112</v>
      </c>
      <c r="C159" s="30">
        <v>86</v>
      </c>
      <c r="D159" s="25">
        <v>4</v>
      </c>
      <c r="E159" s="25">
        <v>90</v>
      </c>
      <c r="F159" s="30">
        <v>0</v>
      </c>
      <c r="G159" s="25">
        <v>0</v>
      </c>
      <c r="H159" s="31">
        <v>0</v>
      </c>
      <c r="I159" s="25">
        <f t="shared" si="43"/>
        <v>86</v>
      </c>
      <c r="J159" s="25">
        <f t="shared" si="44"/>
        <v>4</v>
      </c>
      <c r="K159" s="25">
        <f t="shared" si="45"/>
        <v>90</v>
      </c>
    </row>
    <row r="160" spans="2:11" s="1" customFormat="1" ht="12.75" customHeight="1">
      <c r="B160" s="32" t="s">
        <v>60</v>
      </c>
      <c r="C160" s="33">
        <f>SUM(C151:C159)</f>
        <v>1043</v>
      </c>
      <c r="D160" s="34">
        <f aca="true" t="shared" si="46" ref="D160:K160">SUM(D151:D159)</f>
        <v>50</v>
      </c>
      <c r="E160" s="34">
        <f t="shared" si="46"/>
        <v>1093</v>
      </c>
      <c r="F160" s="33">
        <f t="shared" si="46"/>
        <v>0</v>
      </c>
      <c r="G160" s="34">
        <f t="shared" si="46"/>
        <v>0</v>
      </c>
      <c r="H160" s="35">
        <f t="shared" si="46"/>
        <v>0</v>
      </c>
      <c r="I160" s="34">
        <f t="shared" si="46"/>
        <v>1043</v>
      </c>
      <c r="J160" s="34">
        <f t="shared" si="46"/>
        <v>50</v>
      </c>
      <c r="K160" s="34">
        <f t="shared" si="46"/>
        <v>1093</v>
      </c>
    </row>
    <row r="161" spans="1:11" s="2" customFormat="1" ht="12.75" customHeight="1">
      <c r="A161" s="22" t="s">
        <v>148</v>
      </c>
      <c r="C161" s="30"/>
      <c r="D161" s="25"/>
      <c r="E161" s="25"/>
      <c r="F161" s="30"/>
      <c r="G161" s="25"/>
      <c r="H161" s="31"/>
      <c r="I161" s="25"/>
      <c r="J161" s="25"/>
      <c r="K161" s="25"/>
    </row>
    <row r="162" spans="2:11" s="2" customFormat="1" ht="12.75" customHeight="1">
      <c r="B162" s="21" t="s">
        <v>113</v>
      </c>
      <c r="C162" s="30">
        <v>0</v>
      </c>
      <c r="D162" s="25">
        <v>1</v>
      </c>
      <c r="E162" s="25">
        <v>1</v>
      </c>
      <c r="F162" s="30">
        <v>0</v>
      </c>
      <c r="G162" s="25">
        <v>0</v>
      </c>
      <c r="H162" s="31">
        <v>0</v>
      </c>
      <c r="I162" s="25">
        <f aca="true" t="shared" si="47" ref="I162:J165">SUM(F162,C162)</f>
        <v>0</v>
      </c>
      <c r="J162" s="25">
        <f t="shared" si="47"/>
        <v>1</v>
      </c>
      <c r="K162" s="25">
        <f>SUM(I162:J162)</f>
        <v>1</v>
      </c>
    </row>
    <row r="163" spans="2:11" s="1" customFormat="1" ht="12.75" customHeight="1">
      <c r="B163" s="21" t="s">
        <v>420</v>
      </c>
      <c r="C163" s="30">
        <v>12</v>
      </c>
      <c r="D163" s="25">
        <v>621</v>
      </c>
      <c r="E163" s="25">
        <v>633</v>
      </c>
      <c r="F163" s="30">
        <v>0</v>
      </c>
      <c r="G163" s="25">
        <v>0</v>
      </c>
      <c r="H163" s="25">
        <v>0</v>
      </c>
      <c r="I163" s="30">
        <f t="shared" si="47"/>
        <v>12</v>
      </c>
      <c r="J163" s="25">
        <f t="shared" si="47"/>
        <v>621</v>
      </c>
      <c r="K163" s="25">
        <f>SUM(I163:J163)</f>
        <v>633</v>
      </c>
    </row>
    <row r="164" spans="2:11" s="2" customFormat="1" ht="12.75" customHeight="1">
      <c r="B164" s="21" t="s">
        <v>469</v>
      </c>
      <c r="C164" s="30">
        <v>1</v>
      </c>
      <c r="D164" s="25">
        <v>9</v>
      </c>
      <c r="E164" s="25">
        <v>10</v>
      </c>
      <c r="F164" s="30">
        <v>0</v>
      </c>
      <c r="G164" s="25">
        <v>0</v>
      </c>
      <c r="H164" s="25">
        <v>0</v>
      </c>
      <c r="I164" s="30">
        <f t="shared" si="47"/>
        <v>1</v>
      </c>
      <c r="J164" s="25">
        <f t="shared" si="47"/>
        <v>9</v>
      </c>
      <c r="K164" s="25">
        <f>SUM(I164:J164)</f>
        <v>10</v>
      </c>
    </row>
    <row r="165" spans="2:11" s="2" customFormat="1" ht="12.75" customHeight="1">
      <c r="B165" s="21" t="s">
        <v>114</v>
      </c>
      <c r="C165" s="30">
        <v>380</v>
      </c>
      <c r="D165" s="25">
        <v>352</v>
      </c>
      <c r="E165" s="25">
        <v>732</v>
      </c>
      <c r="F165" s="30">
        <v>0</v>
      </c>
      <c r="G165" s="25">
        <v>0</v>
      </c>
      <c r="H165" s="25">
        <v>0</v>
      </c>
      <c r="I165" s="30">
        <f t="shared" si="47"/>
        <v>380</v>
      </c>
      <c r="J165" s="25">
        <f t="shared" si="47"/>
        <v>352</v>
      </c>
      <c r="K165" s="25">
        <f>SUM(I165:J165)</f>
        <v>732</v>
      </c>
    </row>
    <row r="166" spans="2:11" s="16" customFormat="1" ht="12.75" customHeight="1">
      <c r="B166" s="32" t="s">
        <v>60</v>
      </c>
      <c r="C166" s="33">
        <f aca="true" t="shared" si="48" ref="C166:K166">SUM(C162:C165)</f>
        <v>393</v>
      </c>
      <c r="D166" s="34">
        <f t="shared" si="48"/>
        <v>983</v>
      </c>
      <c r="E166" s="34">
        <f t="shared" si="48"/>
        <v>1376</v>
      </c>
      <c r="F166" s="33">
        <f t="shared" si="48"/>
        <v>0</v>
      </c>
      <c r="G166" s="34">
        <f t="shared" si="48"/>
        <v>0</v>
      </c>
      <c r="H166" s="35">
        <f t="shared" si="48"/>
        <v>0</v>
      </c>
      <c r="I166" s="34">
        <f t="shared" si="48"/>
        <v>393</v>
      </c>
      <c r="J166" s="34">
        <f t="shared" si="48"/>
        <v>983</v>
      </c>
      <c r="K166" s="34">
        <f t="shared" si="48"/>
        <v>1376</v>
      </c>
    </row>
    <row r="167" spans="1:11" s="1" customFormat="1" ht="12.75" customHeight="1">
      <c r="A167" s="22" t="s">
        <v>115</v>
      </c>
      <c r="C167" s="30"/>
      <c r="D167" s="25"/>
      <c r="E167" s="25"/>
      <c r="F167" s="30"/>
      <c r="G167" s="25"/>
      <c r="H167" s="31"/>
      <c r="I167" s="25"/>
      <c r="J167" s="25"/>
      <c r="K167" s="25"/>
    </row>
    <row r="168" spans="1:11" s="1" customFormat="1" ht="12.75" customHeight="1">
      <c r="A168" s="22"/>
      <c r="B168" s="2" t="s">
        <v>421</v>
      </c>
      <c r="C168" s="30">
        <v>11</v>
      </c>
      <c r="D168" s="25">
        <v>193</v>
      </c>
      <c r="E168" s="25">
        <v>204</v>
      </c>
      <c r="F168" s="30">
        <v>0</v>
      </c>
      <c r="G168" s="25">
        <v>0</v>
      </c>
      <c r="H168" s="31">
        <v>0</v>
      </c>
      <c r="I168" s="25">
        <f aca="true" t="shared" si="49" ref="I168:J170">SUM(F168,C168)</f>
        <v>11</v>
      </c>
      <c r="J168" s="25">
        <f t="shared" si="49"/>
        <v>193</v>
      </c>
      <c r="K168" s="25">
        <f>SUM(I168:J168)</f>
        <v>204</v>
      </c>
    </row>
    <row r="169" spans="1:11" s="1" customFormat="1" ht="12.75" customHeight="1">
      <c r="A169" s="22"/>
      <c r="B169" s="2" t="s">
        <v>470</v>
      </c>
      <c r="C169" s="30">
        <v>6</v>
      </c>
      <c r="D169" s="25">
        <v>5</v>
      </c>
      <c r="E169" s="25">
        <v>11</v>
      </c>
      <c r="F169" s="30">
        <v>0</v>
      </c>
      <c r="G169" s="25">
        <v>0</v>
      </c>
      <c r="H169" s="31">
        <v>0</v>
      </c>
      <c r="I169" s="25">
        <f t="shared" si="49"/>
        <v>6</v>
      </c>
      <c r="J169" s="25">
        <f t="shared" si="49"/>
        <v>5</v>
      </c>
      <c r="K169" s="25">
        <f>SUM(I169:J169)</f>
        <v>11</v>
      </c>
    </row>
    <row r="170" spans="2:11" s="2" customFormat="1" ht="12.75" customHeight="1">
      <c r="B170" s="29" t="s">
        <v>422</v>
      </c>
      <c r="C170" s="42">
        <v>21</v>
      </c>
      <c r="D170" s="43">
        <v>79</v>
      </c>
      <c r="E170" s="61">
        <v>100</v>
      </c>
      <c r="F170" s="30">
        <v>0</v>
      </c>
      <c r="G170" s="25">
        <v>0</v>
      </c>
      <c r="H170" s="31">
        <v>0</v>
      </c>
      <c r="I170" s="42">
        <f t="shared" si="49"/>
        <v>21</v>
      </c>
      <c r="J170" s="43">
        <f t="shared" si="49"/>
        <v>79</v>
      </c>
      <c r="K170" s="43">
        <f>SUM(I170:J170)</f>
        <v>100</v>
      </c>
    </row>
    <row r="171" spans="2:11" s="2" customFormat="1" ht="12.75" customHeight="1">
      <c r="B171" s="32" t="s">
        <v>60</v>
      </c>
      <c r="C171" s="33">
        <f>SUM(C168:C170)</f>
        <v>38</v>
      </c>
      <c r="D171" s="34">
        <f aca="true" t="shared" si="50" ref="D171:K171">SUM(D168:D170)</f>
        <v>277</v>
      </c>
      <c r="E171" s="34">
        <f t="shared" si="50"/>
        <v>315</v>
      </c>
      <c r="F171" s="33">
        <f t="shared" si="50"/>
        <v>0</v>
      </c>
      <c r="G171" s="34">
        <f t="shared" si="50"/>
        <v>0</v>
      </c>
      <c r="H171" s="35">
        <f t="shared" si="50"/>
        <v>0</v>
      </c>
      <c r="I171" s="34">
        <f t="shared" si="50"/>
        <v>38</v>
      </c>
      <c r="J171" s="34">
        <f t="shared" si="50"/>
        <v>277</v>
      </c>
      <c r="K171" s="34">
        <f t="shared" si="50"/>
        <v>315</v>
      </c>
    </row>
    <row r="172" spans="1:11" s="2" customFormat="1" ht="12.75" customHeight="1">
      <c r="A172" s="22" t="s">
        <v>116</v>
      </c>
      <c r="C172" s="30"/>
      <c r="D172" s="25"/>
      <c r="E172" s="25"/>
      <c r="F172" s="30"/>
      <c r="G172" s="25"/>
      <c r="H172" s="31"/>
      <c r="I172" s="25"/>
      <c r="J172" s="25"/>
      <c r="K172" s="25"/>
    </row>
    <row r="173" spans="2:11" s="2" customFormat="1" ht="12.75" customHeight="1">
      <c r="B173" s="21" t="s">
        <v>117</v>
      </c>
      <c r="C173" s="30">
        <v>9</v>
      </c>
      <c r="D173" s="25">
        <v>313</v>
      </c>
      <c r="E173" s="31">
        <v>322</v>
      </c>
      <c r="F173" s="30">
        <v>0</v>
      </c>
      <c r="G173" s="25">
        <v>0</v>
      </c>
      <c r="H173" s="25">
        <v>0</v>
      </c>
      <c r="I173" s="30">
        <f aca="true" t="shared" si="51" ref="I173:I184">SUM(F173,C173)</f>
        <v>9</v>
      </c>
      <c r="J173" s="25">
        <f aca="true" t="shared" si="52" ref="J173:J184">SUM(G173,D173)</f>
        <v>313</v>
      </c>
      <c r="K173" s="25">
        <f aca="true" t="shared" si="53" ref="K173:K184">SUM(I173:J173)</f>
        <v>322</v>
      </c>
    </row>
    <row r="174" spans="2:11" s="2" customFormat="1" ht="12.75" customHeight="1">
      <c r="B174" s="21" t="s">
        <v>361</v>
      </c>
      <c r="C174" s="30">
        <v>1</v>
      </c>
      <c r="D174" s="23">
        <v>21</v>
      </c>
      <c r="E174" s="25">
        <v>22</v>
      </c>
      <c r="F174" s="30">
        <v>0</v>
      </c>
      <c r="G174" s="25">
        <v>0</v>
      </c>
      <c r="H174" s="25">
        <v>0</v>
      </c>
      <c r="I174" s="30">
        <f t="shared" si="51"/>
        <v>1</v>
      </c>
      <c r="J174" s="25">
        <f t="shared" si="52"/>
        <v>21</v>
      </c>
      <c r="K174" s="25">
        <f t="shared" si="53"/>
        <v>22</v>
      </c>
    </row>
    <row r="175" spans="2:11" s="2" customFormat="1" ht="12.75" customHeight="1">
      <c r="B175" s="21" t="s">
        <v>186</v>
      </c>
      <c r="C175" s="30">
        <v>19</v>
      </c>
      <c r="D175" s="23">
        <v>384</v>
      </c>
      <c r="E175" s="25">
        <v>403</v>
      </c>
      <c r="F175" s="30">
        <v>0</v>
      </c>
      <c r="G175" s="25">
        <v>0</v>
      </c>
      <c r="H175" s="25">
        <v>0</v>
      </c>
      <c r="I175" s="30">
        <f t="shared" si="51"/>
        <v>19</v>
      </c>
      <c r="J175" s="25">
        <f t="shared" si="52"/>
        <v>384</v>
      </c>
      <c r="K175" s="25">
        <f t="shared" si="53"/>
        <v>403</v>
      </c>
    </row>
    <row r="176" spans="2:11" s="2" customFormat="1" ht="12.75" customHeight="1">
      <c r="B176" s="21" t="s">
        <v>187</v>
      </c>
      <c r="C176" s="30">
        <v>29</v>
      </c>
      <c r="D176" s="23">
        <v>414</v>
      </c>
      <c r="E176" s="25">
        <v>443</v>
      </c>
      <c r="F176" s="30">
        <v>0</v>
      </c>
      <c r="G176" s="25">
        <v>0</v>
      </c>
      <c r="H176" s="25">
        <v>0</v>
      </c>
      <c r="I176" s="30">
        <f t="shared" si="51"/>
        <v>29</v>
      </c>
      <c r="J176" s="25">
        <f t="shared" si="52"/>
        <v>414</v>
      </c>
      <c r="K176" s="25">
        <f t="shared" si="53"/>
        <v>443</v>
      </c>
    </row>
    <row r="177" spans="2:11" s="2" customFormat="1" ht="12.75" customHeight="1">
      <c r="B177" s="21" t="s">
        <v>188</v>
      </c>
      <c r="C177" s="30">
        <v>20</v>
      </c>
      <c r="D177" s="23">
        <v>299</v>
      </c>
      <c r="E177" s="25">
        <v>319</v>
      </c>
      <c r="F177" s="30">
        <v>0</v>
      </c>
      <c r="G177" s="25">
        <v>0</v>
      </c>
      <c r="H177" s="25">
        <v>0</v>
      </c>
      <c r="I177" s="30">
        <f t="shared" si="51"/>
        <v>20</v>
      </c>
      <c r="J177" s="25">
        <f t="shared" si="52"/>
        <v>299</v>
      </c>
      <c r="K177" s="25">
        <f t="shared" si="53"/>
        <v>319</v>
      </c>
    </row>
    <row r="178" spans="2:11" s="2" customFormat="1" ht="12.75" customHeight="1">
      <c r="B178" s="21" t="s">
        <v>362</v>
      </c>
      <c r="C178" s="30">
        <v>13</v>
      </c>
      <c r="D178" s="23">
        <v>86</v>
      </c>
      <c r="E178" s="25">
        <v>99</v>
      </c>
      <c r="F178" s="30">
        <v>0</v>
      </c>
      <c r="G178" s="25">
        <v>0</v>
      </c>
      <c r="H178" s="25">
        <v>0</v>
      </c>
      <c r="I178" s="30">
        <f t="shared" si="51"/>
        <v>13</v>
      </c>
      <c r="J178" s="25">
        <f t="shared" si="52"/>
        <v>86</v>
      </c>
      <c r="K178" s="25">
        <f t="shared" si="53"/>
        <v>99</v>
      </c>
    </row>
    <row r="179" spans="2:11" s="2" customFormat="1" ht="12.75" customHeight="1">
      <c r="B179" s="21" t="s">
        <v>471</v>
      </c>
      <c r="C179" s="30">
        <v>0</v>
      </c>
      <c r="D179" s="23">
        <v>11</v>
      </c>
      <c r="E179" s="25">
        <v>11</v>
      </c>
      <c r="F179" s="30">
        <v>0</v>
      </c>
      <c r="G179" s="25">
        <v>0</v>
      </c>
      <c r="H179" s="25">
        <v>0</v>
      </c>
      <c r="I179" s="30">
        <f t="shared" si="51"/>
        <v>0</v>
      </c>
      <c r="J179" s="25">
        <f t="shared" si="52"/>
        <v>11</v>
      </c>
      <c r="K179" s="25">
        <f t="shared" si="53"/>
        <v>11</v>
      </c>
    </row>
    <row r="180" spans="2:11" s="2" customFormat="1" ht="12.75" customHeight="1">
      <c r="B180" s="21" t="s">
        <v>363</v>
      </c>
      <c r="C180" s="30">
        <v>21</v>
      </c>
      <c r="D180" s="23">
        <v>1136</v>
      </c>
      <c r="E180" s="25">
        <v>1157</v>
      </c>
      <c r="F180" s="30">
        <v>0</v>
      </c>
      <c r="G180" s="25">
        <v>0</v>
      </c>
      <c r="H180" s="25">
        <v>0</v>
      </c>
      <c r="I180" s="30">
        <f t="shared" si="51"/>
        <v>21</v>
      </c>
      <c r="J180" s="25">
        <f t="shared" si="52"/>
        <v>1136</v>
      </c>
      <c r="K180" s="25">
        <f t="shared" si="53"/>
        <v>1157</v>
      </c>
    </row>
    <row r="181" spans="2:11" s="2" customFormat="1" ht="12.75" customHeight="1">
      <c r="B181" s="21" t="s">
        <v>364</v>
      </c>
      <c r="C181" s="30">
        <v>19</v>
      </c>
      <c r="D181" s="23">
        <v>809</v>
      </c>
      <c r="E181" s="25">
        <v>828</v>
      </c>
      <c r="F181" s="30">
        <v>0</v>
      </c>
      <c r="G181" s="25">
        <v>0</v>
      </c>
      <c r="H181" s="25">
        <v>0</v>
      </c>
      <c r="I181" s="30">
        <f t="shared" si="51"/>
        <v>19</v>
      </c>
      <c r="J181" s="25">
        <f t="shared" si="52"/>
        <v>809</v>
      </c>
      <c r="K181" s="25">
        <f t="shared" si="53"/>
        <v>828</v>
      </c>
    </row>
    <row r="182" spans="2:11" s="2" customFormat="1" ht="12.75" customHeight="1">
      <c r="B182" s="21" t="s">
        <v>118</v>
      </c>
      <c r="C182" s="30">
        <v>29</v>
      </c>
      <c r="D182" s="23">
        <v>1047</v>
      </c>
      <c r="E182" s="25">
        <v>1076</v>
      </c>
      <c r="F182" s="30">
        <v>0</v>
      </c>
      <c r="G182" s="25">
        <v>0</v>
      </c>
      <c r="H182" s="25">
        <v>0</v>
      </c>
      <c r="I182" s="30">
        <f t="shared" si="51"/>
        <v>29</v>
      </c>
      <c r="J182" s="25">
        <f t="shared" si="52"/>
        <v>1047</v>
      </c>
      <c r="K182" s="25">
        <f t="shared" si="53"/>
        <v>1076</v>
      </c>
    </row>
    <row r="183" spans="2:11" s="2" customFormat="1" ht="12.75" customHeight="1">
      <c r="B183" s="21" t="s">
        <v>365</v>
      </c>
      <c r="C183" s="30">
        <v>2</v>
      </c>
      <c r="D183" s="23">
        <v>183</v>
      </c>
      <c r="E183" s="25">
        <v>185</v>
      </c>
      <c r="F183" s="30">
        <v>0</v>
      </c>
      <c r="G183" s="25">
        <v>0</v>
      </c>
      <c r="H183" s="25">
        <v>0</v>
      </c>
      <c r="I183" s="30">
        <f t="shared" si="51"/>
        <v>2</v>
      </c>
      <c r="J183" s="25">
        <f t="shared" si="52"/>
        <v>183</v>
      </c>
      <c r="K183" s="25">
        <f t="shared" si="53"/>
        <v>185</v>
      </c>
    </row>
    <row r="184" spans="2:11" s="2" customFormat="1" ht="12.75" customHeight="1">
      <c r="B184" s="274" t="s">
        <v>576</v>
      </c>
      <c r="C184" s="30">
        <v>1</v>
      </c>
      <c r="D184" s="23">
        <v>135</v>
      </c>
      <c r="E184" s="25">
        <v>136</v>
      </c>
      <c r="F184" s="30">
        <v>0</v>
      </c>
      <c r="G184" s="25">
        <v>0</v>
      </c>
      <c r="H184" s="25">
        <v>0</v>
      </c>
      <c r="I184" s="30">
        <f t="shared" si="51"/>
        <v>1</v>
      </c>
      <c r="J184" s="25">
        <f t="shared" si="52"/>
        <v>135</v>
      </c>
      <c r="K184" s="25">
        <f t="shared" si="53"/>
        <v>136</v>
      </c>
    </row>
    <row r="185" spans="2:11" s="2" customFormat="1" ht="12.75" customHeight="1">
      <c r="B185" s="32" t="s">
        <v>60</v>
      </c>
      <c r="C185" s="33">
        <f>SUM(C173:C184)</f>
        <v>163</v>
      </c>
      <c r="D185" s="34">
        <f aca="true" t="shared" si="54" ref="D185:K185">SUM(D173:D184)</f>
        <v>4838</v>
      </c>
      <c r="E185" s="34">
        <f t="shared" si="54"/>
        <v>5001</v>
      </c>
      <c r="F185" s="33">
        <f t="shared" si="54"/>
        <v>0</v>
      </c>
      <c r="G185" s="34">
        <f t="shared" si="54"/>
        <v>0</v>
      </c>
      <c r="H185" s="34">
        <f t="shared" si="54"/>
        <v>0</v>
      </c>
      <c r="I185" s="33">
        <f t="shared" si="54"/>
        <v>163</v>
      </c>
      <c r="J185" s="34">
        <f t="shared" si="54"/>
        <v>4838</v>
      </c>
      <c r="K185" s="34">
        <f t="shared" si="54"/>
        <v>5001</v>
      </c>
    </row>
    <row r="186" spans="1:11" s="1" customFormat="1" ht="12.75" customHeight="1">
      <c r="A186" s="22" t="s">
        <v>119</v>
      </c>
      <c r="C186" s="30"/>
      <c r="D186" s="25"/>
      <c r="E186" s="25"/>
      <c r="F186" s="30"/>
      <c r="G186" s="25"/>
      <c r="H186" s="31"/>
      <c r="I186" s="25"/>
      <c r="J186" s="25"/>
      <c r="K186" s="25"/>
    </row>
    <row r="187" spans="2:11" s="2" customFormat="1" ht="12.75" customHeight="1">
      <c r="B187" s="29" t="s">
        <v>120</v>
      </c>
      <c r="C187" s="42">
        <v>142</v>
      </c>
      <c r="D187" s="43">
        <v>10</v>
      </c>
      <c r="E187" s="61">
        <v>152</v>
      </c>
      <c r="F187" s="30">
        <v>0</v>
      </c>
      <c r="G187" s="25">
        <v>0</v>
      </c>
      <c r="H187" s="25">
        <v>0</v>
      </c>
      <c r="I187" s="30">
        <f>SUM(F187,C187)</f>
        <v>142</v>
      </c>
      <c r="J187" s="25">
        <f>SUM(G187,D187)</f>
        <v>10</v>
      </c>
      <c r="K187" s="25">
        <f>SUM(I187:J187)</f>
        <v>152</v>
      </c>
    </row>
    <row r="188" spans="2:11" s="2" customFormat="1" ht="12.75" customHeight="1">
      <c r="B188" s="32" t="s">
        <v>60</v>
      </c>
      <c r="C188" s="33">
        <f>SUM(C187)</f>
        <v>142</v>
      </c>
      <c r="D188" s="34">
        <f aca="true" t="shared" si="55" ref="D188:K188">SUM(D187)</f>
        <v>10</v>
      </c>
      <c r="E188" s="34">
        <f t="shared" si="55"/>
        <v>152</v>
      </c>
      <c r="F188" s="33">
        <f t="shared" si="55"/>
        <v>0</v>
      </c>
      <c r="G188" s="34">
        <f t="shared" si="55"/>
        <v>0</v>
      </c>
      <c r="H188" s="34">
        <f t="shared" si="55"/>
        <v>0</v>
      </c>
      <c r="I188" s="33">
        <f t="shared" si="55"/>
        <v>142</v>
      </c>
      <c r="J188" s="34">
        <f t="shared" si="55"/>
        <v>10</v>
      </c>
      <c r="K188" s="34">
        <f t="shared" si="55"/>
        <v>152</v>
      </c>
    </row>
    <row r="189" spans="1:11" s="2" customFormat="1" ht="12.75" customHeight="1">
      <c r="A189" s="22" t="s">
        <v>121</v>
      </c>
      <c r="C189" s="30"/>
      <c r="D189" s="25"/>
      <c r="E189" s="25"/>
      <c r="F189" s="30"/>
      <c r="G189" s="25"/>
      <c r="H189" s="31"/>
      <c r="I189" s="25"/>
      <c r="J189" s="25"/>
      <c r="K189" s="25"/>
    </row>
    <row r="190" spans="2:11" s="2" customFormat="1" ht="12.75" customHeight="1">
      <c r="B190" s="274" t="s">
        <v>577</v>
      </c>
      <c r="C190" s="30">
        <v>706</v>
      </c>
      <c r="D190" s="25">
        <v>68</v>
      </c>
      <c r="E190" s="25">
        <v>774</v>
      </c>
      <c r="F190" s="30">
        <v>0</v>
      </c>
      <c r="G190" s="25">
        <v>0</v>
      </c>
      <c r="H190" s="25">
        <v>0</v>
      </c>
      <c r="I190" s="30">
        <f aca="true" t="shared" si="56" ref="I190:I218">SUM(F190,C190)</f>
        <v>706</v>
      </c>
      <c r="J190" s="25">
        <f aca="true" t="shared" si="57" ref="J190:J218">SUM(G190,D190)</f>
        <v>68</v>
      </c>
      <c r="K190" s="25">
        <f aca="true" t="shared" si="58" ref="K190:K218">SUM(I190:J190)</f>
        <v>774</v>
      </c>
    </row>
    <row r="191" spans="2:11" s="2" customFormat="1" ht="12.75" customHeight="1">
      <c r="B191" s="274" t="s">
        <v>578</v>
      </c>
      <c r="C191" s="30">
        <v>7</v>
      </c>
      <c r="D191" s="25">
        <v>0</v>
      </c>
      <c r="E191" s="25">
        <v>7</v>
      </c>
      <c r="F191" s="30">
        <v>0</v>
      </c>
      <c r="G191" s="25">
        <v>0</v>
      </c>
      <c r="H191" s="25">
        <v>0</v>
      </c>
      <c r="I191" s="30">
        <f t="shared" si="56"/>
        <v>7</v>
      </c>
      <c r="J191" s="25">
        <f t="shared" si="57"/>
        <v>0</v>
      </c>
      <c r="K191" s="25">
        <f t="shared" si="58"/>
        <v>7</v>
      </c>
    </row>
    <row r="192" spans="2:11" s="2" customFormat="1" ht="12.75" customHeight="1">
      <c r="B192" s="21" t="s">
        <v>122</v>
      </c>
      <c r="C192" s="30">
        <v>193</v>
      </c>
      <c r="D192" s="25">
        <v>8</v>
      </c>
      <c r="E192" s="25">
        <v>201</v>
      </c>
      <c r="F192" s="30">
        <v>0</v>
      </c>
      <c r="G192" s="25">
        <v>0</v>
      </c>
      <c r="H192" s="25">
        <v>0</v>
      </c>
      <c r="I192" s="30">
        <f t="shared" si="56"/>
        <v>193</v>
      </c>
      <c r="J192" s="25">
        <f t="shared" si="57"/>
        <v>8</v>
      </c>
      <c r="K192" s="25">
        <f t="shared" si="58"/>
        <v>201</v>
      </c>
    </row>
    <row r="193" spans="2:11" s="2" customFormat="1" ht="12.75" customHeight="1">
      <c r="B193" s="21" t="s">
        <v>123</v>
      </c>
      <c r="C193" s="30">
        <v>29</v>
      </c>
      <c r="D193" s="25">
        <v>12</v>
      </c>
      <c r="E193" s="25">
        <v>41</v>
      </c>
      <c r="F193" s="30">
        <v>0</v>
      </c>
      <c r="G193" s="25">
        <v>0</v>
      </c>
      <c r="H193" s="25">
        <v>0</v>
      </c>
      <c r="I193" s="30">
        <f t="shared" si="56"/>
        <v>29</v>
      </c>
      <c r="J193" s="25">
        <f t="shared" si="57"/>
        <v>12</v>
      </c>
      <c r="K193" s="25">
        <f t="shared" si="58"/>
        <v>41</v>
      </c>
    </row>
    <row r="194" spans="2:11" s="2" customFormat="1" ht="12.75" customHeight="1">
      <c r="B194" s="21" t="s">
        <v>269</v>
      </c>
      <c r="C194" s="30">
        <v>917</v>
      </c>
      <c r="D194" s="25">
        <v>548</v>
      </c>
      <c r="E194" s="25">
        <v>1465</v>
      </c>
      <c r="F194" s="30">
        <v>0</v>
      </c>
      <c r="G194" s="25">
        <v>0</v>
      </c>
      <c r="H194" s="25">
        <v>0</v>
      </c>
      <c r="I194" s="30">
        <f t="shared" si="56"/>
        <v>917</v>
      </c>
      <c r="J194" s="25">
        <f t="shared" si="57"/>
        <v>548</v>
      </c>
      <c r="K194" s="25">
        <f t="shared" si="58"/>
        <v>1465</v>
      </c>
    </row>
    <row r="195" spans="2:11" s="2" customFormat="1" ht="12.75" customHeight="1">
      <c r="B195" s="21" t="s">
        <v>124</v>
      </c>
      <c r="C195" s="30">
        <v>79</v>
      </c>
      <c r="D195" s="25">
        <v>4</v>
      </c>
      <c r="E195" s="25">
        <v>83</v>
      </c>
      <c r="F195" s="30">
        <v>0</v>
      </c>
      <c r="G195" s="25">
        <v>0</v>
      </c>
      <c r="H195" s="25">
        <v>0</v>
      </c>
      <c r="I195" s="30">
        <f t="shared" si="56"/>
        <v>79</v>
      </c>
      <c r="J195" s="25">
        <f t="shared" si="57"/>
        <v>4</v>
      </c>
      <c r="K195" s="25">
        <f t="shared" si="58"/>
        <v>83</v>
      </c>
    </row>
    <row r="196" spans="2:11" s="2" customFormat="1" ht="12.75" customHeight="1">
      <c r="B196" s="21" t="s">
        <v>125</v>
      </c>
      <c r="C196" s="30">
        <v>23</v>
      </c>
      <c r="D196" s="25">
        <v>0</v>
      </c>
      <c r="E196" s="25">
        <v>23</v>
      </c>
      <c r="F196" s="30">
        <v>0</v>
      </c>
      <c r="G196" s="25">
        <v>0</v>
      </c>
      <c r="H196" s="25">
        <v>0</v>
      </c>
      <c r="I196" s="30">
        <f t="shared" si="56"/>
        <v>23</v>
      </c>
      <c r="J196" s="25">
        <f t="shared" si="57"/>
        <v>0</v>
      </c>
      <c r="K196" s="25">
        <f t="shared" si="58"/>
        <v>23</v>
      </c>
    </row>
    <row r="197" spans="2:11" s="2" customFormat="1" ht="12.75" customHeight="1">
      <c r="B197" s="21" t="s">
        <v>126</v>
      </c>
      <c r="C197" s="30">
        <v>158</v>
      </c>
      <c r="D197" s="25">
        <v>9</v>
      </c>
      <c r="E197" s="25">
        <v>167</v>
      </c>
      <c r="F197" s="30">
        <v>0</v>
      </c>
      <c r="G197" s="25">
        <v>0</v>
      </c>
      <c r="H197" s="25">
        <v>0</v>
      </c>
      <c r="I197" s="30">
        <f t="shared" si="56"/>
        <v>158</v>
      </c>
      <c r="J197" s="25">
        <f t="shared" si="57"/>
        <v>9</v>
      </c>
      <c r="K197" s="25">
        <f t="shared" si="58"/>
        <v>167</v>
      </c>
    </row>
    <row r="198" spans="2:11" s="1" customFormat="1" ht="12.75" customHeight="1">
      <c r="B198" s="21" t="s">
        <v>226</v>
      </c>
      <c r="C198" s="30">
        <v>59</v>
      </c>
      <c r="D198" s="25">
        <v>3</v>
      </c>
      <c r="E198" s="25">
        <v>62</v>
      </c>
      <c r="F198" s="30">
        <v>0</v>
      </c>
      <c r="G198" s="25">
        <v>0</v>
      </c>
      <c r="H198" s="25">
        <v>0</v>
      </c>
      <c r="I198" s="30">
        <f t="shared" si="56"/>
        <v>59</v>
      </c>
      <c r="J198" s="25">
        <f t="shared" si="57"/>
        <v>3</v>
      </c>
      <c r="K198" s="25">
        <f t="shared" si="58"/>
        <v>62</v>
      </c>
    </row>
    <row r="199" spans="2:11" s="2" customFormat="1" ht="12.75" customHeight="1">
      <c r="B199" s="21" t="s">
        <v>127</v>
      </c>
      <c r="C199" s="30">
        <v>51</v>
      </c>
      <c r="D199" s="25">
        <v>3</v>
      </c>
      <c r="E199" s="25">
        <v>54</v>
      </c>
      <c r="F199" s="30">
        <v>0</v>
      </c>
      <c r="G199" s="25">
        <v>0</v>
      </c>
      <c r="H199" s="25">
        <v>0</v>
      </c>
      <c r="I199" s="30">
        <f t="shared" si="56"/>
        <v>51</v>
      </c>
      <c r="J199" s="25">
        <f t="shared" si="57"/>
        <v>3</v>
      </c>
      <c r="K199" s="25">
        <f t="shared" si="58"/>
        <v>54</v>
      </c>
    </row>
    <row r="200" spans="2:11" s="2" customFormat="1" ht="12.75" customHeight="1">
      <c r="B200" s="21" t="s">
        <v>128</v>
      </c>
      <c r="C200" s="30">
        <v>212</v>
      </c>
      <c r="D200" s="25">
        <v>8</v>
      </c>
      <c r="E200" s="25">
        <v>220</v>
      </c>
      <c r="F200" s="30">
        <v>0</v>
      </c>
      <c r="G200" s="25">
        <v>0</v>
      </c>
      <c r="H200" s="25">
        <v>0</v>
      </c>
      <c r="I200" s="30">
        <f t="shared" si="56"/>
        <v>212</v>
      </c>
      <c r="J200" s="25">
        <f t="shared" si="57"/>
        <v>8</v>
      </c>
      <c r="K200" s="25">
        <f t="shared" si="58"/>
        <v>220</v>
      </c>
    </row>
    <row r="201" spans="2:11" s="2" customFormat="1" ht="12.75" customHeight="1">
      <c r="B201" s="274" t="s">
        <v>579</v>
      </c>
      <c r="C201" s="30">
        <v>211</v>
      </c>
      <c r="D201" s="25">
        <v>10</v>
      </c>
      <c r="E201" s="25">
        <v>221</v>
      </c>
      <c r="F201" s="30">
        <v>0</v>
      </c>
      <c r="G201" s="25">
        <v>0</v>
      </c>
      <c r="H201" s="25">
        <v>0</v>
      </c>
      <c r="I201" s="30">
        <f t="shared" si="56"/>
        <v>211</v>
      </c>
      <c r="J201" s="25">
        <f t="shared" si="57"/>
        <v>10</v>
      </c>
      <c r="K201" s="25">
        <f t="shared" si="58"/>
        <v>221</v>
      </c>
    </row>
    <row r="202" spans="2:11" s="2" customFormat="1" ht="12.75" customHeight="1">
      <c r="B202" s="21" t="s">
        <v>293</v>
      </c>
      <c r="C202" s="30">
        <v>155</v>
      </c>
      <c r="D202" s="25">
        <v>9</v>
      </c>
      <c r="E202" s="25">
        <v>164</v>
      </c>
      <c r="F202" s="30">
        <v>0</v>
      </c>
      <c r="G202" s="25">
        <v>0</v>
      </c>
      <c r="H202" s="25">
        <v>0</v>
      </c>
      <c r="I202" s="30">
        <f t="shared" si="56"/>
        <v>155</v>
      </c>
      <c r="J202" s="25">
        <f t="shared" si="57"/>
        <v>9</v>
      </c>
      <c r="K202" s="25">
        <f t="shared" si="58"/>
        <v>164</v>
      </c>
    </row>
    <row r="203" spans="2:11" s="2" customFormat="1" ht="12.75" customHeight="1">
      <c r="B203" s="274" t="s">
        <v>580</v>
      </c>
      <c r="C203" s="30">
        <v>27</v>
      </c>
      <c r="D203" s="25">
        <v>1</v>
      </c>
      <c r="E203" s="25">
        <v>28</v>
      </c>
      <c r="F203" s="30">
        <v>0</v>
      </c>
      <c r="G203" s="25">
        <v>0</v>
      </c>
      <c r="H203" s="25">
        <v>0</v>
      </c>
      <c r="I203" s="30">
        <f t="shared" si="56"/>
        <v>27</v>
      </c>
      <c r="J203" s="25">
        <f t="shared" si="57"/>
        <v>1</v>
      </c>
      <c r="K203" s="25">
        <f t="shared" si="58"/>
        <v>28</v>
      </c>
    </row>
    <row r="204" spans="2:11" s="2" customFormat="1" ht="12.75" customHeight="1">
      <c r="B204" s="21" t="s">
        <v>189</v>
      </c>
      <c r="C204" s="30">
        <v>228</v>
      </c>
      <c r="D204" s="25">
        <v>6</v>
      </c>
      <c r="E204" s="25">
        <v>234</v>
      </c>
      <c r="F204" s="30">
        <v>0</v>
      </c>
      <c r="G204" s="25">
        <v>0</v>
      </c>
      <c r="H204" s="25">
        <v>0</v>
      </c>
      <c r="I204" s="30">
        <f t="shared" si="56"/>
        <v>228</v>
      </c>
      <c r="J204" s="25">
        <f t="shared" si="57"/>
        <v>6</v>
      </c>
      <c r="K204" s="25">
        <f t="shared" si="58"/>
        <v>234</v>
      </c>
    </row>
    <row r="205" spans="2:11" s="2" customFormat="1" ht="12.75" customHeight="1">
      <c r="B205" s="21" t="s">
        <v>294</v>
      </c>
      <c r="C205" s="30">
        <v>356</v>
      </c>
      <c r="D205" s="25">
        <v>11</v>
      </c>
      <c r="E205" s="25">
        <v>367</v>
      </c>
      <c r="F205" s="30">
        <v>0</v>
      </c>
      <c r="G205" s="25">
        <v>0</v>
      </c>
      <c r="H205" s="25">
        <v>0</v>
      </c>
      <c r="I205" s="30">
        <f t="shared" si="56"/>
        <v>356</v>
      </c>
      <c r="J205" s="25">
        <f t="shared" si="57"/>
        <v>11</v>
      </c>
      <c r="K205" s="25">
        <f t="shared" si="58"/>
        <v>367</v>
      </c>
    </row>
    <row r="206" spans="2:11" s="2" customFormat="1" ht="12.75" customHeight="1">
      <c r="B206" s="46" t="s">
        <v>270</v>
      </c>
      <c r="C206" s="30">
        <v>560</v>
      </c>
      <c r="D206" s="25">
        <v>67</v>
      </c>
      <c r="E206" s="25">
        <v>627</v>
      </c>
      <c r="F206" s="30">
        <v>0</v>
      </c>
      <c r="G206" s="25">
        <v>0</v>
      </c>
      <c r="H206" s="25">
        <v>0</v>
      </c>
      <c r="I206" s="30">
        <f t="shared" si="56"/>
        <v>560</v>
      </c>
      <c r="J206" s="25">
        <f t="shared" si="57"/>
        <v>67</v>
      </c>
      <c r="K206" s="25">
        <f t="shared" si="58"/>
        <v>627</v>
      </c>
    </row>
    <row r="207" spans="2:11" s="2" customFormat="1" ht="12.75" customHeight="1">
      <c r="B207" s="21" t="s">
        <v>129</v>
      </c>
      <c r="C207" s="30">
        <v>87</v>
      </c>
      <c r="D207" s="25">
        <v>6</v>
      </c>
      <c r="E207" s="25">
        <v>93</v>
      </c>
      <c r="F207" s="30">
        <v>0</v>
      </c>
      <c r="G207" s="25">
        <v>0</v>
      </c>
      <c r="H207" s="25">
        <v>0</v>
      </c>
      <c r="I207" s="30">
        <f t="shared" si="56"/>
        <v>87</v>
      </c>
      <c r="J207" s="25">
        <f t="shared" si="57"/>
        <v>6</v>
      </c>
      <c r="K207" s="25">
        <f t="shared" si="58"/>
        <v>93</v>
      </c>
    </row>
    <row r="208" spans="2:11" s="2" customFormat="1" ht="12.75" customHeight="1">
      <c r="B208" s="46" t="s">
        <v>423</v>
      </c>
      <c r="C208" s="30">
        <v>98</v>
      </c>
      <c r="D208" s="25">
        <v>6</v>
      </c>
      <c r="E208" s="25">
        <v>104</v>
      </c>
      <c r="F208" s="30">
        <v>0</v>
      </c>
      <c r="G208" s="25">
        <v>0</v>
      </c>
      <c r="H208" s="25">
        <v>0</v>
      </c>
      <c r="I208" s="30">
        <f t="shared" si="56"/>
        <v>98</v>
      </c>
      <c r="J208" s="25">
        <f t="shared" si="57"/>
        <v>6</v>
      </c>
      <c r="K208" s="25">
        <f t="shared" si="58"/>
        <v>104</v>
      </c>
    </row>
    <row r="209" spans="2:11" s="2" customFormat="1" ht="12.75" customHeight="1">
      <c r="B209" s="21" t="s">
        <v>295</v>
      </c>
      <c r="C209" s="30">
        <v>6</v>
      </c>
      <c r="D209" s="25">
        <v>0</v>
      </c>
      <c r="E209" s="25">
        <v>6</v>
      </c>
      <c r="F209" s="30">
        <v>0</v>
      </c>
      <c r="G209" s="25">
        <v>0</v>
      </c>
      <c r="H209" s="25">
        <v>0</v>
      </c>
      <c r="I209" s="30">
        <f t="shared" si="56"/>
        <v>6</v>
      </c>
      <c r="J209" s="25">
        <f t="shared" si="57"/>
        <v>0</v>
      </c>
      <c r="K209" s="25">
        <f t="shared" si="58"/>
        <v>6</v>
      </c>
    </row>
    <row r="210" spans="2:11" s="2" customFormat="1" ht="12.75" customHeight="1">
      <c r="B210" s="21" t="s">
        <v>130</v>
      </c>
      <c r="C210" s="30">
        <v>96</v>
      </c>
      <c r="D210" s="25">
        <v>3</v>
      </c>
      <c r="E210" s="25">
        <v>99</v>
      </c>
      <c r="F210" s="30">
        <v>0</v>
      </c>
      <c r="G210" s="25">
        <v>0</v>
      </c>
      <c r="H210" s="25">
        <v>0</v>
      </c>
      <c r="I210" s="30">
        <f t="shared" si="56"/>
        <v>96</v>
      </c>
      <c r="J210" s="25">
        <f t="shared" si="57"/>
        <v>3</v>
      </c>
      <c r="K210" s="25">
        <f t="shared" si="58"/>
        <v>99</v>
      </c>
    </row>
    <row r="211" spans="2:11" s="2" customFormat="1" ht="12.75" customHeight="1">
      <c r="B211" s="21" t="s">
        <v>296</v>
      </c>
      <c r="C211" s="30">
        <v>353</v>
      </c>
      <c r="D211" s="25">
        <v>22</v>
      </c>
      <c r="E211" s="25">
        <v>375</v>
      </c>
      <c r="F211" s="30">
        <v>0</v>
      </c>
      <c r="G211" s="25">
        <v>0</v>
      </c>
      <c r="H211" s="25">
        <v>0</v>
      </c>
      <c r="I211" s="30">
        <f t="shared" si="56"/>
        <v>353</v>
      </c>
      <c r="J211" s="25">
        <f t="shared" si="57"/>
        <v>22</v>
      </c>
      <c r="K211" s="25">
        <f t="shared" si="58"/>
        <v>375</v>
      </c>
    </row>
    <row r="212" spans="2:11" s="2" customFormat="1" ht="12.75" customHeight="1">
      <c r="B212" s="46" t="s">
        <v>131</v>
      </c>
      <c r="C212" s="30">
        <v>23</v>
      </c>
      <c r="D212" s="25">
        <v>1</v>
      </c>
      <c r="E212" s="25">
        <v>24</v>
      </c>
      <c r="F212" s="30">
        <v>0</v>
      </c>
      <c r="G212" s="25">
        <v>0</v>
      </c>
      <c r="H212" s="25">
        <v>0</v>
      </c>
      <c r="I212" s="30">
        <f t="shared" si="56"/>
        <v>23</v>
      </c>
      <c r="J212" s="25">
        <f t="shared" si="57"/>
        <v>1</v>
      </c>
      <c r="K212" s="25">
        <f t="shared" si="58"/>
        <v>24</v>
      </c>
    </row>
    <row r="213" spans="2:11" s="2" customFormat="1" ht="12.75" customHeight="1">
      <c r="B213" s="21" t="s">
        <v>297</v>
      </c>
      <c r="C213" s="30">
        <v>72</v>
      </c>
      <c r="D213" s="25">
        <v>1</v>
      </c>
      <c r="E213" s="25">
        <v>73</v>
      </c>
      <c r="F213" s="30">
        <v>0</v>
      </c>
      <c r="G213" s="25">
        <v>0</v>
      </c>
      <c r="H213" s="25">
        <v>0</v>
      </c>
      <c r="I213" s="30">
        <f t="shared" si="56"/>
        <v>72</v>
      </c>
      <c r="J213" s="25">
        <f t="shared" si="57"/>
        <v>1</v>
      </c>
      <c r="K213" s="25">
        <f t="shared" si="58"/>
        <v>73</v>
      </c>
    </row>
    <row r="214" spans="2:11" s="2" customFormat="1" ht="12.75" customHeight="1">
      <c r="B214" s="274" t="s">
        <v>581</v>
      </c>
      <c r="C214" s="30">
        <v>1169</v>
      </c>
      <c r="D214" s="25">
        <v>79</v>
      </c>
      <c r="E214" s="25">
        <v>1248</v>
      </c>
      <c r="F214" s="30">
        <v>0</v>
      </c>
      <c r="G214" s="25">
        <v>0</v>
      </c>
      <c r="H214" s="25">
        <v>0</v>
      </c>
      <c r="I214" s="30">
        <f t="shared" si="56"/>
        <v>1169</v>
      </c>
      <c r="J214" s="25">
        <f t="shared" si="57"/>
        <v>79</v>
      </c>
      <c r="K214" s="25">
        <f t="shared" si="58"/>
        <v>1248</v>
      </c>
    </row>
    <row r="215" spans="2:11" s="2" customFormat="1" ht="12.75" customHeight="1">
      <c r="B215" s="21" t="s">
        <v>298</v>
      </c>
      <c r="C215" s="30">
        <v>114</v>
      </c>
      <c r="D215" s="25">
        <v>0</v>
      </c>
      <c r="E215" s="25">
        <v>114</v>
      </c>
      <c r="F215" s="30">
        <v>0</v>
      </c>
      <c r="G215" s="25">
        <v>0</v>
      </c>
      <c r="H215" s="25">
        <v>0</v>
      </c>
      <c r="I215" s="30">
        <f t="shared" si="56"/>
        <v>114</v>
      </c>
      <c r="J215" s="25">
        <f t="shared" si="57"/>
        <v>0</v>
      </c>
      <c r="K215" s="25">
        <f t="shared" si="58"/>
        <v>114</v>
      </c>
    </row>
    <row r="216" spans="2:11" s="2" customFormat="1" ht="12.75" customHeight="1">
      <c r="B216" s="21" t="s">
        <v>299</v>
      </c>
      <c r="C216" s="30">
        <v>504</v>
      </c>
      <c r="D216" s="25">
        <v>15</v>
      </c>
      <c r="E216" s="25">
        <v>519</v>
      </c>
      <c r="F216" s="30">
        <v>0</v>
      </c>
      <c r="G216" s="25">
        <v>0</v>
      </c>
      <c r="H216" s="25">
        <v>0</v>
      </c>
      <c r="I216" s="30">
        <f t="shared" si="56"/>
        <v>504</v>
      </c>
      <c r="J216" s="25">
        <f t="shared" si="57"/>
        <v>15</v>
      </c>
      <c r="K216" s="25">
        <f t="shared" si="58"/>
        <v>519</v>
      </c>
    </row>
    <row r="217" spans="2:11" s="2" customFormat="1" ht="12.75" customHeight="1">
      <c r="B217" s="21" t="s">
        <v>472</v>
      </c>
      <c r="C217" s="30">
        <v>36</v>
      </c>
      <c r="D217" s="25">
        <v>3</v>
      </c>
      <c r="E217" s="25">
        <v>39</v>
      </c>
      <c r="F217" s="30">
        <v>0</v>
      </c>
      <c r="G217" s="25">
        <v>0</v>
      </c>
      <c r="H217" s="25">
        <v>0</v>
      </c>
      <c r="I217" s="30">
        <f t="shared" si="56"/>
        <v>36</v>
      </c>
      <c r="J217" s="25">
        <f t="shared" si="57"/>
        <v>3</v>
      </c>
      <c r="K217" s="25">
        <f t="shared" si="58"/>
        <v>39</v>
      </c>
    </row>
    <row r="218" spans="2:11" s="2" customFormat="1" ht="12.75" customHeight="1">
      <c r="B218" s="21" t="s">
        <v>582</v>
      </c>
      <c r="C218" s="30">
        <v>433</v>
      </c>
      <c r="D218" s="25">
        <v>103</v>
      </c>
      <c r="E218" s="25">
        <v>536</v>
      </c>
      <c r="F218" s="30">
        <v>0</v>
      </c>
      <c r="G218" s="25">
        <v>0</v>
      </c>
      <c r="H218" s="25">
        <v>0</v>
      </c>
      <c r="I218" s="30">
        <f t="shared" si="56"/>
        <v>433</v>
      </c>
      <c r="J218" s="25">
        <f t="shared" si="57"/>
        <v>103</v>
      </c>
      <c r="K218" s="25">
        <f t="shared" si="58"/>
        <v>536</v>
      </c>
    </row>
    <row r="219" spans="2:11" s="2" customFormat="1" ht="12.75" customHeight="1">
      <c r="B219" s="32" t="s">
        <v>60</v>
      </c>
      <c r="C219" s="33">
        <f aca="true" t="shared" si="59" ref="C219:K219">SUM(C190:C218)</f>
        <v>6962</v>
      </c>
      <c r="D219" s="34">
        <f t="shared" si="59"/>
        <v>1006</v>
      </c>
      <c r="E219" s="34">
        <f t="shared" si="59"/>
        <v>7968</v>
      </c>
      <c r="F219" s="33">
        <f t="shared" si="59"/>
        <v>0</v>
      </c>
      <c r="G219" s="34">
        <f t="shared" si="59"/>
        <v>0</v>
      </c>
      <c r="H219" s="35">
        <f t="shared" si="59"/>
        <v>0</v>
      </c>
      <c r="I219" s="34">
        <f t="shared" si="59"/>
        <v>6962</v>
      </c>
      <c r="J219" s="34">
        <f t="shared" si="59"/>
        <v>1006</v>
      </c>
      <c r="K219" s="34">
        <f t="shared" si="59"/>
        <v>7968</v>
      </c>
    </row>
    <row r="220" spans="1:11" s="222" customFormat="1" ht="12.75" customHeight="1">
      <c r="A220" s="76" t="s">
        <v>150</v>
      </c>
      <c r="C220" s="83"/>
      <c r="D220" s="84"/>
      <c r="E220" s="84"/>
      <c r="F220" s="83"/>
      <c r="G220" s="84"/>
      <c r="H220" s="260"/>
      <c r="I220" s="84"/>
      <c r="J220" s="84"/>
      <c r="K220" s="84"/>
    </row>
    <row r="221" spans="2:11" s="2" customFormat="1" ht="12.75" customHeight="1">
      <c r="B221" s="21" t="s">
        <v>190</v>
      </c>
      <c r="C221" s="30">
        <v>27</v>
      </c>
      <c r="D221" s="25">
        <v>1001</v>
      </c>
      <c r="E221" s="31">
        <v>1028</v>
      </c>
      <c r="F221" s="30">
        <v>0</v>
      </c>
      <c r="G221" s="25">
        <v>0</v>
      </c>
      <c r="H221" s="25">
        <v>0</v>
      </c>
      <c r="I221" s="30">
        <f aca="true" t="shared" si="60" ref="I221:I232">SUM(F221,C221)</f>
        <v>27</v>
      </c>
      <c r="J221" s="25">
        <f aca="true" t="shared" si="61" ref="J221:J232">SUM(G221,D221)</f>
        <v>1001</v>
      </c>
      <c r="K221" s="25">
        <f aca="true" t="shared" si="62" ref="K221:K232">SUM(I221:J221)</f>
        <v>1028</v>
      </c>
    </row>
    <row r="222" spans="2:11" s="2" customFormat="1" ht="12.75" customHeight="1">
      <c r="B222" s="21" t="s">
        <v>191</v>
      </c>
      <c r="C222" s="30">
        <v>4</v>
      </c>
      <c r="D222" s="25">
        <v>438</v>
      </c>
      <c r="E222" s="31">
        <v>442</v>
      </c>
      <c r="F222" s="30">
        <v>0</v>
      </c>
      <c r="G222" s="25">
        <v>0</v>
      </c>
      <c r="H222" s="25">
        <v>0</v>
      </c>
      <c r="I222" s="30">
        <f t="shared" si="60"/>
        <v>4</v>
      </c>
      <c r="J222" s="25">
        <f t="shared" si="61"/>
        <v>438</v>
      </c>
      <c r="K222" s="25">
        <f t="shared" si="62"/>
        <v>442</v>
      </c>
    </row>
    <row r="223" spans="2:11" s="1" customFormat="1" ht="12.75" customHeight="1">
      <c r="B223" s="21" t="s">
        <v>192</v>
      </c>
      <c r="C223" s="30">
        <v>7</v>
      </c>
      <c r="D223" s="23">
        <v>505</v>
      </c>
      <c r="E223" s="25">
        <v>512</v>
      </c>
      <c r="F223" s="30">
        <v>0</v>
      </c>
      <c r="G223" s="25">
        <v>0</v>
      </c>
      <c r="H223" s="25">
        <v>0</v>
      </c>
      <c r="I223" s="30">
        <f t="shared" si="60"/>
        <v>7</v>
      </c>
      <c r="J223" s="25">
        <f t="shared" si="61"/>
        <v>505</v>
      </c>
      <c r="K223" s="25">
        <f t="shared" si="62"/>
        <v>512</v>
      </c>
    </row>
    <row r="224" spans="2:11" s="2" customFormat="1" ht="12.75" customHeight="1">
      <c r="B224" s="21" t="s">
        <v>193</v>
      </c>
      <c r="C224" s="30">
        <v>0</v>
      </c>
      <c r="D224" s="23">
        <v>16</v>
      </c>
      <c r="E224" s="25">
        <v>16</v>
      </c>
      <c r="F224" s="30">
        <v>0</v>
      </c>
      <c r="G224" s="25">
        <v>0</v>
      </c>
      <c r="H224" s="25">
        <v>0</v>
      </c>
      <c r="I224" s="30">
        <f t="shared" si="60"/>
        <v>0</v>
      </c>
      <c r="J224" s="25">
        <f t="shared" si="61"/>
        <v>16</v>
      </c>
      <c r="K224" s="25">
        <f t="shared" si="62"/>
        <v>16</v>
      </c>
    </row>
    <row r="225" spans="2:11" s="2" customFormat="1" ht="12.75" customHeight="1">
      <c r="B225" s="21" t="s">
        <v>194</v>
      </c>
      <c r="C225" s="30">
        <v>1</v>
      </c>
      <c r="D225" s="23">
        <v>106</v>
      </c>
      <c r="E225" s="25">
        <v>107</v>
      </c>
      <c r="F225" s="30">
        <v>0</v>
      </c>
      <c r="G225" s="25">
        <v>0</v>
      </c>
      <c r="H225" s="25">
        <v>0</v>
      </c>
      <c r="I225" s="30">
        <f t="shared" si="60"/>
        <v>1</v>
      </c>
      <c r="J225" s="25">
        <f t="shared" si="61"/>
        <v>106</v>
      </c>
      <c r="K225" s="25">
        <f t="shared" si="62"/>
        <v>107</v>
      </c>
    </row>
    <row r="226" spans="2:11" s="1" customFormat="1" ht="12.75" customHeight="1">
      <c r="B226" s="21" t="s">
        <v>195</v>
      </c>
      <c r="C226" s="30">
        <v>8</v>
      </c>
      <c r="D226" s="23">
        <v>452</v>
      </c>
      <c r="E226" s="25">
        <v>460</v>
      </c>
      <c r="F226" s="30">
        <v>0</v>
      </c>
      <c r="G226" s="25">
        <v>0</v>
      </c>
      <c r="H226" s="25">
        <v>0</v>
      </c>
      <c r="I226" s="30">
        <f t="shared" si="60"/>
        <v>8</v>
      </c>
      <c r="J226" s="25">
        <f t="shared" si="61"/>
        <v>452</v>
      </c>
      <c r="K226" s="25">
        <f t="shared" si="62"/>
        <v>460</v>
      </c>
    </row>
    <row r="227" spans="2:11" s="2" customFormat="1" ht="12.75" customHeight="1">
      <c r="B227" s="21" t="s">
        <v>196</v>
      </c>
      <c r="C227" s="30">
        <v>1</v>
      </c>
      <c r="D227" s="23">
        <v>72</v>
      </c>
      <c r="E227" s="25">
        <v>73</v>
      </c>
      <c r="F227" s="30">
        <v>0</v>
      </c>
      <c r="G227" s="25">
        <v>0</v>
      </c>
      <c r="H227" s="25">
        <v>0</v>
      </c>
      <c r="I227" s="30">
        <f t="shared" si="60"/>
        <v>1</v>
      </c>
      <c r="J227" s="25">
        <f t="shared" si="61"/>
        <v>72</v>
      </c>
      <c r="K227" s="25">
        <f t="shared" si="62"/>
        <v>73</v>
      </c>
    </row>
    <row r="228" spans="2:11" s="2" customFormat="1" ht="12.75" customHeight="1">
      <c r="B228" s="21" t="s">
        <v>197</v>
      </c>
      <c r="C228" s="30">
        <v>3</v>
      </c>
      <c r="D228" s="23">
        <v>245</v>
      </c>
      <c r="E228" s="25">
        <v>248</v>
      </c>
      <c r="F228" s="30">
        <v>0</v>
      </c>
      <c r="G228" s="25">
        <v>0</v>
      </c>
      <c r="H228" s="25">
        <v>0</v>
      </c>
      <c r="I228" s="30">
        <f t="shared" si="60"/>
        <v>3</v>
      </c>
      <c r="J228" s="25">
        <f t="shared" si="61"/>
        <v>245</v>
      </c>
      <c r="K228" s="25">
        <f t="shared" si="62"/>
        <v>248</v>
      </c>
    </row>
    <row r="229" spans="2:11" s="2" customFormat="1" ht="12.75" customHeight="1">
      <c r="B229" s="21" t="s">
        <v>198</v>
      </c>
      <c r="C229" s="30">
        <v>62</v>
      </c>
      <c r="D229" s="23">
        <v>10192</v>
      </c>
      <c r="E229" s="25">
        <v>10254</v>
      </c>
      <c r="F229" s="30">
        <v>0</v>
      </c>
      <c r="G229" s="25">
        <v>0</v>
      </c>
      <c r="H229" s="25">
        <v>0</v>
      </c>
      <c r="I229" s="30">
        <f t="shared" si="60"/>
        <v>62</v>
      </c>
      <c r="J229" s="25">
        <f t="shared" si="61"/>
        <v>10192</v>
      </c>
      <c r="K229" s="25">
        <f t="shared" si="62"/>
        <v>10254</v>
      </c>
    </row>
    <row r="230" spans="2:11" s="2" customFormat="1" ht="12.75" customHeight="1">
      <c r="B230" s="21" t="s">
        <v>199</v>
      </c>
      <c r="C230" s="30">
        <v>14</v>
      </c>
      <c r="D230" s="23">
        <v>119</v>
      </c>
      <c r="E230" s="25">
        <v>133</v>
      </c>
      <c r="F230" s="30">
        <v>0</v>
      </c>
      <c r="G230" s="25">
        <v>0</v>
      </c>
      <c r="H230" s="25">
        <v>0</v>
      </c>
      <c r="I230" s="30">
        <f t="shared" si="60"/>
        <v>14</v>
      </c>
      <c r="J230" s="25">
        <f t="shared" si="61"/>
        <v>119</v>
      </c>
      <c r="K230" s="25">
        <f t="shared" si="62"/>
        <v>133</v>
      </c>
    </row>
    <row r="231" spans="2:11" s="2" customFormat="1" ht="12.75" customHeight="1">
      <c r="B231" s="21" t="s">
        <v>200</v>
      </c>
      <c r="C231" s="30">
        <v>3</v>
      </c>
      <c r="D231" s="23">
        <v>509</v>
      </c>
      <c r="E231" s="25">
        <v>512</v>
      </c>
      <c r="F231" s="30">
        <v>0</v>
      </c>
      <c r="G231" s="25">
        <v>0</v>
      </c>
      <c r="H231" s="25">
        <v>0</v>
      </c>
      <c r="I231" s="30">
        <f t="shared" si="60"/>
        <v>3</v>
      </c>
      <c r="J231" s="25">
        <f t="shared" si="61"/>
        <v>509</v>
      </c>
      <c r="K231" s="25">
        <f t="shared" si="62"/>
        <v>512</v>
      </c>
    </row>
    <row r="232" spans="2:11" s="2" customFormat="1" ht="12.75" customHeight="1">
      <c r="B232" s="21" t="s">
        <v>151</v>
      </c>
      <c r="C232" s="30">
        <v>31</v>
      </c>
      <c r="D232" s="23">
        <v>483</v>
      </c>
      <c r="E232" s="25">
        <v>514</v>
      </c>
      <c r="F232" s="30">
        <v>0</v>
      </c>
      <c r="G232" s="43">
        <v>0</v>
      </c>
      <c r="H232" s="25">
        <v>0</v>
      </c>
      <c r="I232" s="30">
        <f t="shared" si="60"/>
        <v>31</v>
      </c>
      <c r="J232" s="43">
        <f t="shared" si="61"/>
        <v>483</v>
      </c>
      <c r="K232" s="25">
        <f t="shared" si="62"/>
        <v>514</v>
      </c>
    </row>
    <row r="233" spans="2:11" s="2" customFormat="1" ht="12.75" customHeight="1">
      <c r="B233" s="32" t="s">
        <v>60</v>
      </c>
      <c r="C233" s="33">
        <f>SUM(C221:C232)</f>
        <v>161</v>
      </c>
      <c r="D233" s="34">
        <f aca="true" t="shared" si="63" ref="D233:K233">SUM(D221:D232)</f>
        <v>14138</v>
      </c>
      <c r="E233" s="34">
        <f t="shared" si="63"/>
        <v>14299</v>
      </c>
      <c r="F233" s="33">
        <f t="shared" si="63"/>
        <v>0</v>
      </c>
      <c r="G233" s="34">
        <f t="shared" si="63"/>
        <v>0</v>
      </c>
      <c r="H233" s="35">
        <f t="shared" si="63"/>
        <v>0</v>
      </c>
      <c r="I233" s="34">
        <f t="shared" si="63"/>
        <v>161</v>
      </c>
      <c r="J233" s="34">
        <f t="shared" si="63"/>
        <v>14138</v>
      </c>
      <c r="K233" s="34">
        <f t="shared" si="63"/>
        <v>14299</v>
      </c>
    </row>
    <row r="234" spans="1:11" s="2" customFormat="1" ht="12.75" customHeight="1">
      <c r="A234" s="22" t="s">
        <v>132</v>
      </c>
      <c r="C234" s="30"/>
      <c r="D234" s="25"/>
      <c r="E234" s="25"/>
      <c r="F234" s="30"/>
      <c r="G234" s="25"/>
      <c r="H234" s="31"/>
      <c r="I234" s="25"/>
      <c r="J234" s="25"/>
      <c r="K234" s="25"/>
    </row>
    <row r="235" spans="1:11" s="2" customFormat="1" ht="12.75" customHeight="1">
      <c r="A235" s="22"/>
      <c r="B235" s="2" t="s">
        <v>424</v>
      </c>
      <c r="C235" s="30">
        <v>11</v>
      </c>
      <c r="D235" s="25">
        <v>6</v>
      </c>
      <c r="E235" s="25">
        <v>17</v>
      </c>
      <c r="F235" s="30">
        <v>0</v>
      </c>
      <c r="G235" s="25">
        <v>0</v>
      </c>
      <c r="H235" s="31">
        <v>0</v>
      </c>
      <c r="I235" s="25">
        <f aca="true" t="shared" si="64" ref="I235:J237">SUM(F235,C235)</f>
        <v>11</v>
      </c>
      <c r="J235" s="25">
        <f t="shared" si="64"/>
        <v>6</v>
      </c>
      <c r="K235" s="25">
        <f>SUM(I235:J235)</f>
        <v>17</v>
      </c>
    </row>
    <row r="236" spans="1:11" s="2" customFormat="1" ht="12.75" customHeight="1">
      <c r="A236" s="22"/>
      <c r="B236" s="2" t="s">
        <v>425</v>
      </c>
      <c r="C236" s="30">
        <v>55</v>
      </c>
      <c r="D236" s="25">
        <v>14</v>
      </c>
      <c r="E236" s="25">
        <v>69</v>
      </c>
      <c r="F236" s="30">
        <v>0</v>
      </c>
      <c r="G236" s="25">
        <v>0</v>
      </c>
      <c r="H236" s="31">
        <v>0</v>
      </c>
      <c r="I236" s="25">
        <f t="shared" si="64"/>
        <v>55</v>
      </c>
      <c r="J236" s="25">
        <f t="shared" si="64"/>
        <v>14</v>
      </c>
      <c r="K236" s="25">
        <f>SUM(I236:J236)</f>
        <v>69</v>
      </c>
    </row>
    <row r="237" spans="1:11" s="2" customFormat="1" ht="12.75" customHeight="1">
      <c r="A237" s="22"/>
      <c r="B237" s="2" t="s">
        <v>426</v>
      </c>
      <c r="C237" s="30">
        <v>109</v>
      </c>
      <c r="D237" s="25">
        <v>11</v>
      </c>
      <c r="E237" s="25">
        <v>120</v>
      </c>
      <c r="F237" s="30">
        <v>0</v>
      </c>
      <c r="G237" s="25">
        <v>0</v>
      </c>
      <c r="H237" s="31">
        <v>0</v>
      </c>
      <c r="I237" s="25">
        <f t="shared" si="64"/>
        <v>109</v>
      </c>
      <c r="J237" s="25">
        <f t="shared" si="64"/>
        <v>11</v>
      </c>
      <c r="K237" s="25">
        <f>SUM(I237:J237)</f>
        <v>120</v>
      </c>
    </row>
    <row r="238" spans="2:11" ht="12.75" customHeight="1">
      <c r="B238" s="32" t="s">
        <v>60</v>
      </c>
      <c r="C238" s="33">
        <f aca="true" t="shared" si="65" ref="C238:K238">SUM(C235:C237)</f>
        <v>175</v>
      </c>
      <c r="D238" s="34">
        <f t="shared" si="65"/>
        <v>31</v>
      </c>
      <c r="E238" s="34">
        <f t="shared" si="65"/>
        <v>206</v>
      </c>
      <c r="F238" s="33">
        <f t="shared" si="65"/>
        <v>0</v>
      </c>
      <c r="G238" s="34">
        <f t="shared" si="65"/>
        <v>0</v>
      </c>
      <c r="H238" s="35">
        <f t="shared" si="65"/>
        <v>0</v>
      </c>
      <c r="I238" s="33">
        <f t="shared" si="65"/>
        <v>175</v>
      </c>
      <c r="J238" s="34">
        <f t="shared" si="65"/>
        <v>31</v>
      </c>
      <c r="K238" s="34">
        <f t="shared" si="65"/>
        <v>206</v>
      </c>
    </row>
    <row r="239" spans="1:11" s="2" customFormat="1" ht="12.75" customHeight="1">
      <c r="A239" s="22" t="s">
        <v>133</v>
      </c>
      <c r="C239" s="30"/>
      <c r="D239" s="25"/>
      <c r="E239" s="25"/>
      <c r="F239" s="30"/>
      <c r="G239" s="25"/>
      <c r="H239" s="31"/>
      <c r="I239" s="25"/>
      <c r="J239" s="25"/>
      <c r="K239" s="25"/>
    </row>
    <row r="240" spans="2:11" ht="12.75" customHeight="1">
      <c r="B240" s="21" t="s">
        <v>300</v>
      </c>
      <c r="C240" s="30">
        <v>260</v>
      </c>
      <c r="D240" s="25">
        <v>258</v>
      </c>
      <c r="E240" s="31">
        <v>518</v>
      </c>
      <c r="F240" s="30">
        <v>0</v>
      </c>
      <c r="G240" s="25">
        <v>0</v>
      </c>
      <c r="H240" s="25">
        <v>0</v>
      </c>
      <c r="I240" s="30">
        <f aca="true" t="shared" si="66" ref="I240:I249">SUM(F240,C240)</f>
        <v>260</v>
      </c>
      <c r="J240" s="25">
        <f aca="true" t="shared" si="67" ref="J240:J249">SUM(G240,D240)</f>
        <v>258</v>
      </c>
      <c r="K240" s="25">
        <f aca="true" t="shared" si="68" ref="K240:K249">SUM(I240:J240)</f>
        <v>518</v>
      </c>
    </row>
    <row r="241" spans="2:11" ht="12.75" customHeight="1">
      <c r="B241" s="21" t="s">
        <v>301</v>
      </c>
      <c r="C241" s="30">
        <f>20773-45</f>
        <v>20728</v>
      </c>
      <c r="D241" s="25">
        <f>22480-47</f>
        <v>22433</v>
      </c>
      <c r="E241" s="31">
        <f>SUM(C241:D241)</f>
        <v>43161</v>
      </c>
      <c r="F241" s="30">
        <v>0</v>
      </c>
      <c r="G241" s="25">
        <v>0</v>
      </c>
      <c r="H241" s="25">
        <v>0</v>
      </c>
      <c r="I241" s="30">
        <f t="shared" si="66"/>
        <v>20728</v>
      </c>
      <c r="J241" s="25">
        <f t="shared" si="67"/>
        <v>22433</v>
      </c>
      <c r="K241" s="25">
        <f t="shared" si="68"/>
        <v>43161</v>
      </c>
    </row>
    <row r="242" spans="2:11" ht="12.75" customHeight="1">
      <c r="B242" s="21" t="s">
        <v>302</v>
      </c>
      <c r="C242" s="30">
        <f>12044-57</f>
        <v>11987</v>
      </c>
      <c r="D242" s="23">
        <f>18422-102</f>
        <v>18320</v>
      </c>
      <c r="E242" s="25">
        <f>SUM(C242:D242)</f>
        <v>30307</v>
      </c>
      <c r="F242" s="30">
        <v>0</v>
      </c>
      <c r="G242" s="25">
        <v>0</v>
      </c>
      <c r="H242" s="25">
        <v>0</v>
      </c>
      <c r="I242" s="30">
        <f t="shared" si="66"/>
        <v>11987</v>
      </c>
      <c r="J242" s="25">
        <f t="shared" si="67"/>
        <v>18320</v>
      </c>
      <c r="K242" s="25">
        <f t="shared" si="68"/>
        <v>30307</v>
      </c>
    </row>
    <row r="243" spans="2:11" ht="12.75" customHeight="1">
      <c r="B243" s="21" t="s">
        <v>303</v>
      </c>
      <c r="C243" s="30">
        <v>990</v>
      </c>
      <c r="D243" s="23">
        <v>2071</v>
      </c>
      <c r="E243" s="25">
        <v>3061</v>
      </c>
      <c r="F243" s="30">
        <v>0</v>
      </c>
      <c r="G243" s="25">
        <v>0</v>
      </c>
      <c r="H243" s="25">
        <v>0</v>
      </c>
      <c r="I243" s="30">
        <f t="shared" si="66"/>
        <v>990</v>
      </c>
      <c r="J243" s="25">
        <f t="shared" si="67"/>
        <v>2071</v>
      </c>
      <c r="K243" s="25">
        <f t="shared" si="68"/>
        <v>3061</v>
      </c>
    </row>
    <row r="244" spans="2:11" ht="12.75" customHeight="1">
      <c r="B244" s="21" t="s">
        <v>304</v>
      </c>
      <c r="C244" s="30">
        <v>412</v>
      </c>
      <c r="D244" s="23">
        <v>929</v>
      </c>
      <c r="E244" s="25">
        <v>1341</v>
      </c>
      <c r="F244" s="30">
        <v>0</v>
      </c>
      <c r="G244" s="25">
        <v>0</v>
      </c>
      <c r="H244" s="25">
        <v>0</v>
      </c>
      <c r="I244" s="30">
        <f t="shared" si="66"/>
        <v>412</v>
      </c>
      <c r="J244" s="25">
        <f t="shared" si="67"/>
        <v>929</v>
      </c>
      <c r="K244" s="25">
        <f t="shared" si="68"/>
        <v>1341</v>
      </c>
    </row>
    <row r="245" spans="2:11" ht="12.75" customHeight="1">
      <c r="B245" s="21" t="s">
        <v>366</v>
      </c>
      <c r="C245" s="30">
        <v>7</v>
      </c>
      <c r="D245" s="23">
        <v>16</v>
      </c>
      <c r="E245" s="25">
        <v>23</v>
      </c>
      <c r="F245" s="30">
        <v>0</v>
      </c>
      <c r="G245" s="25">
        <v>0</v>
      </c>
      <c r="H245" s="25">
        <v>0</v>
      </c>
      <c r="I245" s="30">
        <f t="shared" si="66"/>
        <v>7</v>
      </c>
      <c r="J245" s="25">
        <f t="shared" si="67"/>
        <v>16</v>
      </c>
      <c r="K245" s="25">
        <f t="shared" si="68"/>
        <v>23</v>
      </c>
    </row>
    <row r="246" spans="2:11" ht="12.75" customHeight="1">
      <c r="B246" s="21" t="s">
        <v>3</v>
      </c>
      <c r="C246" s="30">
        <v>23</v>
      </c>
      <c r="D246" s="23">
        <v>59</v>
      </c>
      <c r="E246" s="25">
        <v>82</v>
      </c>
      <c r="F246" s="30">
        <v>0</v>
      </c>
      <c r="G246" s="25">
        <v>0</v>
      </c>
      <c r="H246" s="25">
        <v>0</v>
      </c>
      <c r="I246" s="30">
        <f t="shared" si="66"/>
        <v>23</v>
      </c>
      <c r="J246" s="25">
        <f t="shared" si="67"/>
        <v>59</v>
      </c>
      <c r="K246" s="25">
        <f t="shared" si="68"/>
        <v>82</v>
      </c>
    </row>
    <row r="247" spans="2:11" ht="12.75" customHeight="1">
      <c r="B247" s="21" t="s">
        <v>427</v>
      </c>
      <c r="C247" s="30">
        <v>124</v>
      </c>
      <c r="D247" s="23">
        <v>85</v>
      </c>
      <c r="E247" s="25">
        <v>209</v>
      </c>
      <c r="F247" s="30">
        <v>0</v>
      </c>
      <c r="G247" s="25">
        <v>0</v>
      </c>
      <c r="H247" s="25">
        <v>0</v>
      </c>
      <c r="I247" s="30">
        <f t="shared" si="66"/>
        <v>124</v>
      </c>
      <c r="J247" s="25">
        <f t="shared" si="67"/>
        <v>85</v>
      </c>
      <c r="K247" s="25">
        <f t="shared" si="68"/>
        <v>209</v>
      </c>
    </row>
    <row r="248" spans="2:11" ht="12.75" customHeight="1">
      <c r="B248" s="21" t="s">
        <v>305</v>
      </c>
      <c r="C248" s="30">
        <v>78</v>
      </c>
      <c r="D248" s="23">
        <v>151</v>
      </c>
      <c r="E248" s="25">
        <v>229</v>
      </c>
      <c r="F248" s="30">
        <v>0</v>
      </c>
      <c r="G248" s="25">
        <v>0</v>
      </c>
      <c r="H248" s="25">
        <v>0</v>
      </c>
      <c r="I248" s="30">
        <f t="shared" si="66"/>
        <v>78</v>
      </c>
      <c r="J248" s="25">
        <f t="shared" si="67"/>
        <v>151</v>
      </c>
      <c r="K248" s="25">
        <f t="shared" si="68"/>
        <v>229</v>
      </c>
    </row>
    <row r="249" spans="2:11" ht="12.75" customHeight="1">
      <c r="B249" s="21" t="s">
        <v>306</v>
      </c>
      <c r="C249" s="30">
        <v>154</v>
      </c>
      <c r="D249" s="23">
        <v>398</v>
      </c>
      <c r="E249" s="25">
        <v>552</v>
      </c>
      <c r="F249" s="30">
        <v>0</v>
      </c>
      <c r="G249" s="25">
        <v>0</v>
      </c>
      <c r="H249" s="25">
        <v>0</v>
      </c>
      <c r="I249" s="30">
        <f t="shared" si="66"/>
        <v>154</v>
      </c>
      <c r="J249" s="25">
        <f t="shared" si="67"/>
        <v>398</v>
      </c>
      <c r="K249" s="25">
        <f t="shared" si="68"/>
        <v>552</v>
      </c>
    </row>
    <row r="250" spans="2:11" ht="12.75" customHeight="1">
      <c r="B250" s="32" t="s">
        <v>60</v>
      </c>
      <c r="C250" s="33">
        <f>SUM(C240:C249)</f>
        <v>34763</v>
      </c>
      <c r="D250" s="34">
        <f aca="true" t="shared" si="69" ref="D250:K250">SUM(D240:D249)</f>
        <v>44720</v>
      </c>
      <c r="E250" s="34">
        <f t="shared" si="69"/>
        <v>79483</v>
      </c>
      <c r="F250" s="33">
        <f t="shared" si="69"/>
        <v>0</v>
      </c>
      <c r="G250" s="34">
        <f t="shared" si="69"/>
        <v>0</v>
      </c>
      <c r="H250" s="35">
        <f t="shared" si="69"/>
        <v>0</v>
      </c>
      <c r="I250" s="34">
        <f t="shared" si="69"/>
        <v>34763</v>
      </c>
      <c r="J250" s="34">
        <f t="shared" si="69"/>
        <v>44720</v>
      </c>
      <c r="K250" s="34">
        <f t="shared" si="69"/>
        <v>79483</v>
      </c>
    </row>
    <row r="251" spans="1:11" s="2" customFormat="1" ht="12.75" customHeight="1">
      <c r="A251" s="22" t="s">
        <v>134</v>
      </c>
      <c r="C251" s="30"/>
      <c r="D251" s="25"/>
      <c r="E251" s="31"/>
      <c r="F251" s="30"/>
      <c r="G251" s="25"/>
      <c r="H251" s="31"/>
      <c r="I251" s="25"/>
      <c r="J251" s="25"/>
      <c r="K251" s="25"/>
    </row>
    <row r="252" spans="1:11" s="2" customFormat="1" ht="12.75" customHeight="1">
      <c r="A252" s="22"/>
      <c r="B252" s="2" t="s">
        <v>135</v>
      </c>
      <c r="C252" s="30">
        <v>192</v>
      </c>
      <c r="D252" s="25">
        <v>525</v>
      </c>
      <c r="E252" s="25">
        <v>717</v>
      </c>
      <c r="F252" s="30">
        <v>0</v>
      </c>
      <c r="G252" s="25">
        <v>0</v>
      </c>
      <c r="H252" s="31">
        <v>0</v>
      </c>
      <c r="I252" s="25">
        <f aca="true" t="shared" si="70" ref="I252:I265">SUM(F252,C252)</f>
        <v>192</v>
      </c>
      <c r="J252" s="25">
        <f aca="true" t="shared" si="71" ref="J252:J265">SUM(G252,D252)</f>
        <v>525</v>
      </c>
      <c r="K252" s="25">
        <f aca="true" t="shared" si="72" ref="K252:K265">SUM(I252:J252)</f>
        <v>717</v>
      </c>
    </row>
    <row r="253" spans="1:11" s="2" customFormat="1" ht="12.75" customHeight="1">
      <c r="A253" s="22"/>
      <c r="B253" s="238" t="s">
        <v>473</v>
      </c>
      <c r="C253" s="30">
        <v>36</v>
      </c>
      <c r="D253" s="25">
        <v>359</v>
      </c>
      <c r="E253" s="25">
        <v>395</v>
      </c>
      <c r="F253" s="30">
        <v>0</v>
      </c>
      <c r="G253" s="25">
        <v>0</v>
      </c>
      <c r="H253" s="31">
        <v>0</v>
      </c>
      <c r="I253" s="25">
        <f t="shared" si="70"/>
        <v>36</v>
      </c>
      <c r="J253" s="25">
        <f t="shared" si="71"/>
        <v>359</v>
      </c>
      <c r="K253" s="25">
        <f t="shared" si="72"/>
        <v>395</v>
      </c>
    </row>
    <row r="254" spans="1:11" s="2" customFormat="1" ht="12.75" customHeight="1">
      <c r="A254" s="22"/>
      <c r="B254" s="2" t="s">
        <v>474</v>
      </c>
      <c r="C254" s="30">
        <v>17</v>
      </c>
      <c r="D254" s="25">
        <v>162</v>
      </c>
      <c r="E254" s="25">
        <v>179</v>
      </c>
      <c r="F254" s="30">
        <v>0</v>
      </c>
      <c r="G254" s="25">
        <v>0</v>
      </c>
      <c r="H254" s="31">
        <v>0</v>
      </c>
      <c r="I254" s="25">
        <f aca="true" t="shared" si="73" ref="I254:J256">SUM(F254,C254)</f>
        <v>17</v>
      </c>
      <c r="J254" s="25">
        <f t="shared" si="73"/>
        <v>162</v>
      </c>
      <c r="K254" s="25">
        <f>SUM(I254:J254)</f>
        <v>179</v>
      </c>
    </row>
    <row r="255" spans="1:11" s="2" customFormat="1" ht="12.75" customHeight="1">
      <c r="A255" s="22"/>
      <c r="B255" s="265" t="s">
        <v>586</v>
      </c>
      <c r="C255" s="30">
        <v>6</v>
      </c>
      <c r="D255" s="25">
        <v>42</v>
      </c>
      <c r="E255" s="25">
        <v>48</v>
      </c>
      <c r="F255" s="30">
        <v>0</v>
      </c>
      <c r="G255" s="25">
        <v>0</v>
      </c>
      <c r="H255" s="31">
        <v>0</v>
      </c>
      <c r="I255" s="25">
        <f t="shared" si="73"/>
        <v>6</v>
      </c>
      <c r="J255" s="25">
        <f t="shared" si="73"/>
        <v>42</v>
      </c>
      <c r="K255" s="25">
        <f>SUM(I255:J255)</f>
        <v>48</v>
      </c>
    </row>
    <row r="256" spans="2:11" ht="12.75">
      <c r="B256" s="2" t="s">
        <v>271</v>
      </c>
      <c r="C256" s="30">
        <v>66</v>
      </c>
      <c r="D256" s="25">
        <v>1913</v>
      </c>
      <c r="E256" s="25">
        <v>1979</v>
      </c>
      <c r="F256" s="30">
        <v>0</v>
      </c>
      <c r="G256" s="25">
        <v>0</v>
      </c>
      <c r="H256" s="25">
        <v>0</v>
      </c>
      <c r="I256" s="30">
        <f t="shared" si="73"/>
        <v>66</v>
      </c>
      <c r="J256" s="25">
        <f t="shared" si="73"/>
        <v>1913</v>
      </c>
      <c r="K256" s="25">
        <f>SUM(I256:J256)</f>
        <v>1979</v>
      </c>
    </row>
    <row r="257" spans="2:11" ht="12.75" customHeight="1">
      <c r="B257" s="21" t="s">
        <v>136</v>
      </c>
      <c r="C257" s="30">
        <v>16</v>
      </c>
      <c r="D257" s="23">
        <v>5</v>
      </c>
      <c r="E257" s="25">
        <v>21</v>
      </c>
      <c r="F257" s="30">
        <v>0</v>
      </c>
      <c r="G257" s="25">
        <v>0</v>
      </c>
      <c r="H257" s="25">
        <v>0</v>
      </c>
      <c r="I257" s="30">
        <f t="shared" si="70"/>
        <v>16</v>
      </c>
      <c r="J257" s="25">
        <f t="shared" si="71"/>
        <v>5</v>
      </c>
      <c r="K257" s="25">
        <f t="shared" si="72"/>
        <v>21</v>
      </c>
    </row>
    <row r="258" spans="2:11" ht="12.75" customHeight="1">
      <c r="B258" s="21" t="s">
        <v>428</v>
      </c>
      <c r="C258" s="30">
        <v>30</v>
      </c>
      <c r="D258" s="23">
        <v>54</v>
      </c>
      <c r="E258" s="25">
        <v>84</v>
      </c>
      <c r="F258" s="30">
        <v>0</v>
      </c>
      <c r="G258" s="25">
        <v>0</v>
      </c>
      <c r="H258" s="25">
        <v>0</v>
      </c>
      <c r="I258" s="30">
        <f t="shared" si="70"/>
        <v>30</v>
      </c>
      <c r="J258" s="25">
        <f t="shared" si="71"/>
        <v>54</v>
      </c>
      <c r="K258" s="25">
        <f t="shared" si="72"/>
        <v>84</v>
      </c>
    </row>
    <row r="259" spans="2:11" ht="12.75" customHeight="1">
      <c r="B259" s="21" t="s">
        <v>584</v>
      </c>
      <c r="C259" s="30">
        <v>499</v>
      </c>
      <c r="D259" s="23">
        <v>945</v>
      </c>
      <c r="E259" s="25">
        <v>1444</v>
      </c>
      <c r="F259" s="30">
        <v>0</v>
      </c>
      <c r="G259" s="25">
        <v>0</v>
      </c>
      <c r="H259" s="25">
        <v>0</v>
      </c>
      <c r="I259" s="30">
        <f t="shared" si="70"/>
        <v>499</v>
      </c>
      <c r="J259" s="25">
        <f t="shared" si="71"/>
        <v>945</v>
      </c>
      <c r="K259" s="25">
        <f t="shared" si="72"/>
        <v>1444</v>
      </c>
    </row>
    <row r="260" spans="2:11" ht="12.75" customHeight="1">
      <c r="B260" s="46" t="s">
        <v>429</v>
      </c>
      <c r="C260" s="30">
        <v>69</v>
      </c>
      <c r="D260" s="23">
        <v>701</v>
      </c>
      <c r="E260" s="25">
        <v>770</v>
      </c>
      <c r="F260" s="30">
        <v>0</v>
      </c>
      <c r="G260" s="25">
        <v>0</v>
      </c>
      <c r="H260" s="25">
        <v>0</v>
      </c>
      <c r="I260" s="30">
        <f t="shared" si="70"/>
        <v>69</v>
      </c>
      <c r="J260" s="25">
        <f t="shared" si="71"/>
        <v>701</v>
      </c>
      <c r="K260" s="25">
        <f t="shared" si="72"/>
        <v>770</v>
      </c>
    </row>
    <row r="261" spans="1:11" s="17" customFormat="1" ht="12.75" customHeight="1">
      <c r="A261" s="206"/>
      <c r="B261" s="21" t="s">
        <v>585</v>
      </c>
      <c r="C261" s="30">
        <v>40</v>
      </c>
      <c r="D261" s="23">
        <v>579</v>
      </c>
      <c r="E261" s="25">
        <v>619</v>
      </c>
      <c r="F261" s="30">
        <v>0</v>
      </c>
      <c r="G261" s="25">
        <v>0</v>
      </c>
      <c r="H261" s="25">
        <v>0</v>
      </c>
      <c r="I261" s="30">
        <f t="shared" si="70"/>
        <v>40</v>
      </c>
      <c r="J261" s="25">
        <f t="shared" si="71"/>
        <v>579</v>
      </c>
      <c r="K261" s="25">
        <f t="shared" si="72"/>
        <v>619</v>
      </c>
    </row>
    <row r="262" spans="1:11" s="17" customFormat="1" ht="12.75" customHeight="1">
      <c r="A262" s="206"/>
      <c r="B262" s="21" t="s">
        <v>227</v>
      </c>
      <c r="C262" s="30">
        <v>2</v>
      </c>
      <c r="D262" s="23">
        <v>35</v>
      </c>
      <c r="E262" s="25">
        <v>37</v>
      </c>
      <c r="F262" s="30">
        <v>0</v>
      </c>
      <c r="G262" s="25">
        <v>0</v>
      </c>
      <c r="H262" s="25">
        <v>0</v>
      </c>
      <c r="I262" s="30">
        <f t="shared" si="70"/>
        <v>2</v>
      </c>
      <c r="J262" s="25">
        <f t="shared" si="71"/>
        <v>35</v>
      </c>
      <c r="K262" s="25">
        <f t="shared" si="72"/>
        <v>37</v>
      </c>
    </row>
    <row r="263" spans="1:11" s="17" customFormat="1" ht="12.75" customHeight="1">
      <c r="A263" s="206"/>
      <c r="B263" s="21" t="s">
        <v>583</v>
      </c>
      <c r="C263" s="30">
        <v>22</v>
      </c>
      <c r="D263" s="23">
        <v>68</v>
      </c>
      <c r="E263" s="25">
        <v>90</v>
      </c>
      <c r="F263" s="30">
        <v>0</v>
      </c>
      <c r="G263" s="25">
        <v>0</v>
      </c>
      <c r="H263" s="25">
        <v>0</v>
      </c>
      <c r="I263" s="30">
        <f t="shared" si="70"/>
        <v>22</v>
      </c>
      <c r="J263" s="25">
        <f t="shared" si="71"/>
        <v>68</v>
      </c>
      <c r="K263" s="25">
        <f t="shared" si="72"/>
        <v>90</v>
      </c>
    </row>
    <row r="264" spans="1:11" s="17" customFormat="1" ht="12.75" customHeight="1">
      <c r="A264" s="206"/>
      <c r="B264" s="146" t="s">
        <v>430</v>
      </c>
      <c r="C264" s="30">
        <v>20</v>
      </c>
      <c r="D264" s="23">
        <v>337</v>
      </c>
      <c r="E264" s="25">
        <v>357</v>
      </c>
      <c r="F264" s="30">
        <v>0</v>
      </c>
      <c r="G264" s="25">
        <v>0</v>
      </c>
      <c r="H264" s="25">
        <v>0</v>
      </c>
      <c r="I264" s="30">
        <f t="shared" si="70"/>
        <v>20</v>
      </c>
      <c r="J264" s="25">
        <f t="shared" si="71"/>
        <v>337</v>
      </c>
      <c r="K264" s="25">
        <f t="shared" si="72"/>
        <v>357</v>
      </c>
    </row>
    <row r="265" spans="1:11" s="17" customFormat="1" ht="12.75" customHeight="1">
      <c r="A265" s="206"/>
      <c r="B265" s="21" t="s">
        <v>431</v>
      </c>
      <c r="C265" s="30">
        <v>170</v>
      </c>
      <c r="D265" s="23">
        <v>2296</v>
      </c>
      <c r="E265" s="25">
        <v>2466</v>
      </c>
      <c r="F265" s="30">
        <v>0</v>
      </c>
      <c r="G265" s="25">
        <v>0</v>
      </c>
      <c r="H265" s="25">
        <v>0</v>
      </c>
      <c r="I265" s="30">
        <f t="shared" si="70"/>
        <v>170</v>
      </c>
      <c r="J265" s="25">
        <f t="shared" si="71"/>
        <v>2296</v>
      </c>
      <c r="K265" s="25">
        <f t="shared" si="72"/>
        <v>2466</v>
      </c>
    </row>
    <row r="266" spans="1:11" s="18" customFormat="1" ht="12.75" customHeight="1">
      <c r="A266" s="71"/>
      <c r="B266" s="32" t="s">
        <v>60</v>
      </c>
      <c r="C266" s="33">
        <f aca="true" t="shared" si="74" ref="C266:K266">SUM(C252:C265)</f>
        <v>1185</v>
      </c>
      <c r="D266" s="34">
        <f t="shared" si="74"/>
        <v>8021</v>
      </c>
      <c r="E266" s="34">
        <f t="shared" si="74"/>
        <v>9206</v>
      </c>
      <c r="F266" s="33">
        <f t="shared" si="74"/>
        <v>0</v>
      </c>
      <c r="G266" s="34">
        <f t="shared" si="74"/>
        <v>0</v>
      </c>
      <c r="H266" s="35">
        <f t="shared" si="74"/>
        <v>0</v>
      </c>
      <c r="I266" s="34">
        <f t="shared" si="74"/>
        <v>1185</v>
      </c>
      <c r="J266" s="34">
        <f t="shared" si="74"/>
        <v>8021</v>
      </c>
      <c r="K266" s="34">
        <f t="shared" si="74"/>
        <v>9206</v>
      </c>
    </row>
    <row r="267" spans="1:11" s="70" customFormat="1" ht="12.75" customHeight="1">
      <c r="A267" s="22" t="s">
        <v>137</v>
      </c>
      <c r="C267" s="30"/>
      <c r="D267" s="25"/>
      <c r="E267" s="25"/>
      <c r="F267" s="30"/>
      <c r="G267" s="25"/>
      <c r="H267" s="31"/>
      <c r="I267" s="25"/>
      <c r="J267" s="25"/>
      <c r="K267" s="25"/>
    </row>
    <row r="268" spans="1:11" s="70" customFormat="1" ht="12.75" customHeight="1">
      <c r="A268" s="22"/>
      <c r="B268" s="261" t="s">
        <v>432</v>
      </c>
      <c r="C268" s="30">
        <v>52</v>
      </c>
      <c r="D268" s="25">
        <v>9</v>
      </c>
      <c r="E268" s="25">
        <v>61</v>
      </c>
      <c r="F268" s="30">
        <v>0</v>
      </c>
      <c r="G268" s="25">
        <v>0</v>
      </c>
      <c r="H268" s="31">
        <v>0</v>
      </c>
      <c r="I268" s="25">
        <f>SUM(F268,C268)</f>
        <v>52</v>
      </c>
      <c r="J268" s="25">
        <f>SUM(G268,D268)</f>
        <v>9</v>
      </c>
      <c r="K268" s="25">
        <f>SUM(I268:J268)</f>
        <v>61</v>
      </c>
    </row>
    <row r="269" spans="1:11" s="18" customFormat="1" ht="12.75" customHeight="1">
      <c r="A269" s="71"/>
      <c r="B269" s="21" t="s">
        <v>433</v>
      </c>
      <c r="C269" s="30">
        <v>50</v>
      </c>
      <c r="D269" s="25">
        <v>5</v>
      </c>
      <c r="E269" s="25">
        <v>55</v>
      </c>
      <c r="F269" s="30">
        <v>0</v>
      </c>
      <c r="G269" s="25">
        <v>0</v>
      </c>
      <c r="H269" s="31">
        <v>0</v>
      </c>
      <c r="I269" s="30">
        <f>SUM(F269,C269)</f>
        <v>50</v>
      </c>
      <c r="J269" s="25">
        <f>SUM(G269,D269)</f>
        <v>5</v>
      </c>
      <c r="K269" s="25">
        <f>SUM(I269:J269)</f>
        <v>55</v>
      </c>
    </row>
    <row r="270" spans="1:11" s="18" customFormat="1" ht="12.75" customHeight="1">
      <c r="A270" s="71"/>
      <c r="B270" s="32" t="s">
        <v>60</v>
      </c>
      <c r="C270" s="33">
        <f aca="true" t="shared" si="75" ref="C270:K270">SUM(C268:C269)</f>
        <v>102</v>
      </c>
      <c r="D270" s="34">
        <f t="shared" si="75"/>
        <v>14</v>
      </c>
      <c r="E270" s="34">
        <f t="shared" si="75"/>
        <v>116</v>
      </c>
      <c r="F270" s="33">
        <f t="shared" si="75"/>
        <v>0</v>
      </c>
      <c r="G270" s="34">
        <f t="shared" si="75"/>
        <v>0</v>
      </c>
      <c r="H270" s="35">
        <f t="shared" si="75"/>
        <v>0</v>
      </c>
      <c r="I270" s="34">
        <f t="shared" si="75"/>
        <v>102</v>
      </c>
      <c r="J270" s="34">
        <f t="shared" si="75"/>
        <v>14</v>
      </c>
      <c r="K270" s="34">
        <f t="shared" si="75"/>
        <v>116</v>
      </c>
    </row>
    <row r="271" spans="1:11" s="71" customFormat="1" ht="12.75" customHeight="1">
      <c r="A271" s="22" t="s">
        <v>138</v>
      </c>
      <c r="C271" s="30"/>
      <c r="D271" s="25"/>
      <c r="E271" s="25"/>
      <c r="F271" s="30"/>
      <c r="G271" s="25"/>
      <c r="H271" s="31"/>
      <c r="I271" s="25"/>
      <c r="J271" s="25"/>
      <c r="K271" s="25"/>
    </row>
    <row r="272" spans="1:11" s="18" customFormat="1" ht="12.75" customHeight="1">
      <c r="A272" s="71"/>
      <c r="B272" s="21" t="s">
        <v>307</v>
      </c>
      <c r="C272" s="30">
        <v>391</v>
      </c>
      <c r="D272" s="25">
        <v>914</v>
      </c>
      <c r="E272" s="25">
        <v>1305</v>
      </c>
      <c r="F272" s="30">
        <v>0</v>
      </c>
      <c r="G272" s="25">
        <v>0</v>
      </c>
      <c r="H272" s="25">
        <v>0</v>
      </c>
      <c r="I272" s="30">
        <f aca="true" t="shared" si="76" ref="I272:I311">SUM(F272,C272)</f>
        <v>391</v>
      </c>
      <c r="J272" s="25">
        <f aca="true" t="shared" si="77" ref="J272:J311">SUM(G272,D272)</f>
        <v>914</v>
      </c>
      <c r="K272" s="25">
        <f aca="true" t="shared" si="78" ref="K272:K311">SUM(I272:J272)</f>
        <v>1305</v>
      </c>
    </row>
    <row r="273" spans="1:11" s="18" customFormat="1" ht="12.75" customHeight="1">
      <c r="A273" s="71"/>
      <c r="B273" s="21" t="s">
        <v>323</v>
      </c>
      <c r="C273" s="30">
        <v>45</v>
      </c>
      <c r="D273" s="25">
        <v>129</v>
      </c>
      <c r="E273" s="25">
        <v>174</v>
      </c>
      <c r="F273" s="30">
        <v>0</v>
      </c>
      <c r="G273" s="25">
        <v>0</v>
      </c>
      <c r="H273" s="25">
        <v>0</v>
      </c>
      <c r="I273" s="30">
        <f t="shared" si="76"/>
        <v>45</v>
      </c>
      <c r="J273" s="25">
        <f t="shared" si="77"/>
        <v>129</v>
      </c>
      <c r="K273" s="25">
        <f t="shared" si="78"/>
        <v>174</v>
      </c>
    </row>
    <row r="274" spans="1:11" s="18" customFormat="1" ht="12.75" customHeight="1">
      <c r="A274" s="71"/>
      <c r="B274" s="21" t="s">
        <v>434</v>
      </c>
      <c r="C274" s="30">
        <v>17</v>
      </c>
      <c r="D274" s="25">
        <v>11</v>
      </c>
      <c r="E274" s="25">
        <v>28</v>
      </c>
      <c r="F274" s="30">
        <v>0</v>
      </c>
      <c r="G274" s="25">
        <v>0</v>
      </c>
      <c r="H274" s="25">
        <v>0</v>
      </c>
      <c r="I274" s="30">
        <f t="shared" si="76"/>
        <v>17</v>
      </c>
      <c r="J274" s="25">
        <f t="shared" si="77"/>
        <v>11</v>
      </c>
      <c r="K274" s="25">
        <f t="shared" si="78"/>
        <v>28</v>
      </c>
    </row>
    <row r="275" spans="1:11" s="18" customFormat="1" ht="12.75" customHeight="1">
      <c r="A275" s="71"/>
      <c r="B275" s="21" t="s">
        <v>308</v>
      </c>
      <c r="C275" s="30">
        <v>351</v>
      </c>
      <c r="D275" s="25">
        <v>292</v>
      </c>
      <c r="E275" s="25">
        <v>643</v>
      </c>
      <c r="F275" s="30">
        <v>0</v>
      </c>
      <c r="G275" s="25">
        <v>0</v>
      </c>
      <c r="H275" s="25">
        <v>0</v>
      </c>
      <c r="I275" s="30">
        <f t="shared" si="76"/>
        <v>351</v>
      </c>
      <c r="J275" s="25">
        <f t="shared" si="77"/>
        <v>292</v>
      </c>
      <c r="K275" s="25">
        <f t="shared" si="78"/>
        <v>643</v>
      </c>
    </row>
    <row r="276" spans="1:11" s="18" customFormat="1" ht="12.75" customHeight="1">
      <c r="A276" s="71"/>
      <c r="B276" s="21" t="s">
        <v>324</v>
      </c>
      <c r="C276" s="30">
        <v>112</v>
      </c>
      <c r="D276" s="25">
        <v>102</v>
      </c>
      <c r="E276" s="25">
        <v>214</v>
      </c>
      <c r="F276" s="30">
        <v>0</v>
      </c>
      <c r="G276" s="25">
        <v>0</v>
      </c>
      <c r="H276" s="25">
        <v>0</v>
      </c>
      <c r="I276" s="30">
        <f t="shared" si="76"/>
        <v>112</v>
      </c>
      <c r="J276" s="25">
        <f t="shared" si="77"/>
        <v>102</v>
      </c>
      <c r="K276" s="25">
        <f t="shared" si="78"/>
        <v>214</v>
      </c>
    </row>
    <row r="277" spans="1:11" s="18" customFormat="1" ht="12.75" customHeight="1">
      <c r="A277" s="71"/>
      <c r="B277" s="21" t="s">
        <v>309</v>
      </c>
      <c r="C277" s="30">
        <v>15</v>
      </c>
      <c r="D277" s="25">
        <v>23</v>
      </c>
      <c r="E277" s="25">
        <v>38</v>
      </c>
      <c r="F277" s="30">
        <v>0</v>
      </c>
      <c r="G277" s="25">
        <v>0</v>
      </c>
      <c r="H277" s="25">
        <v>0</v>
      </c>
      <c r="I277" s="30">
        <f t="shared" si="76"/>
        <v>15</v>
      </c>
      <c r="J277" s="25">
        <f t="shared" si="77"/>
        <v>23</v>
      </c>
      <c r="K277" s="25">
        <f t="shared" si="78"/>
        <v>38</v>
      </c>
    </row>
    <row r="278" spans="1:11" s="18" customFormat="1" ht="12.75" customHeight="1">
      <c r="A278" s="71"/>
      <c r="B278" s="21" t="s">
        <v>310</v>
      </c>
      <c r="C278" s="30">
        <v>947</v>
      </c>
      <c r="D278" s="25">
        <v>1006</v>
      </c>
      <c r="E278" s="25">
        <v>1953</v>
      </c>
      <c r="F278" s="30">
        <v>0</v>
      </c>
      <c r="G278" s="25">
        <v>0</v>
      </c>
      <c r="H278" s="25">
        <v>0</v>
      </c>
      <c r="I278" s="30">
        <f t="shared" si="76"/>
        <v>947</v>
      </c>
      <c r="J278" s="25">
        <f t="shared" si="77"/>
        <v>1006</v>
      </c>
      <c r="K278" s="25">
        <f t="shared" si="78"/>
        <v>1953</v>
      </c>
    </row>
    <row r="279" spans="1:11" s="18" customFormat="1" ht="12.75" customHeight="1">
      <c r="A279" s="71"/>
      <c r="B279" s="21" t="s">
        <v>325</v>
      </c>
      <c r="C279" s="30">
        <v>486</v>
      </c>
      <c r="D279" s="25">
        <v>609</v>
      </c>
      <c r="E279" s="25">
        <v>1095</v>
      </c>
      <c r="F279" s="30">
        <v>0</v>
      </c>
      <c r="G279" s="25">
        <v>0</v>
      </c>
      <c r="H279" s="25">
        <v>0</v>
      </c>
      <c r="I279" s="30">
        <f t="shared" si="76"/>
        <v>486</v>
      </c>
      <c r="J279" s="25">
        <f t="shared" si="77"/>
        <v>609</v>
      </c>
      <c r="K279" s="25">
        <f t="shared" si="78"/>
        <v>1095</v>
      </c>
    </row>
    <row r="280" spans="1:11" s="18" customFormat="1" ht="12.75" customHeight="1">
      <c r="A280" s="71"/>
      <c r="B280" s="21" t="s">
        <v>4</v>
      </c>
      <c r="C280" s="30">
        <v>108</v>
      </c>
      <c r="D280" s="25">
        <v>197</v>
      </c>
      <c r="E280" s="25">
        <v>305</v>
      </c>
      <c r="F280" s="30">
        <v>0</v>
      </c>
      <c r="G280" s="25">
        <v>0</v>
      </c>
      <c r="H280" s="25">
        <v>0</v>
      </c>
      <c r="I280" s="30">
        <f t="shared" si="76"/>
        <v>108</v>
      </c>
      <c r="J280" s="25">
        <f t="shared" si="77"/>
        <v>197</v>
      </c>
      <c r="K280" s="25">
        <f t="shared" si="78"/>
        <v>305</v>
      </c>
    </row>
    <row r="281" spans="1:11" s="18" customFormat="1" ht="12.75" customHeight="1">
      <c r="A281" s="71"/>
      <c r="B281" s="21" t="s">
        <v>311</v>
      </c>
      <c r="C281" s="30">
        <v>2275</v>
      </c>
      <c r="D281" s="25">
        <v>3953</v>
      </c>
      <c r="E281" s="25">
        <v>6228</v>
      </c>
      <c r="F281" s="30">
        <v>0</v>
      </c>
      <c r="G281" s="25">
        <v>0</v>
      </c>
      <c r="H281" s="25">
        <v>0</v>
      </c>
      <c r="I281" s="30">
        <f t="shared" si="76"/>
        <v>2275</v>
      </c>
      <c r="J281" s="25">
        <f t="shared" si="77"/>
        <v>3953</v>
      </c>
      <c r="K281" s="25">
        <f t="shared" si="78"/>
        <v>6228</v>
      </c>
    </row>
    <row r="282" spans="1:11" s="18" customFormat="1" ht="12.75" customHeight="1">
      <c r="A282" s="71"/>
      <c r="B282" s="21" t="s">
        <v>326</v>
      </c>
      <c r="C282" s="30">
        <v>2093</v>
      </c>
      <c r="D282" s="25">
        <v>4532</v>
      </c>
      <c r="E282" s="25">
        <v>6625</v>
      </c>
      <c r="F282" s="30">
        <v>0</v>
      </c>
      <c r="G282" s="25">
        <v>0</v>
      </c>
      <c r="H282" s="25">
        <v>0</v>
      </c>
      <c r="I282" s="30">
        <f t="shared" si="76"/>
        <v>2093</v>
      </c>
      <c r="J282" s="25">
        <f t="shared" si="77"/>
        <v>4532</v>
      </c>
      <c r="K282" s="25">
        <f t="shared" si="78"/>
        <v>6625</v>
      </c>
    </row>
    <row r="283" spans="1:11" s="18" customFormat="1" ht="12.75" customHeight="1">
      <c r="A283" s="71"/>
      <c r="B283" s="21" t="s">
        <v>5</v>
      </c>
      <c r="C283" s="30">
        <v>88</v>
      </c>
      <c r="D283" s="25">
        <v>242</v>
      </c>
      <c r="E283" s="25">
        <v>330</v>
      </c>
      <c r="F283" s="30">
        <v>0</v>
      </c>
      <c r="G283" s="25">
        <v>0</v>
      </c>
      <c r="H283" s="25">
        <v>0</v>
      </c>
      <c r="I283" s="30">
        <f t="shared" si="76"/>
        <v>88</v>
      </c>
      <c r="J283" s="25">
        <f t="shared" si="77"/>
        <v>242</v>
      </c>
      <c r="K283" s="25">
        <f t="shared" si="78"/>
        <v>330</v>
      </c>
    </row>
    <row r="284" spans="1:11" s="18" customFormat="1" ht="12.75" customHeight="1">
      <c r="A284" s="71"/>
      <c r="B284" s="21" t="s">
        <v>312</v>
      </c>
      <c r="C284" s="30">
        <v>3835</v>
      </c>
      <c r="D284" s="25">
        <v>6064</v>
      </c>
      <c r="E284" s="25">
        <v>9899</v>
      </c>
      <c r="F284" s="30">
        <v>0</v>
      </c>
      <c r="G284" s="25">
        <v>0</v>
      </c>
      <c r="H284" s="25">
        <v>0</v>
      </c>
      <c r="I284" s="30">
        <f t="shared" si="76"/>
        <v>3835</v>
      </c>
      <c r="J284" s="25">
        <f t="shared" si="77"/>
        <v>6064</v>
      </c>
      <c r="K284" s="25">
        <f t="shared" si="78"/>
        <v>9899</v>
      </c>
    </row>
    <row r="285" spans="1:11" s="18" customFormat="1" ht="12.75" customHeight="1">
      <c r="A285" s="71"/>
      <c r="B285" s="21" t="s">
        <v>327</v>
      </c>
      <c r="C285" s="30">
        <v>2747</v>
      </c>
      <c r="D285" s="25">
        <v>5654</v>
      </c>
      <c r="E285" s="25">
        <v>8401</v>
      </c>
      <c r="F285" s="30">
        <v>0</v>
      </c>
      <c r="G285" s="25">
        <v>0</v>
      </c>
      <c r="H285" s="25">
        <v>0</v>
      </c>
      <c r="I285" s="30">
        <f t="shared" si="76"/>
        <v>2747</v>
      </c>
      <c r="J285" s="25">
        <f t="shared" si="77"/>
        <v>5654</v>
      </c>
      <c r="K285" s="25">
        <f t="shared" si="78"/>
        <v>8401</v>
      </c>
    </row>
    <row r="286" spans="1:11" s="18" customFormat="1" ht="12.75" customHeight="1">
      <c r="A286" s="71"/>
      <c r="B286" s="21" t="s">
        <v>313</v>
      </c>
      <c r="C286" s="30">
        <v>137</v>
      </c>
      <c r="D286" s="25">
        <v>200</v>
      </c>
      <c r="E286" s="25">
        <v>337</v>
      </c>
      <c r="F286" s="30">
        <v>0</v>
      </c>
      <c r="G286" s="25">
        <v>0</v>
      </c>
      <c r="H286" s="25">
        <v>0</v>
      </c>
      <c r="I286" s="30">
        <f t="shared" si="76"/>
        <v>137</v>
      </c>
      <c r="J286" s="25">
        <f t="shared" si="77"/>
        <v>200</v>
      </c>
      <c r="K286" s="25">
        <f t="shared" si="78"/>
        <v>337</v>
      </c>
    </row>
    <row r="287" spans="1:11" s="18" customFormat="1" ht="12.75" customHeight="1">
      <c r="A287" s="71"/>
      <c r="B287" s="21" t="s">
        <v>328</v>
      </c>
      <c r="C287" s="30">
        <v>48</v>
      </c>
      <c r="D287" s="25">
        <v>123</v>
      </c>
      <c r="E287" s="25">
        <v>171</v>
      </c>
      <c r="F287" s="30">
        <v>0</v>
      </c>
      <c r="G287" s="25">
        <v>0</v>
      </c>
      <c r="H287" s="25">
        <v>0</v>
      </c>
      <c r="I287" s="30">
        <f t="shared" si="76"/>
        <v>48</v>
      </c>
      <c r="J287" s="25">
        <f t="shared" si="77"/>
        <v>123</v>
      </c>
      <c r="K287" s="25">
        <f t="shared" si="78"/>
        <v>171</v>
      </c>
    </row>
    <row r="288" spans="1:11" s="18" customFormat="1" ht="12.75" customHeight="1">
      <c r="A288" s="71"/>
      <c r="B288" s="21" t="s">
        <v>31</v>
      </c>
      <c r="C288" s="30">
        <v>50</v>
      </c>
      <c r="D288" s="25">
        <v>64</v>
      </c>
      <c r="E288" s="25">
        <v>114</v>
      </c>
      <c r="F288" s="30">
        <v>0</v>
      </c>
      <c r="G288" s="25">
        <v>0</v>
      </c>
      <c r="H288" s="25">
        <v>0</v>
      </c>
      <c r="I288" s="30">
        <f t="shared" si="76"/>
        <v>50</v>
      </c>
      <c r="J288" s="25">
        <f t="shared" si="77"/>
        <v>64</v>
      </c>
      <c r="K288" s="25">
        <f t="shared" si="78"/>
        <v>114</v>
      </c>
    </row>
    <row r="289" spans="1:11" s="18" customFormat="1" ht="12.75" customHeight="1">
      <c r="A289" s="71"/>
      <c r="B289" s="21" t="s">
        <v>32</v>
      </c>
      <c r="C289" s="30">
        <v>123</v>
      </c>
      <c r="D289" s="25">
        <v>117</v>
      </c>
      <c r="E289" s="25">
        <v>240</v>
      </c>
      <c r="F289" s="30">
        <v>0</v>
      </c>
      <c r="G289" s="25">
        <v>0</v>
      </c>
      <c r="H289" s="25">
        <v>0</v>
      </c>
      <c r="I289" s="30">
        <f t="shared" si="76"/>
        <v>123</v>
      </c>
      <c r="J289" s="25">
        <f t="shared" si="77"/>
        <v>117</v>
      </c>
      <c r="K289" s="25">
        <f t="shared" si="78"/>
        <v>240</v>
      </c>
    </row>
    <row r="290" spans="1:11" s="18" customFormat="1" ht="12.75" customHeight="1">
      <c r="A290" s="71"/>
      <c r="B290" s="21" t="s">
        <v>314</v>
      </c>
      <c r="C290" s="30">
        <v>50</v>
      </c>
      <c r="D290" s="25">
        <v>64</v>
      </c>
      <c r="E290" s="25">
        <v>114</v>
      </c>
      <c r="F290" s="30">
        <v>0</v>
      </c>
      <c r="G290" s="25">
        <v>0</v>
      </c>
      <c r="H290" s="25">
        <v>0</v>
      </c>
      <c r="I290" s="30">
        <f t="shared" si="76"/>
        <v>50</v>
      </c>
      <c r="J290" s="25">
        <f t="shared" si="77"/>
        <v>64</v>
      </c>
      <c r="K290" s="25">
        <f t="shared" si="78"/>
        <v>114</v>
      </c>
    </row>
    <row r="291" spans="1:11" s="18" customFormat="1" ht="12.75" customHeight="1">
      <c r="A291" s="71"/>
      <c r="B291" s="21" t="s">
        <v>329</v>
      </c>
      <c r="C291" s="30">
        <v>123</v>
      </c>
      <c r="D291" s="25">
        <v>117</v>
      </c>
      <c r="E291" s="25">
        <v>240</v>
      </c>
      <c r="F291" s="30">
        <v>0</v>
      </c>
      <c r="G291" s="25">
        <v>0</v>
      </c>
      <c r="H291" s="25">
        <v>0</v>
      </c>
      <c r="I291" s="30">
        <f t="shared" si="76"/>
        <v>123</v>
      </c>
      <c r="J291" s="25">
        <f t="shared" si="77"/>
        <v>117</v>
      </c>
      <c r="K291" s="25">
        <f t="shared" si="78"/>
        <v>240</v>
      </c>
    </row>
    <row r="292" spans="1:11" s="18" customFormat="1" ht="12.75" customHeight="1">
      <c r="A292" s="71"/>
      <c r="B292" s="21" t="s">
        <v>435</v>
      </c>
      <c r="C292" s="30">
        <v>25</v>
      </c>
      <c r="D292" s="25">
        <v>14</v>
      </c>
      <c r="E292" s="25">
        <v>39</v>
      </c>
      <c r="F292" s="30">
        <v>0</v>
      </c>
      <c r="G292" s="25">
        <v>0</v>
      </c>
      <c r="H292" s="25">
        <v>0</v>
      </c>
      <c r="I292" s="30">
        <f t="shared" si="76"/>
        <v>25</v>
      </c>
      <c r="J292" s="25">
        <f t="shared" si="77"/>
        <v>14</v>
      </c>
      <c r="K292" s="25">
        <f t="shared" si="78"/>
        <v>39</v>
      </c>
    </row>
    <row r="293" spans="2:11" s="19" customFormat="1" ht="12.75" customHeight="1">
      <c r="B293" s="21" t="s">
        <v>315</v>
      </c>
      <c r="C293" s="30">
        <v>1741</v>
      </c>
      <c r="D293" s="25">
        <v>3109</v>
      </c>
      <c r="E293" s="25">
        <v>4850</v>
      </c>
      <c r="F293" s="30">
        <v>0</v>
      </c>
      <c r="G293" s="25">
        <v>0</v>
      </c>
      <c r="H293" s="25">
        <v>0</v>
      </c>
      <c r="I293" s="30">
        <f t="shared" si="76"/>
        <v>1741</v>
      </c>
      <c r="J293" s="25">
        <f t="shared" si="77"/>
        <v>3109</v>
      </c>
      <c r="K293" s="25">
        <f t="shared" si="78"/>
        <v>4850</v>
      </c>
    </row>
    <row r="294" spans="2:11" s="19" customFormat="1" ht="12.75" customHeight="1">
      <c r="B294" s="21" t="s">
        <v>330</v>
      </c>
      <c r="C294" s="30">
        <v>1174</v>
      </c>
      <c r="D294" s="25">
        <v>2332</v>
      </c>
      <c r="E294" s="25">
        <v>3506</v>
      </c>
      <c r="F294" s="30">
        <v>0</v>
      </c>
      <c r="G294" s="25">
        <v>0</v>
      </c>
      <c r="H294" s="25">
        <v>0</v>
      </c>
      <c r="I294" s="30">
        <f t="shared" si="76"/>
        <v>1174</v>
      </c>
      <c r="J294" s="25">
        <f t="shared" si="77"/>
        <v>2332</v>
      </c>
      <c r="K294" s="25">
        <f t="shared" si="78"/>
        <v>3506</v>
      </c>
    </row>
    <row r="295" spans="2:11" s="19" customFormat="1" ht="12.75" customHeight="1">
      <c r="B295" s="21" t="s">
        <v>316</v>
      </c>
      <c r="C295" s="30">
        <v>348</v>
      </c>
      <c r="D295" s="25">
        <v>236</v>
      </c>
      <c r="E295" s="25">
        <v>584</v>
      </c>
      <c r="F295" s="30">
        <v>0</v>
      </c>
      <c r="G295" s="25">
        <v>0</v>
      </c>
      <c r="H295" s="25">
        <v>0</v>
      </c>
      <c r="I295" s="30">
        <f t="shared" si="76"/>
        <v>348</v>
      </c>
      <c r="J295" s="25">
        <f t="shared" si="77"/>
        <v>236</v>
      </c>
      <c r="K295" s="25">
        <f t="shared" si="78"/>
        <v>584</v>
      </c>
    </row>
    <row r="296" spans="1:11" s="20" customFormat="1" ht="12.75" customHeight="1">
      <c r="A296" s="207"/>
      <c r="B296" s="21" t="s">
        <v>331</v>
      </c>
      <c r="C296" s="30">
        <v>59</v>
      </c>
      <c r="D296" s="25">
        <v>31</v>
      </c>
      <c r="E296" s="25">
        <v>90</v>
      </c>
      <c r="F296" s="30">
        <v>0</v>
      </c>
      <c r="G296" s="25">
        <v>0</v>
      </c>
      <c r="H296" s="25">
        <v>0</v>
      </c>
      <c r="I296" s="30">
        <f t="shared" si="76"/>
        <v>59</v>
      </c>
      <c r="J296" s="25">
        <f t="shared" si="77"/>
        <v>31</v>
      </c>
      <c r="K296" s="25">
        <f t="shared" si="78"/>
        <v>90</v>
      </c>
    </row>
    <row r="297" spans="1:11" s="17" customFormat="1" ht="12.75" customHeight="1">
      <c r="A297" s="206"/>
      <c r="B297" s="21" t="s">
        <v>300</v>
      </c>
      <c r="C297" s="30">
        <v>72</v>
      </c>
      <c r="D297" s="25">
        <v>41</v>
      </c>
      <c r="E297" s="25">
        <v>113</v>
      </c>
      <c r="F297" s="30">
        <v>0</v>
      </c>
      <c r="G297" s="25">
        <v>0</v>
      </c>
      <c r="H297" s="25">
        <v>0</v>
      </c>
      <c r="I297" s="30">
        <f t="shared" si="76"/>
        <v>72</v>
      </c>
      <c r="J297" s="25">
        <f t="shared" si="77"/>
        <v>41</v>
      </c>
      <c r="K297" s="25">
        <f t="shared" si="78"/>
        <v>113</v>
      </c>
    </row>
    <row r="298" spans="1:11" s="17" customFormat="1" ht="12.75" customHeight="1">
      <c r="A298" s="206"/>
      <c r="B298" s="21" t="s">
        <v>317</v>
      </c>
      <c r="C298" s="30">
        <v>278</v>
      </c>
      <c r="D298" s="25">
        <v>143</v>
      </c>
      <c r="E298" s="25">
        <v>421</v>
      </c>
      <c r="F298" s="30">
        <v>0</v>
      </c>
      <c r="G298" s="25">
        <v>0</v>
      </c>
      <c r="H298" s="25">
        <v>0</v>
      </c>
      <c r="I298" s="30">
        <f t="shared" si="76"/>
        <v>278</v>
      </c>
      <c r="J298" s="25">
        <f t="shared" si="77"/>
        <v>143</v>
      </c>
      <c r="K298" s="25">
        <f t="shared" si="78"/>
        <v>421</v>
      </c>
    </row>
    <row r="299" spans="1:11" s="17" customFormat="1" ht="12.75" customHeight="1">
      <c r="A299" s="206"/>
      <c r="B299" s="21" t="s">
        <v>332</v>
      </c>
      <c r="C299" s="30">
        <v>44</v>
      </c>
      <c r="D299" s="25">
        <v>34</v>
      </c>
      <c r="E299" s="25">
        <v>78</v>
      </c>
      <c r="F299" s="30">
        <v>0</v>
      </c>
      <c r="G299" s="25">
        <v>0</v>
      </c>
      <c r="H299" s="25">
        <v>0</v>
      </c>
      <c r="I299" s="30">
        <f t="shared" si="76"/>
        <v>44</v>
      </c>
      <c r="J299" s="25">
        <f t="shared" si="77"/>
        <v>34</v>
      </c>
      <c r="K299" s="25">
        <f t="shared" si="78"/>
        <v>78</v>
      </c>
    </row>
    <row r="300" spans="1:11" s="17" customFormat="1" ht="12.75" customHeight="1">
      <c r="A300" s="206"/>
      <c r="B300" s="21" t="s">
        <v>318</v>
      </c>
      <c r="C300" s="30">
        <v>359</v>
      </c>
      <c r="D300" s="25">
        <v>480</v>
      </c>
      <c r="E300" s="25">
        <v>839</v>
      </c>
      <c r="F300" s="30">
        <v>0</v>
      </c>
      <c r="G300" s="25">
        <v>0</v>
      </c>
      <c r="H300" s="25">
        <v>0</v>
      </c>
      <c r="I300" s="30">
        <f t="shared" si="76"/>
        <v>359</v>
      </c>
      <c r="J300" s="25">
        <f t="shared" si="77"/>
        <v>480</v>
      </c>
      <c r="K300" s="25">
        <f t="shared" si="78"/>
        <v>839</v>
      </c>
    </row>
    <row r="301" spans="1:11" s="17" customFormat="1" ht="12.75" customHeight="1">
      <c r="A301" s="206"/>
      <c r="B301" s="21" t="s">
        <v>333</v>
      </c>
      <c r="C301" s="30">
        <v>183</v>
      </c>
      <c r="D301" s="25">
        <v>222</v>
      </c>
      <c r="E301" s="25">
        <v>405</v>
      </c>
      <c r="F301" s="30">
        <v>0</v>
      </c>
      <c r="G301" s="25">
        <v>0</v>
      </c>
      <c r="H301" s="25">
        <v>0</v>
      </c>
      <c r="I301" s="30">
        <f t="shared" si="76"/>
        <v>183</v>
      </c>
      <c r="J301" s="25">
        <f t="shared" si="77"/>
        <v>222</v>
      </c>
      <c r="K301" s="25">
        <f t="shared" si="78"/>
        <v>405</v>
      </c>
    </row>
    <row r="302" spans="1:11" s="17" customFormat="1" ht="12.75" customHeight="1">
      <c r="A302" s="206"/>
      <c r="B302" s="21" t="s">
        <v>475</v>
      </c>
      <c r="C302" s="30">
        <v>21</v>
      </c>
      <c r="D302" s="25">
        <v>5</v>
      </c>
      <c r="E302" s="25">
        <v>26</v>
      </c>
      <c r="F302" s="30">
        <v>0</v>
      </c>
      <c r="G302" s="25">
        <v>0</v>
      </c>
      <c r="H302" s="25">
        <v>0</v>
      </c>
      <c r="I302" s="30">
        <f t="shared" si="76"/>
        <v>21</v>
      </c>
      <c r="J302" s="25">
        <f t="shared" si="77"/>
        <v>5</v>
      </c>
      <c r="K302" s="25">
        <f t="shared" si="78"/>
        <v>26</v>
      </c>
    </row>
    <row r="303" spans="1:11" s="17" customFormat="1" ht="12.75" customHeight="1">
      <c r="A303" s="206"/>
      <c r="B303" s="21" t="s">
        <v>319</v>
      </c>
      <c r="C303" s="30">
        <v>599</v>
      </c>
      <c r="D303" s="25">
        <v>392</v>
      </c>
      <c r="E303" s="25">
        <v>991</v>
      </c>
      <c r="F303" s="30">
        <v>0</v>
      </c>
      <c r="G303" s="25">
        <v>0</v>
      </c>
      <c r="H303" s="25">
        <v>0</v>
      </c>
      <c r="I303" s="30">
        <f t="shared" si="76"/>
        <v>599</v>
      </c>
      <c r="J303" s="25">
        <f t="shared" si="77"/>
        <v>392</v>
      </c>
      <c r="K303" s="25">
        <f t="shared" si="78"/>
        <v>991</v>
      </c>
    </row>
    <row r="304" spans="1:11" s="17" customFormat="1" ht="12.75" customHeight="1">
      <c r="A304" s="206"/>
      <c r="B304" s="21" t="s">
        <v>334</v>
      </c>
      <c r="C304" s="30">
        <v>177</v>
      </c>
      <c r="D304" s="25">
        <v>157</v>
      </c>
      <c r="E304" s="25">
        <v>334</v>
      </c>
      <c r="F304" s="30">
        <v>0</v>
      </c>
      <c r="G304" s="25">
        <v>0</v>
      </c>
      <c r="H304" s="25">
        <v>0</v>
      </c>
      <c r="I304" s="30">
        <f t="shared" si="76"/>
        <v>177</v>
      </c>
      <c r="J304" s="25">
        <f t="shared" si="77"/>
        <v>157</v>
      </c>
      <c r="K304" s="25">
        <f t="shared" si="78"/>
        <v>334</v>
      </c>
    </row>
    <row r="305" spans="2:11" ht="12.75" customHeight="1">
      <c r="B305" s="21" t="s">
        <v>6</v>
      </c>
      <c r="C305" s="30">
        <v>14</v>
      </c>
      <c r="D305" s="25">
        <v>17</v>
      </c>
      <c r="E305" s="25">
        <v>31</v>
      </c>
      <c r="F305" s="30">
        <v>0</v>
      </c>
      <c r="G305" s="25">
        <v>0</v>
      </c>
      <c r="H305" s="25">
        <v>0</v>
      </c>
      <c r="I305" s="30">
        <f t="shared" si="76"/>
        <v>14</v>
      </c>
      <c r="J305" s="25">
        <f t="shared" si="77"/>
        <v>17</v>
      </c>
      <c r="K305" s="25">
        <f t="shared" si="78"/>
        <v>31</v>
      </c>
    </row>
    <row r="306" spans="2:11" ht="12.75" customHeight="1">
      <c r="B306" s="21" t="s">
        <v>320</v>
      </c>
      <c r="C306" s="30">
        <v>3841</v>
      </c>
      <c r="D306" s="25">
        <v>6326</v>
      </c>
      <c r="E306" s="25">
        <v>10167</v>
      </c>
      <c r="F306" s="30">
        <v>0</v>
      </c>
      <c r="G306" s="25">
        <v>0</v>
      </c>
      <c r="H306" s="25">
        <v>0</v>
      </c>
      <c r="I306" s="30">
        <f t="shared" si="76"/>
        <v>3841</v>
      </c>
      <c r="J306" s="25">
        <f t="shared" si="77"/>
        <v>6326</v>
      </c>
      <c r="K306" s="25">
        <f t="shared" si="78"/>
        <v>10167</v>
      </c>
    </row>
    <row r="307" spans="2:11" ht="12.75" customHeight="1">
      <c r="B307" s="21" t="s">
        <v>335</v>
      </c>
      <c r="C307" s="30">
        <v>1888</v>
      </c>
      <c r="D307" s="25">
        <v>4170</v>
      </c>
      <c r="E307" s="25">
        <v>6058</v>
      </c>
      <c r="F307" s="30">
        <v>0</v>
      </c>
      <c r="G307" s="25">
        <v>0</v>
      </c>
      <c r="H307" s="25">
        <v>0</v>
      </c>
      <c r="I307" s="30">
        <f t="shared" si="76"/>
        <v>1888</v>
      </c>
      <c r="J307" s="25">
        <f t="shared" si="77"/>
        <v>4170</v>
      </c>
      <c r="K307" s="25">
        <f t="shared" si="78"/>
        <v>6058</v>
      </c>
    </row>
    <row r="308" spans="2:11" ht="12.75" customHeight="1">
      <c r="B308" s="21" t="s">
        <v>321</v>
      </c>
      <c r="C308" s="30">
        <v>202</v>
      </c>
      <c r="D308" s="25">
        <v>406</v>
      </c>
      <c r="E308" s="25">
        <v>608</v>
      </c>
      <c r="F308" s="30">
        <v>0</v>
      </c>
      <c r="G308" s="25">
        <v>0</v>
      </c>
      <c r="H308" s="25">
        <v>0</v>
      </c>
      <c r="I308" s="30">
        <f t="shared" si="76"/>
        <v>202</v>
      </c>
      <c r="J308" s="25">
        <f t="shared" si="77"/>
        <v>406</v>
      </c>
      <c r="K308" s="25">
        <f t="shared" si="78"/>
        <v>608</v>
      </c>
    </row>
    <row r="309" spans="2:11" ht="12.75" customHeight="1">
      <c r="B309" s="21" t="s">
        <v>336</v>
      </c>
      <c r="C309" s="30">
        <v>41</v>
      </c>
      <c r="D309" s="25">
        <v>103</v>
      </c>
      <c r="E309" s="25">
        <v>144</v>
      </c>
      <c r="F309" s="30">
        <v>0</v>
      </c>
      <c r="G309" s="25">
        <v>0</v>
      </c>
      <c r="H309" s="25">
        <v>0</v>
      </c>
      <c r="I309" s="30">
        <f t="shared" si="76"/>
        <v>41</v>
      </c>
      <c r="J309" s="25">
        <f t="shared" si="77"/>
        <v>103</v>
      </c>
      <c r="K309" s="25">
        <f t="shared" si="78"/>
        <v>144</v>
      </c>
    </row>
    <row r="310" spans="2:11" ht="12.75" customHeight="1">
      <c r="B310" s="21" t="s">
        <v>322</v>
      </c>
      <c r="C310" s="30">
        <v>179</v>
      </c>
      <c r="D310" s="25">
        <v>271</v>
      </c>
      <c r="E310" s="25">
        <v>450</v>
      </c>
      <c r="F310" s="30">
        <v>0</v>
      </c>
      <c r="G310" s="25">
        <v>0</v>
      </c>
      <c r="H310" s="25">
        <v>0</v>
      </c>
      <c r="I310" s="30">
        <f t="shared" si="76"/>
        <v>179</v>
      </c>
      <c r="J310" s="25">
        <f t="shared" si="77"/>
        <v>271</v>
      </c>
      <c r="K310" s="25">
        <f t="shared" si="78"/>
        <v>450</v>
      </c>
    </row>
    <row r="311" spans="2:11" ht="12.75" customHeight="1">
      <c r="B311" s="21" t="s">
        <v>337</v>
      </c>
      <c r="C311" s="30">
        <v>95</v>
      </c>
      <c r="D311" s="25">
        <v>124</v>
      </c>
      <c r="E311" s="25">
        <v>219</v>
      </c>
      <c r="F311" s="30">
        <v>0</v>
      </c>
      <c r="G311" s="25">
        <v>0</v>
      </c>
      <c r="H311" s="25">
        <v>0</v>
      </c>
      <c r="I311" s="30">
        <f t="shared" si="76"/>
        <v>95</v>
      </c>
      <c r="J311" s="25">
        <f t="shared" si="77"/>
        <v>124</v>
      </c>
      <c r="K311" s="25">
        <f t="shared" si="78"/>
        <v>219</v>
      </c>
    </row>
    <row r="312" spans="2:11" ht="12.75" customHeight="1">
      <c r="B312" s="32" t="s">
        <v>60</v>
      </c>
      <c r="C312" s="33">
        <f aca="true" t="shared" si="79" ref="C312:K312">SUM(C272:C311)</f>
        <v>25381</v>
      </c>
      <c r="D312" s="34">
        <f t="shared" si="79"/>
        <v>43026</v>
      </c>
      <c r="E312" s="34">
        <f t="shared" si="79"/>
        <v>68407</v>
      </c>
      <c r="F312" s="33">
        <f t="shared" si="79"/>
        <v>0</v>
      </c>
      <c r="G312" s="34">
        <f t="shared" si="79"/>
        <v>0</v>
      </c>
      <c r="H312" s="35">
        <f t="shared" si="79"/>
        <v>0</v>
      </c>
      <c r="I312" s="34">
        <f t="shared" si="79"/>
        <v>25381</v>
      </c>
      <c r="J312" s="34">
        <f t="shared" si="79"/>
        <v>43026</v>
      </c>
      <c r="K312" s="34">
        <f t="shared" si="79"/>
        <v>68407</v>
      </c>
    </row>
    <row r="313" spans="1:11" s="2" customFormat="1" ht="12.75" customHeight="1">
      <c r="A313" s="22" t="s">
        <v>139</v>
      </c>
      <c r="C313" s="30"/>
      <c r="D313" s="25"/>
      <c r="E313" s="25"/>
      <c r="F313" s="30"/>
      <c r="G313" s="25"/>
      <c r="H313" s="31"/>
      <c r="I313" s="25"/>
      <c r="J313" s="25"/>
      <c r="K313" s="25"/>
    </row>
    <row r="314" spans="1:11" s="2" customFormat="1" ht="12.75" customHeight="1">
      <c r="A314" s="22"/>
      <c r="B314" s="2" t="s">
        <v>33</v>
      </c>
      <c r="C314" s="30">
        <v>76</v>
      </c>
      <c r="D314" s="25">
        <v>107</v>
      </c>
      <c r="E314" s="25">
        <v>183</v>
      </c>
      <c r="F314" s="30">
        <v>0</v>
      </c>
      <c r="G314" s="25">
        <v>0</v>
      </c>
      <c r="H314" s="72">
        <v>0</v>
      </c>
      <c r="I314" s="25">
        <f aca="true" t="shared" si="80" ref="I314:I338">SUM(F314,C314)</f>
        <v>76</v>
      </c>
      <c r="J314" s="25">
        <f aca="true" t="shared" si="81" ref="J314:J338">SUM(G314,D314)</f>
        <v>107</v>
      </c>
      <c r="K314" s="25">
        <f aca="true" t="shared" si="82" ref="K314:K338">SUM(I314:J314)</f>
        <v>183</v>
      </c>
    </row>
    <row r="315" spans="1:11" s="2" customFormat="1" ht="12.75" customHeight="1">
      <c r="A315" s="22"/>
      <c r="B315" s="2" t="s">
        <v>41</v>
      </c>
      <c r="C315" s="30">
        <v>27</v>
      </c>
      <c r="D315" s="25">
        <v>26</v>
      </c>
      <c r="E315" s="25">
        <v>53</v>
      </c>
      <c r="F315" s="30">
        <v>0</v>
      </c>
      <c r="G315" s="25">
        <v>0</v>
      </c>
      <c r="H315" s="72">
        <v>0</v>
      </c>
      <c r="I315" s="25">
        <f t="shared" si="80"/>
        <v>27</v>
      </c>
      <c r="J315" s="25">
        <f t="shared" si="81"/>
        <v>26</v>
      </c>
      <c r="K315" s="25">
        <f t="shared" si="82"/>
        <v>53</v>
      </c>
    </row>
    <row r="316" spans="1:11" s="2" customFormat="1" ht="12.75" customHeight="1">
      <c r="A316" s="22"/>
      <c r="B316" s="2" t="s">
        <v>7</v>
      </c>
      <c r="C316" s="30">
        <v>8</v>
      </c>
      <c r="D316" s="25">
        <v>2</v>
      </c>
      <c r="E316" s="25">
        <v>10</v>
      </c>
      <c r="F316" s="30">
        <v>0</v>
      </c>
      <c r="G316" s="25">
        <v>0</v>
      </c>
      <c r="H316" s="72">
        <v>0</v>
      </c>
      <c r="I316" s="25">
        <f t="shared" si="80"/>
        <v>8</v>
      </c>
      <c r="J316" s="25">
        <f t="shared" si="81"/>
        <v>2</v>
      </c>
      <c r="K316" s="25">
        <f t="shared" si="82"/>
        <v>10</v>
      </c>
    </row>
    <row r="317" spans="1:11" s="2" customFormat="1" ht="12.75" customHeight="1">
      <c r="A317" s="22"/>
      <c r="B317" s="2" t="s">
        <v>8</v>
      </c>
      <c r="C317" s="30">
        <v>37</v>
      </c>
      <c r="D317" s="25">
        <v>58</v>
      </c>
      <c r="E317" s="25">
        <v>95</v>
      </c>
      <c r="F317" s="30">
        <v>0</v>
      </c>
      <c r="G317" s="25">
        <v>0</v>
      </c>
      <c r="H317" s="72">
        <v>0</v>
      </c>
      <c r="I317" s="25">
        <f t="shared" si="80"/>
        <v>37</v>
      </c>
      <c r="J317" s="25">
        <f t="shared" si="81"/>
        <v>58</v>
      </c>
      <c r="K317" s="25">
        <f t="shared" si="82"/>
        <v>95</v>
      </c>
    </row>
    <row r="318" spans="1:11" s="2" customFormat="1" ht="12.75" customHeight="1">
      <c r="A318" s="22"/>
      <c r="B318" s="2" t="s">
        <v>34</v>
      </c>
      <c r="C318" s="30">
        <v>488</v>
      </c>
      <c r="D318" s="25">
        <v>994</v>
      </c>
      <c r="E318" s="25">
        <v>1482</v>
      </c>
      <c r="F318" s="30">
        <v>0</v>
      </c>
      <c r="G318" s="25">
        <v>0</v>
      </c>
      <c r="H318" s="72">
        <v>0</v>
      </c>
      <c r="I318" s="25">
        <f t="shared" si="80"/>
        <v>488</v>
      </c>
      <c r="J318" s="25">
        <f t="shared" si="81"/>
        <v>994</v>
      </c>
      <c r="K318" s="25">
        <f t="shared" si="82"/>
        <v>1482</v>
      </c>
    </row>
    <row r="319" spans="2:11" ht="12.75" customHeight="1">
      <c r="B319" s="21" t="s">
        <v>42</v>
      </c>
      <c r="C319" s="30">
        <v>308</v>
      </c>
      <c r="D319" s="25">
        <v>647</v>
      </c>
      <c r="E319" s="31">
        <v>955</v>
      </c>
      <c r="F319" s="30">
        <v>0</v>
      </c>
      <c r="G319" s="25">
        <v>0</v>
      </c>
      <c r="H319" s="72">
        <v>0</v>
      </c>
      <c r="I319" s="25">
        <f t="shared" si="80"/>
        <v>308</v>
      </c>
      <c r="J319" s="25">
        <f t="shared" si="81"/>
        <v>647</v>
      </c>
      <c r="K319" s="25">
        <f t="shared" si="82"/>
        <v>955</v>
      </c>
    </row>
    <row r="320" spans="2:11" ht="12.75" customHeight="1">
      <c r="B320" s="21" t="s">
        <v>9</v>
      </c>
      <c r="C320" s="30">
        <v>10</v>
      </c>
      <c r="D320" s="23">
        <v>10</v>
      </c>
      <c r="E320" s="25">
        <v>20</v>
      </c>
      <c r="F320" s="30">
        <v>0</v>
      </c>
      <c r="G320" s="25">
        <v>0</v>
      </c>
      <c r="H320" s="72">
        <v>0</v>
      </c>
      <c r="I320" s="25">
        <f t="shared" si="80"/>
        <v>10</v>
      </c>
      <c r="J320" s="25">
        <f t="shared" si="81"/>
        <v>10</v>
      </c>
      <c r="K320" s="25">
        <f t="shared" si="82"/>
        <v>20</v>
      </c>
    </row>
    <row r="321" spans="2:11" ht="12.75" customHeight="1">
      <c r="B321" s="21" t="s">
        <v>10</v>
      </c>
      <c r="C321" s="30">
        <v>22</v>
      </c>
      <c r="D321" s="23">
        <v>35</v>
      </c>
      <c r="E321" s="25">
        <v>57</v>
      </c>
      <c r="F321" s="30">
        <v>0</v>
      </c>
      <c r="G321" s="25">
        <v>0</v>
      </c>
      <c r="H321" s="72">
        <v>0</v>
      </c>
      <c r="I321" s="25">
        <f t="shared" si="80"/>
        <v>22</v>
      </c>
      <c r="J321" s="25">
        <f t="shared" si="81"/>
        <v>35</v>
      </c>
      <c r="K321" s="25">
        <f t="shared" si="82"/>
        <v>57</v>
      </c>
    </row>
    <row r="322" spans="2:11" ht="12.75" customHeight="1">
      <c r="B322" s="21" t="s">
        <v>476</v>
      </c>
      <c r="C322" s="30">
        <v>3</v>
      </c>
      <c r="D322" s="23">
        <v>4</v>
      </c>
      <c r="E322" s="25">
        <v>7</v>
      </c>
      <c r="F322" s="30">
        <v>0</v>
      </c>
      <c r="G322" s="25">
        <v>0</v>
      </c>
      <c r="H322" s="72">
        <v>0</v>
      </c>
      <c r="I322" s="25">
        <f t="shared" si="80"/>
        <v>3</v>
      </c>
      <c r="J322" s="25">
        <f t="shared" si="81"/>
        <v>4</v>
      </c>
      <c r="K322" s="25">
        <f t="shared" si="82"/>
        <v>7</v>
      </c>
    </row>
    <row r="323" spans="2:11" ht="12.75" customHeight="1">
      <c r="B323" s="21" t="s">
        <v>35</v>
      </c>
      <c r="C323" s="30">
        <v>393</v>
      </c>
      <c r="D323" s="23">
        <v>959</v>
      </c>
      <c r="E323" s="25">
        <v>1352</v>
      </c>
      <c r="F323" s="30">
        <v>0</v>
      </c>
      <c r="G323" s="25">
        <v>0</v>
      </c>
      <c r="H323" s="72">
        <v>0</v>
      </c>
      <c r="I323" s="25">
        <f t="shared" si="80"/>
        <v>393</v>
      </c>
      <c r="J323" s="25">
        <f t="shared" si="81"/>
        <v>959</v>
      </c>
      <c r="K323" s="25">
        <f t="shared" si="82"/>
        <v>1352</v>
      </c>
    </row>
    <row r="324" spans="2:11" ht="12.75" customHeight="1">
      <c r="B324" s="21" t="s">
        <v>43</v>
      </c>
      <c r="C324" s="30">
        <v>190</v>
      </c>
      <c r="D324" s="23">
        <v>460</v>
      </c>
      <c r="E324" s="25">
        <v>650</v>
      </c>
      <c r="F324" s="30">
        <v>0</v>
      </c>
      <c r="G324" s="25">
        <v>0</v>
      </c>
      <c r="H324" s="72">
        <v>0</v>
      </c>
      <c r="I324" s="25">
        <f t="shared" si="80"/>
        <v>190</v>
      </c>
      <c r="J324" s="25">
        <f t="shared" si="81"/>
        <v>460</v>
      </c>
      <c r="K324" s="25">
        <f t="shared" si="82"/>
        <v>650</v>
      </c>
    </row>
    <row r="325" spans="2:11" ht="12.75" customHeight="1">
      <c r="B325" s="21" t="s">
        <v>11</v>
      </c>
      <c r="C325" s="30">
        <v>11</v>
      </c>
      <c r="D325" s="23">
        <v>17</v>
      </c>
      <c r="E325" s="25">
        <v>28</v>
      </c>
      <c r="F325" s="30">
        <v>0</v>
      </c>
      <c r="G325" s="25">
        <v>0</v>
      </c>
      <c r="H325" s="72">
        <v>0</v>
      </c>
      <c r="I325" s="25">
        <f t="shared" si="80"/>
        <v>11</v>
      </c>
      <c r="J325" s="25">
        <f t="shared" si="81"/>
        <v>17</v>
      </c>
      <c r="K325" s="25">
        <f t="shared" si="82"/>
        <v>28</v>
      </c>
    </row>
    <row r="326" spans="2:11" ht="12.75" customHeight="1">
      <c r="B326" s="21" t="s">
        <v>12</v>
      </c>
      <c r="C326" s="30">
        <v>66</v>
      </c>
      <c r="D326" s="23">
        <v>112</v>
      </c>
      <c r="E326" s="25">
        <v>178</v>
      </c>
      <c r="F326" s="30">
        <v>0</v>
      </c>
      <c r="G326" s="25">
        <v>0</v>
      </c>
      <c r="H326" s="72">
        <v>0</v>
      </c>
      <c r="I326" s="25">
        <f t="shared" si="80"/>
        <v>66</v>
      </c>
      <c r="J326" s="25">
        <f t="shared" si="81"/>
        <v>112</v>
      </c>
      <c r="K326" s="25">
        <f t="shared" si="82"/>
        <v>178</v>
      </c>
    </row>
    <row r="327" spans="2:11" ht="12.75" customHeight="1">
      <c r="B327" s="21" t="s">
        <v>13</v>
      </c>
      <c r="C327" s="30">
        <v>12</v>
      </c>
      <c r="D327" s="23">
        <v>62</v>
      </c>
      <c r="E327" s="25">
        <v>74</v>
      </c>
      <c r="F327" s="30">
        <v>0</v>
      </c>
      <c r="G327" s="25">
        <v>0</v>
      </c>
      <c r="H327" s="72">
        <v>0</v>
      </c>
      <c r="I327" s="25">
        <f t="shared" si="80"/>
        <v>12</v>
      </c>
      <c r="J327" s="25">
        <f t="shared" si="81"/>
        <v>62</v>
      </c>
      <c r="K327" s="25">
        <f t="shared" si="82"/>
        <v>74</v>
      </c>
    </row>
    <row r="328" spans="2:11" ht="12.75" customHeight="1">
      <c r="B328" s="21" t="s">
        <v>36</v>
      </c>
      <c r="C328" s="30">
        <v>66</v>
      </c>
      <c r="D328" s="23">
        <v>112</v>
      </c>
      <c r="E328" s="25">
        <v>178</v>
      </c>
      <c r="F328" s="30">
        <v>0</v>
      </c>
      <c r="G328" s="25">
        <v>0</v>
      </c>
      <c r="H328" s="72">
        <v>0</v>
      </c>
      <c r="I328" s="25">
        <f t="shared" si="80"/>
        <v>66</v>
      </c>
      <c r="J328" s="25">
        <f t="shared" si="81"/>
        <v>112</v>
      </c>
      <c r="K328" s="25">
        <f t="shared" si="82"/>
        <v>178</v>
      </c>
    </row>
    <row r="329" spans="2:11" ht="12.75" customHeight="1">
      <c r="B329" s="21" t="s">
        <v>44</v>
      </c>
      <c r="C329" s="30">
        <v>12</v>
      </c>
      <c r="D329" s="23">
        <v>62</v>
      </c>
      <c r="E329" s="25">
        <v>74</v>
      </c>
      <c r="F329" s="30">
        <v>0</v>
      </c>
      <c r="G329" s="25">
        <v>0</v>
      </c>
      <c r="H329" s="72">
        <v>0</v>
      </c>
      <c r="I329" s="25">
        <f t="shared" si="80"/>
        <v>12</v>
      </c>
      <c r="J329" s="25">
        <f t="shared" si="81"/>
        <v>62</v>
      </c>
      <c r="K329" s="25">
        <f t="shared" si="82"/>
        <v>74</v>
      </c>
    </row>
    <row r="330" spans="2:11" ht="12.75" customHeight="1">
      <c r="B330" s="21" t="s">
        <v>37</v>
      </c>
      <c r="C330" s="30">
        <v>246</v>
      </c>
      <c r="D330" s="23">
        <v>544</v>
      </c>
      <c r="E330" s="25">
        <v>790</v>
      </c>
      <c r="F330" s="30">
        <v>0</v>
      </c>
      <c r="G330" s="25">
        <v>0</v>
      </c>
      <c r="H330" s="72">
        <v>0</v>
      </c>
      <c r="I330" s="25">
        <f t="shared" si="80"/>
        <v>246</v>
      </c>
      <c r="J330" s="25">
        <f t="shared" si="81"/>
        <v>544</v>
      </c>
      <c r="K330" s="25">
        <f t="shared" si="82"/>
        <v>790</v>
      </c>
    </row>
    <row r="331" spans="2:11" ht="12.75" customHeight="1">
      <c r="B331" s="21" t="s">
        <v>45</v>
      </c>
      <c r="C331" s="30">
        <v>271</v>
      </c>
      <c r="D331" s="23">
        <v>532</v>
      </c>
      <c r="E331" s="25">
        <v>803</v>
      </c>
      <c r="F331" s="30">
        <v>0</v>
      </c>
      <c r="G331" s="25">
        <v>0</v>
      </c>
      <c r="H331" s="72">
        <v>0</v>
      </c>
      <c r="I331" s="25">
        <f t="shared" si="80"/>
        <v>271</v>
      </c>
      <c r="J331" s="25">
        <f t="shared" si="81"/>
        <v>532</v>
      </c>
      <c r="K331" s="25">
        <f t="shared" si="82"/>
        <v>803</v>
      </c>
    </row>
    <row r="332" spans="2:11" ht="12.75" customHeight="1">
      <c r="B332" s="21" t="s">
        <v>587</v>
      </c>
      <c r="C332" s="30">
        <v>3</v>
      </c>
      <c r="D332" s="23">
        <v>9</v>
      </c>
      <c r="E332" s="25">
        <v>12</v>
      </c>
      <c r="F332" s="30">
        <v>0</v>
      </c>
      <c r="G332" s="25">
        <v>0</v>
      </c>
      <c r="H332" s="72">
        <v>0</v>
      </c>
      <c r="I332" s="25">
        <f t="shared" si="80"/>
        <v>3</v>
      </c>
      <c r="J332" s="25">
        <f t="shared" si="81"/>
        <v>9</v>
      </c>
      <c r="K332" s="25">
        <f t="shared" si="82"/>
        <v>12</v>
      </c>
    </row>
    <row r="333" spans="2:11" ht="12.75" customHeight="1">
      <c r="B333" s="21" t="s">
        <v>38</v>
      </c>
      <c r="C333" s="30">
        <v>36</v>
      </c>
      <c r="D333" s="23">
        <v>59</v>
      </c>
      <c r="E333" s="25">
        <v>95</v>
      </c>
      <c r="F333" s="30">
        <v>0</v>
      </c>
      <c r="G333" s="25">
        <v>0</v>
      </c>
      <c r="H333" s="72">
        <v>0</v>
      </c>
      <c r="I333" s="25">
        <f t="shared" si="80"/>
        <v>36</v>
      </c>
      <c r="J333" s="25">
        <f t="shared" si="81"/>
        <v>59</v>
      </c>
      <c r="K333" s="25">
        <f t="shared" si="82"/>
        <v>95</v>
      </c>
    </row>
    <row r="334" spans="2:11" ht="12.75" customHeight="1">
      <c r="B334" s="21" t="s">
        <v>46</v>
      </c>
      <c r="C334" s="30">
        <v>7</v>
      </c>
      <c r="D334" s="23">
        <v>8</v>
      </c>
      <c r="E334" s="25">
        <v>15</v>
      </c>
      <c r="F334" s="30">
        <v>0</v>
      </c>
      <c r="G334" s="25">
        <v>0</v>
      </c>
      <c r="H334" s="72">
        <v>0</v>
      </c>
      <c r="I334" s="25">
        <f t="shared" si="80"/>
        <v>7</v>
      </c>
      <c r="J334" s="25">
        <f t="shared" si="81"/>
        <v>8</v>
      </c>
      <c r="K334" s="25">
        <f t="shared" si="82"/>
        <v>15</v>
      </c>
    </row>
    <row r="335" spans="2:11" ht="12.75" customHeight="1">
      <c r="B335" s="21" t="s">
        <v>39</v>
      </c>
      <c r="C335" s="30">
        <v>552</v>
      </c>
      <c r="D335" s="23">
        <v>1068</v>
      </c>
      <c r="E335" s="25">
        <v>1620</v>
      </c>
      <c r="F335" s="30">
        <v>0</v>
      </c>
      <c r="G335" s="25">
        <v>0</v>
      </c>
      <c r="H335" s="72">
        <v>0</v>
      </c>
      <c r="I335" s="25">
        <f t="shared" si="80"/>
        <v>552</v>
      </c>
      <c r="J335" s="25">
        <f t="shared" si="81"/>
        <v>1068</v>
      </c>
      <c r="K335" s="25">
        <f t="shared" si="82"/>
        <v>1620</v>
      </c>
    </row>
    <row r="336" spans="2:11" ht="12.75" customHeight="1">
      <c r="B336" s="21" t="s">
        <v>47</v>
      </c>
      <c r="C336" s="30">
        <v>408</v>
      </c>
      <c r="D336" s="23">
        <v>868</v>
      </c>
      <c r="E336" s="25">
        <v>1276</v>
      </c>
      <c r="F336" s="30">
        <v>0</v>
      </c>
      <c r="G336" s="25">
        <v>0</v>
      </c>
      <c r="H336" s="25">
        <v>0</v>
      </c>
      <c r="I336" s="30">
        <f t="shared" si="80"/>
        <v>408</v>
      </c>
      <c r="J336" s="25">
        <f t="shared" si="81"/>
        <v>868</v>
      </c>
      <c r="K336" s="25">
        <f t="shared" si="82"/>
        <v>1276</v>
      </c>
    </row>
    <row r="337" spans="2:11" ht="12.75" customHeight="1">
      <c r="B337" s="21" t="s">
        <v>14</v>
      </c>
      <c r="C337" s="30">
        <v>4</v>
      </c>
      <c r="D337" s="23">
        <v>11</v>
      </c>
      <c r="E337" s="25">
        <v>15</v>
      </c>
      <c r="F337" s="30">
        <v>0</v>
      </c>
      <c r="G337" s="25">
        <v>0</v>
      </c>
      <c r="H337" s="25">
        <v>0</v>
      </c>
      <c r="I337" s="30">
        <f t="shared" si="80"/>
        <v>4</v>
      </c>
      <c r="J337" s="25">
        <f t="shared" si="81"/>
        <v>11</v>
      </c>
      <c r="K337" s="25">
        <f t="shared" si="82"/>
        <v>15</v>
      </c>
    </row>
    <row r="338" spans="2:11" ht="12.75" customHeight="1">
      <c r="B338" s="21" t="s">
        <v>40</v>
      </c>
      <c r="C338" s="30">
        <v>0</v>
      </c>
      <c r="D338" s="23">
        <v>6</v>
      </c>
      <c r="E338" s="25">
        <v>6</v>
      </c>
      <c r="F338" s="30">
        <v>0</v>
      </c>
      <c r="G338" s="25">
        <v>0</v>
      </c>
      <c r="H338" s="25">
        <v>0</v>
      </c>
      <c r="I338" s="30">
        <f t="shared" si="80"/>
        <v>0</v>
      </c>
      <c r="J338" s="25">
        <f t="shared" si="81"/>
        <v>6</v>
      </c>
      <c r="K338" s="25">
        <f t="shared" si="82"/>
        <v>6</v>
      </c>
    </row>
    <row r="339" spans="2:11" ht="12.75" customHeight="1">
      <c r="B339" s="32" t="s">
        <v>60</v>
      </c>
      <c r="C339" s="33">
        <f>SUM(C314:C338)</f>
        <v>3256</v>
      </c>
      <c r="D339" s="34">
        <f aca="true" t="shared" si="83" ref="D339:K339">SUM(D314:D338)</f>
        <v>6772</v>
      </c>
      <c r="E339" s="34">
        <f t="shared" si="83"/>
        <v>10028</v>
      </c>
      <c r="F339" s="33">
        <f t="shared" si="83"/>
        <v>0</v>
      </c>
      <c r="G339" s="34">
        <f t="shared" si="83"/>
        <v>0</v>
      </c>
      <c r="H339" s="35">
        <f t="shared" si="83"/>
        <v>0</v>
      </c>
      <c r="I339" s="34">
        <f t="shared" si="83"/>
        <v>3256</v>
      </c>
      <c r="J339" s="34">
        <f t="shared" si="83"/>
        <v>6772</v>
      </c>
      <c r="K339" s="34">
        <f t="shared" si="83"/>
        <v>10028</v>
      </c>
    </row>
    <row r="340" spans="1:11" s="2" customFormat="1" ht="12.75" customHeight="1">
      <c r="A340" s="22" t="s">
        <v>140</v>
      </c>
      <c r="C340" s="30"/>
      <c r="D340" s="25"/>
      <c r="E340" s="25"/>
      <c r="F340" s="30"/>
      <c r="G340" s="25"/>
      <c r="H340" s="31"/>
      <c r="I340" s="25"/>
      <c r="J340" s="25"/>
      <c r="K340" s="25"/>
    </row>
    <row r="341" spans="2:11" ht="12.75" customHeight="1">
      <c r="B341" s="21" t="s">
        <v>15</v>
      </c>
      <c r="C341" s="30">
        <v>0</v>
      </c>
      <c r="D341" s="25">
        <v>0</v>
      </c>
      <c r="E341" s="25">
        <v>0</v>
      </c>
      <c r="F341" s="30">
        <v>0</v>
      </c>
      <c r="G341" s="25">
        <v>10</v>
      </c>
      <c r="H341" s="31">
        <v>10</v>
      </c>
      <c r="I341" s="30">
        <f aca="true" t="shared" si="84" ref="I341:J344">SUM(F341,C341)</f>
        <v>0</v>
      </c>
      <c r="J341" s="25">
        <f t="shared" si="84"/>
        <v>10</v>
      </c>
      <c r="K341" s="25">
        <f>SUM(I341:J341)</f>
        <v>10</v>
      </c>
    </row>
    <row r="342" spans="2:11" ht="12.75" customHeight="1">
      <c r="B342" s="21" t="s">
        <v>16</v>
      </c>
      <c r="C342" s="30">
        <v>0</v>
      </c>
      <c r="D342" s="25">
        <v>0</v>
      </c>
      <c r="E342" s="25">
        <v>0</v>
      </c>
      <c r="F342" s="30">
        <v>0</v>
      </c>
      <c r="G342" s="25">
        <v>9</v>
      </c>
      <c r="H342" s="31">
        <v>9</v>
      </c>
      <c r="I342" s="30">
        <f t="shared" si="84"/>
        <v>0</v>
      </c>
      <c r="J342" s="25">
        <f t="shared" si="84"/>
        <v>9</v>
      </c>
      <c r="K342" s="25">
        <f>SUM(I342:J342)</f>
        <v>9</v>
      </c>
    </row>
    <row r="343" spans="2:11" ht="12.75" customHeight="1">
      <c r="B343" s="21" t="s">
        <v>17</v>
      </c>
      <c r="C343" s="30">
        <v>0</v>
      </c>
      <c r="D343" s="25">
        <v>0</v>
      </c>
      <c r="E343" s="25">
        <v>0</v>
      </c>
      <c r="F343" s="30">
        <v>0</v>
      </c>
      <c r="G343" s="25">
        <v>6</v>
      </c>
      <c r="H343" s="31">
        <v>6</v>
      </c>
      <c r="I343" s="30">
        <f t="shared" si="84"/>
        <v>0</v>
      </c>
      <c r="J343" s="25">
        <f t="shared" si="84"/>
        <v>6</v>
      </c>
      <c r="K343" s="25">
        <f>SUM(I343:J343)</f>
        <v>6</v>
      </c>
    </row>
    <row r="344" spans="2:11" ht="12.75" customHeight="1">
      <c r="B344" s="21" t="s">
        <v>48</v>
      </c>
      <c r="C344" s="30">
        <v>0</v>
      </c>
      <c r="D344" s="25">
        <v>0</v>
      </c>
      <c r="E344" s="25">
        <v>0</v>
      </c>
      <c r="F344" s="30">
        <v>1</v>
      </c>
      <c r="G344" s="25">
        <v>22</v>
      </c>
      <c r="H344" s="31">
        <v>23</v>
      </c>
      <c r="I344" s="30">
        <f t="shared" si="84"/>
        <v>1</v>
      </c>
      <c r="J344" s="25">
        <f t="shared" si="84"/>
        <v>22</v>
      </c>
      <c r="K344" s="25">
        <f>SUM(I344:J344)</f>
        <v>23</v>
      </c>
    </row>
    <row r="345" spans="2:11" ht="12.75" customHeight="1">
      <c r="B345" s="32" t="s">
        <v>60</v>
      </c>
      <c r="C345" s="33">
        <f>SUM(C341:C344)</f>
        <v>0</v>
      </c>
      <c r="D345" s="34">
        <f aca="true" t="shared" si="85" ref="D345:K345">SUM(D341:D344)</f>
        <v>0</v>
      </c>
      <c r="E345" s="34">
        <f t="shared" si="85"/>
        <v>0</v>
      </c>
      <c r="F345" s="33">
        <f t="shared" si="85"/>
        <v>1</v>
      </c>
      <c r="G345" s="34">
        <f t="shared" si="85"/>
        <v>47</v>
      </c>
      <c r="H345" s="35">
        <f t="shared" si="85"/>
        <v>48</v>
      </c>
      <c r="I345" s="33">
        <f t="shared" si="85"/>
        <v>1</v>
      </c>
      <c r="J345" s="34">
        <f t="shared" si="85"/>
        <v>47</v>
      </c>
      <c r="K345" s="34">
        <f t="shared" si="85"/>
        <v>48</v>
      </c>
    </row>
    <row r="346" spans="1:11" s="2" customFormat="1" ht="12.75" customHeight="1">
      <c r="A346" s="22" t="s">
        <v>141</v>
      </c>
      <c r="C346" s="30"/>
      <c r="D346" s="25"/>
      <c r="E346" s="25"/>
      <c r="F346" s="30"/>
      <c r="G346" s="25"/>
      <c r="H346" s="31"/>
      <c r="I346" s="25"/>
      <c r="J346" s="25"/>
      <c r="K346" s="25"/>
    </row>
    <row r="347" spans="1:11" s="2" customFormat="1" ht="12.75" customHeight="1">
      <c r="A347" s="22"/>
      <c r="B347" s="2" t="s">
        <v>588</v>
      </c>
      <c r="C347" s="30">
        <v>0</v>
      </c>
      <c r="D347" s="25">
        <v>12</v>
      </c>
      <c r="E347" s="25">
        <v>12</v>
      </c>
      <c r="F347" s="30">
        <v>0</v>
      </c>
      <c r="G347" s="25">
        <v>0</v>
      </c>
      <c r="H347" s="25">
        <v>0</v>
      </c>
      <c r="I347" s="30">
        <f aca="true" t="shared" si="86" ref="I347:J349">SUM(F347,C347)</f>
        <v>0</v>
      </c>
      <c r="J347" s="25">
        <f t="shared" si="86"/>
        <v>12</v>
      </c>
      <c r="K347" s="25">
        <f>SUM(I347:J347)</f>
        <v>12</v>
      </c>
    </row>
    <row r="348" spans="1:11" s="2" customFormat="1" ht="12.75" customHeight="1">
      <c r="A348" s="22"/>
      <c r="B348" s="2" t="s">
        <v>142</v>
      </c>
      <c r="C348" s="30">
        <v>38</v>
      </c>
      <c r="D348" s="25">
        <v>109</v>
      </c>
      <c r="E348" s="25">
        <v>147</v>
      </c>
      <c r="F348" s="30">
        <v>0</v>
      </c>
      <c r="G348" s="25">
        <v>0</v>
      </c>
      <c r="H348" s="25">
        <v>0</v>
      </c>
      <c r="I348" s="30">
        <f t="shared" si="86"/>
        <v>38</v>
      </c>
      <c r="J348" s="25">
        <f t="shared" si="86"/>
        <v>109</v>
      </c>
      <c r="K348" s="25">
        <f>SUM(I348:J348)</f>
        <v>147</v>
      </c>
    </row>
    <row r="349" spans="2:11" ht="12.75" customHeight="1">
      <c r="B349" s="29" t="s">
        <v>477</v>
      </c>
      <c r="C349" s="42">
        <v>109</v>
      </c>
      <c r="D349" s="43">
        <v>123</v>
      </c>
      <c r="E349" s="61">
        <v>232</v>
      </c>
      <c r="F349" s="30">
        <v>0</v>
      </c>
      <c r="G349" s="43">
        <v>0</v>
      </c>
      <c r="H349" s="25">
        <v>0</v>
      </c>
      <c r="I349" s="30">
        <f t="shared" si="86"/>
        <v>109</v>
      </c>
      <c r="J349" s="43">
        <f t="shared" si="86"/>
        <v>123</v>
      </c>
      <c r="K349" s="25">
        <f>SUM(I349:J349)</f>
        <v>232</v>
      </c>
    </row>
    <row r="350" spans="2:11" ht="12.75" customHeight="1">
      <c r="B350" s="32" t="s">
        <v>60</v>
      </c>
      <c r="C350" s="33">
        <f>SUM(C347:C349)</f>
        <v>147</v>
      </c>
      <c r="D350" s="34">
        <f aca="true" t="shared" si="87" ref="D350:K350">SUM(D347:D349)</f>
        <v>244</v>
      </c>
      <c r="E350" s="34">
        <f t="shared" si="87"/>
        <v>391</v>
      </c>
      <c r="F350" s="33">
        <f t="shared" si="87"/>
        <v>0</v>
      </c>
      <c r="G350" s="34">
        <f t="shared" si="87"/>
        <v>0</v>
      </c>
      <c r="H350" s="35">
        <f t="shared" si="87"/>
        <v>0</v>
      </c>
      <c r="I350" s="34">
        <f t="shared" si="87"/>
        <v>147</v>
      </c>
      <c r="J350" s="34">
        <f t="shared" si="87"/>
        <v>244</v>
      </c>
      <c r="K350" s="34">
        <f t="shared" si="87"/>
        <v>391</v>
      </c>
    </row>
    <row r="351" spans="1:11" s="2" customFormat="1" ht="12.75" customHeight="1">
      <c r="A351" s="22" t="s">
        <v>143</v>
      </c>
      <c r="C351" s="30"/>
      <c r="D351" s="25"/>
      <c r="E351" s="25"/>
      <c r="F351" s="30"/>
      <c r="G351" s="25"/>
      <c r="H351" s="31"/>
      <c r="I351" s="25"/>
      <c r="J351" s="25"/>
      <c r="K351" s="25"/>
    </row>
    <row r="352" spans="2:11" ht="12.75" customHeight="1">
      <c r="B352" s="21" t="s">
        <v>152</v>
      </c>
      <c r="C352" s="30">
        <v>308</v>
      </c>
      <c r="D352" s="25">
        <v>681</v>
      </c>
      <c r="E352" s="25">
        <v>989</v>
      </c>
      <c r="F352" s="30">
        <v>0</v>
      </c>
      <c r="G352" s="25">
        <v>0</v>
      </c>
      <c r="H352" s="25">
        <v>0</v>
      </c>
      <c r="I352" s="30">
        <f aca="true" t="shared" si="88" ref="I352:I385">SUM(F352,C352)</f>
        <v>308</v>
      </c>
      <c r="J352" s="25">
        <f aca="true" t="shared" si="89" ref="J352:J385">SUM(G352,D352)</f>
        <v>681</v>
      </c>
      <c r="K352" s="25">
        <f aca="true" t="shared" si="90" ref="K352:K385">SUM(I352:J352)</f>
        <v>989</v>
      </c>
    </row>
    <row r="353" spans="2:11" ht="12.75" customHeight="1">
      <c r="B353" s="21" t="s">
        <v>153</v>
      </c>
      <c r="C353" s="30">
        <v>88</v>
      </c>
      <c r="D353" s="25">
        <v>162</v>
      </c>
      <c r="E353" s="25">
        <v>250</v>
      </c>
      <c r="F353" s="30">
        <v>0</v>
      </c>
      <c r="G353" s="25">
        <v>0</v>
      </c>
      <c r="H353" s="25">
        <v>0</v>
      </c>
      <c r="I353" s="30">
        <f t="shared" si="88"/>
        <v>88</v>
      </c>
      <c r="J353" s="25">
        <f t="shared" si="89"/>
        <v>162</v>
      </c>
      <c r="K353" s="25">
        <f t="shared" si="90"/>
        <v>250</v>
      </c>
    </row>
    <row r="354" spans="2:11" ht="12.75" customHeight="1">
      <c r="B354" s="21" t="s">
        <v>201</v>
      </c>
      <c r="C354" s="30">
        <v>14</v>
      </c>
      <c r="D354" s="25">
        <v>48</v>
      </c>
      <c r="E354" s="25">
        <v>62</v>
      </c>
      <c r="F354" s="30">
        <v>0</v>
      </c>
      <c r="G354" s="25">
        <v>0</v>
      </c>
      <c r="H354" s="25">
        <v>0</v>
      </c>
      <c r="I354" s="30">
        <f t="shared" si="88"/>
        <v>14</v>
      </c>
      <c r="J354" s="25">
        <f t="shared" si="89"/>
        <v>48</v>
      </c>
      <c r="K354" s="25">
        <f t="shared" si="90"/>
        <v>62</v>
      </c>
    </row>
    <row r="355" spans="2:11" ht="12.75" customHeight="1">
      <c r="B355" s="21" t="s">
        <v>228</v>
      </c>
      <c r="C355" s="30">
        <v>35</v>
      </c>
      <c r="D355" s="25">
        <v>10</v>
      </c>
      <c r="E355" s="25">
        <v>45</v>
      </c>
      <c r="F355" s="30">
        <v>0</v>
      </c>
      <c r="G355" s="25">
        <v>0</v>
      </c>
      <c r="H355" s="25">
        <v>0</v>
      </c>
      <c r="I355" s="30">
        <f t="shared" si="88"/>
        <v>35</v>
      </c>
      <c r="J355" s="25">
        <f t="shared" si="89"/>
        <v>10</v>
      </c>
      <c r="K355" s="25">
        <f t="shared" si="90"/>
        <v>45</v>
      </c>
    </row>
    <row r="356" spans="2:11" ht="12.75" customHeight="1">
      <c r="B356" s="21" t="s">
        <v>229</v>
      </c>
      <c r="C356" s="30">
        <v>99</v>
      </c>
      <c r="D356" s="25">
        <v>158</v>
      </c>
      <c r="E356" s="25">
        <v>257</v>
      </c>
      <c r="F356" s="30">
        <v>0</v>
      </c>
      <c r="G356" s="25">
        <v>0</v>
      </c>
      <c r="H356" s="25">
        <v>0</v>
      </c>
      <c r="I356" s="30">
        <f t="shared" si="88"/>
        <v>99</v>
      </c>
      <c r="J356" s="25">
        <f t="shared" si="89"/>
        <v>158</v>
      </c>
      <c r="K356" s="25">
        <f t="shared" si="90"/>
        <v>257</v>
      </c>
    </row>
    <row r="357" spans="2:11" ht="12.75" customHeight="1">
      <c r="B357" s="21" t="s">
        <v>230</v>
      </c>
      <c r="C357" s="30">
        <v>126</v>
      </c>
      <c r="D357" s="25">
        <v>310</v>
      </c>
      <c r="E357" s="25">
        <v>436</v>
      </c>
      <c r="F357" s="30">
        <v>0</v>
      </c>
      <c r="G357" s="25">
        <v>0</v>
      </c>
      <c r="H357" s="25">
        <v>0</v>
      </c>
      <c r="I357" s="30">
        <f t="shared" si="88"/>
        <v>126</v>
      </c>
      <c r="J357" s="25">
        <f t="shared" si="89"/>
        <v>310</v>
      </c>
      <c r="K357" s="25">
        <f t="shared" si="90"/>
        <v>436</v>
      </c>
    </row>
    <row r="358" spans="2:11" ht="12.75" customHeight="1">
      <c r="B358" s="21" t="s">
        <v>589</v>
      </c>
      <c r="C358" s="30">
        <v>7</v>
      </c>
      <c r="D358" s="25">
        <v>15</v>
      </c>
      <c r="E358" s="25">
        <v>22</v>
      </c>
      <c r="F358" s="30">
        <v>0</v>
      </c>
      <c r="G358" s="25">
        <v>0</v>
      </c>
      <c r="H358" s="25">
        <v>0</v>
      </c>
      <c r="I358" s="30">
        <f t="shared" si="88"/>
        <v>7</v>
      </c>
      <c r="J358" s="25">
        <f t="shared" si="89"/>
        <v>15</v>
      </c>
      <c r="K358" s="25">
        <f t="shared" si="90"/>
        <v>22</v>
      </c>
    </row>
    <row r="359" spans="2:11" ht="12.75" customHeight="1">
      <c r="B359" s="21" t="s">
        <v>231</v>
      </c>
      <c r="C359" s="30">
        <v>265</v>
      </c>
      <c r="D359" s="25">
        <v>48</v>
      </c>
      <c r="E359" s="25">
        <v>313</v>
      </c>
      <c r="F359" s="30">
        <v>0</v>
      </c>
      <c r="G359" s="25">
        <v>0</v>
      </c>
      <c r="H359" s="25">
        <v>0</v>
      </c>
      <c r="I359" s="30">
        <f t="shared" si="88"/>
        <v>265</v>
      </c>
      <c r="J359" s="25">
        <f t="shared" si="89"/>
        <v>48</v>
      </c>
      <c r="K359" s="25">
        <f t="shared" si="90"/>
        <v>313</v>
      </c>
    </row>
    <row r="360" spans="2:11" ht="12.75" customHeight="1">
      <c r="B360" s="21" t="s">
        <v>232</v>
      </c>
      <c r="C360" s="30">
        <v>20</v>
      </c>
      <c r="D360" s="25">
        <v>99</v>
      </c>
      <c r="E360" s="25">
        <v>119</v>
      </c>
      <c r="F360" s="30">
        <v>0</v>
      </c>
      <c r="G360" s="25">
        <v>0</v>
      </c>
      <c r="H360" s="25">
        <v>0</v>
      </c>
      <c r="I360" s="30">
        <f t="shared" si="88"/>
        <v>20</v>
      </c>
      <c r="J360" s="25">
        <f t="shared" si="89"/>
        <v>99</v>
      </c>
      <c r="K360" s="25">
        <f t="shared" si="90"/>
        <v>119</v>
      </c>
    </row>
    <row r="361" spans="2:11" ht="12.75" customHeight="1">
      <c r="B361" s="21" t="s">
        <v>233</v>
      </c>
      <c r="C361" s="30">
        <v>201</v>
      </c>
      <c r="D361" s="25">
        <v>319</v>
      </c>
      <c r="E361" s="25">
        <v>520</v>
      </c>
      <c r="F361" s="30">
        <v>0</v>
      </c>
      <c r="G361" s="25">
        <v>0</v>
      </c>
      <c r="H361" s="25">
        <v>0</v>
      </c>
      <c r="I361" s="30">
        <f t="shared" si="88"/>
        <v>201</v>
      </c>
      <c r="J361" s="25">
        <f t="shared" si="89"/>
        <v>319</v>
      </c>
      <c r="K361" s="25">
        <f t="shared" si="90"/>
        <v>520</v>
      </c>
    </row>
    <row r="362" spans="2:11" ht="12.75" customHeight="1">
      <c r="B362" s="21" t="s">
        <v>202</v>
      </c>
      <c r="C362" s="30">
        <v>25</v>
      </c>
      <c r="D362" s="25">
        <v>6</v>
      </c>
      <c r="E362" s="25">
        <v>31</v>
      </c>
      <c r="F362" s="30">
        <v>0</v>
      </c>
      <c r="G362" s="25">
        <v>0</v>
      </c>
      <c r="H362" s="25">
        <v>0</v>
      </c>
      <c r="I362" s="30">
        <f t="shared" si="88"/>
        <v>25</v>
      </c>
      <c r="J362" s="25">
        <f t="shared" si="89"/>
        <v>6</v>
      </c>
      <c r="K362" s="25">
        <f t="shared" si="90"/>
        <v>31</v>
      </c>
    </row>
    <row r="363" spans="2:11" ht="12.75" customHeight="1">
      <c r="B363" s="21" t="s">
        <v>234</v>
      </c>
      <c r="C363" s="30">
        <v>22</v>
      </c>
      <c r="D363" s="25">
        <v>15</v>
      </c>
      <c r="E363" s="25">
        <v>37</v>
      </c>
      <c r="F363" s="30">
        <v>0</v>
      </c>
      <c r="G363" s="25">
        <v>0</v>
      </c>
      <c r="H363" s="25">
        <v>0</v>
      </c>
      <c r="I363" s="30">
        <f t="shared" si="88"/>
        <v>22</v>
      </c>
      <c r="J363" s="25">
        <f t="shared" si="89"/>
        <v>15</v>
      </c>
      <c r="K363" s="25">
        <f t="shared" si="90"/>
        <v>37</v>
      </c>
    </row>
    <row r="364" spans="2:11" ht="12.75" customHeight="1">
      <c r="B364" s="21" t="s">
        <v>235</v>
      </c>
      <c r="C364" s="30">
        <v>16</v>
      </c>
      <c r="D364" s="25">
        <v>21</v>
      </c>
      <c r="E364" s="25">
        <v>37</v>
      </c>
      <c r="F364" s="30">
        <v>0</v>
      </c>
      <c r="G364" s="25">
        <v>0</v>
      </c>
      <c r="H364" s="25">
        <v>0</v>
      </c>
      <c r="I364" s="30">
        <f t="shared" si="88"/>
        <v>16</v>
      </c>
      <c r="J364" s="25">
        <f t="shared" si="89"/>
        <v>21</v>
      </c>
      <c r="K364" s="25">
        <f t="shared" si="90"/>
        <v>37</v>
      </c>
    </row>
    <row r="365" spans="2:11" ht="12.75" customHeight="1">
      <c r="B365" s="21" t="s">
        <v>236</v>
      </c>
      <c r="C365" s="30">
        <v>35</v>
      </c>
      <c r="D365" s="25">
        <v>21</v>
      </c>
      <c r="E365" s="25">
        <v>56</v>
      </c>
      <c r="F365" s="30">
        <v>0</v>
      </c>
      <c r="G365" s="25">
        <v>0</v>
      </c>
      <c r="H365" s="25">
        <v>0</v>
      </c>
      <c r="I365" s="30">
        <f t="shared" si="88"/>
        <v>35</v>
      </c>
      <c r="J365" s="25">
        <f t="shared" si="89"/>
        <v>21</v>
      </c>
      <c r="K365" s="25">
        <f t="shared" si="90"/>
        <v>56</v>
      </c>
    </row>
    <row r="366" spans="2:11" ht="12.75" customHeight="1">
      <c r="B366" s="21" t="s">
        <v>272</v>
      </c>
      <c r="C366" s="30">
        <v>0</v>
      </c>
      <c r="D366" s="25">
        <v>1</v>
      </c>
      <c r="E366" s="25">
        <v>1</v>
      </c>
      <c r="F366" s="30">
        <v>0</v>
      </c>
      <c r="G366" s="25">
        <v>0</v>
      </c>
      <c r="H366" s="25">
        <v>0</v>
      </c>
      <c r="I366" s="30">
        <f t="shared" si="88"/>
        <v>0</v>
      </c>
      <c r="J366" s="25">
        <f t="shared" si="89"/>
        <v>1</v>
      </c>
      <c r="K366" s="25">
        <f t="shared" si="90"/>
        <v>1</v>
      </c>
    </row>
    <row r="367" spans="2:11" ht="12.75" customHeight="1">
      <c r="B367" s="21" t="s">
        <v>237</v>
      </c>
      <c r="C367" s="30">
        <v>103</v>
      </c>
      <c r="D367" s="25">
        <v>116</v>
      </c>
      <c r="E367" s="25">
        <v>219</v>
      </c>
      <c r="F367" s="30">
        <v>0</v>
      </c>
      <c r="G367" s="25">
        <v>0</v>
      </c>
      <c r="H367" s="25">
        <v>0</v>
      </c>
      <c r="I367" s="30">
        <f t="shared" si="88"/>
        <v>103</v>
      </c>
      <c r="J367" s="25">
        <f t="shared" si="89"/>
        <v>116</v>
      </c>
      <c r="K367" s="25">
        <f t="shared" si="90"/>
        <v>219</v>
      </c>
    </row>
    <row r="368" spans="2:11" ht="12.75" customHeight="1">
      <c r="B368" s="21" t="s">
        <v>238</v>
      </c>
      <c r="C368" s="30">
        <v>1104</v>
      </c>
      <c r="D368" s="25">
        <v>1088</v>
      </c>
      <c r="E368" s="25">
        <v>2192</v>
      </c>
      <c r="F368" s="30">
        <v>0</v>
      </c>
      <c r="G368" s="25">
        <v>0</v>
      </c>
      <c r="H368" s="25">
        <v>0</v>
      </c>
      <c r="I368" s="30">
        <f t="shared" si="88"/>
        <v>1104</v>
      </c>
      <c r="J368" s="25">
        <f t="shared" si="89"/>
        <v>1088</v>
      </c>
      <c r="K368" s="25">
        <f t="shared" si="90"/>
        <v>2192</v>
      </c>
    </row>
    <row r="369" spans="2:11" ht="12.75" customHeight="1">
      <c r="B369" s="21" t="s">
        <v>478</v>
      </c>
      <c r="C369" s="30">
        <v>9</v>
      </c>
      <c r="D369" s="25">
        <v>5</v>
      </c>
      <c r="E369" s="25">
        <v>14</v>
      </c>
      <c r="F369" s="30">
        <v>0</v>
      </c>
      <c r="G369" s="25">
        <v>0</v>
      </c>
      <c r="H369" s="25">
        <v>0</v>
      </c>
      <c r="I369" s="30">
        <f t="shared" si="88"/>
        <v>9</v>
      </c>
      <c r="J369" s="25">
        <f t="shared" si="89"/>
        <v>5</v>
      </c>
      <c r="K369" s="25">
        <f t="shared" si="90"/>
        <v>14</v>
      </c>
    </row>
    <row r="370" spans="2:11" ht="12.75" customHeight="1">
      <c r="B370" s="21" t="s">
        <v>239</v>
      </c>
      <c r="C370" s="30">
        <v>337</v>
      </c>
      <c r="D370" s="25">
        <v>331</v>
      </c>
      <c r="E370" s="25">
        <v>668</v>
      </c>
      <c r="F370" s="30">
        <v>0</v>
      </c>
      <c r="G370" s="25">
        <v>0</v>
      </c>
      <c r="H370" s="25">
        <v>0</v>
      </c>
      <c r="I370" s="30">
        <f t="shared" si="88"/>
        <v>337</v>
      </c>
      <c r="J370" s="25">
        <f t="shared" si="89"/>
        <v>331</v>
      </c>
      <c r="K370" s="25">
        <f t="shared" si="90"/>
        <v>668</v>
      </c>
    </row>
    <row r="371" spans="2:11" ht="12.75" customHeight="1">
      <c r="B371" s="21" t="s">
        <v>240</v>
      </c>
      <c r="C371" s="30">
        <v>2440</v>
      </c>
      <c r="D371" s="25">
        <v>3291</v>
      </c>
      <c r="E371" s="25">
        <v>5731</v>
      </c>
      <c r="F371" s="30">
        <v>0</v>
      </c>
      <c r="G371" s="25">
        <v>0</v>
      </c>
      <c r="H371" s="25">
        <v>0</v>
      </c>
      <c r="I371" s="30">
        <f t="shared" si="88"/>
        <v>2440</v>
      </c>
      <c r="J371" s="25">
        <f t="shared" si="89"/>
        <v>3291</v>
      </c>
      <c r="K371" s="25">
        <f t="shared" si="90"/>
        <v>5731</v>
      </c>
    </row>
    <row r="372" spans="2:11" ht="12.75" customHeight="1">
      <c r="B372" s="21" t="s">
        <v>241</v>
      </c>
      <c r="C372" s="30">
        <v>56</v>
      </c>
      <c r="D372" s="25">
        <v>128</v>
      </c>
      <c r="E372" s="25">
        <v>184</v>
      </c>
      <c r="F372" s="30">
        <v>0</v>
      </c>
      <c r="G372" s="25">
        <v>0</v>
      </c>
      <c r="H372" s="25">
        <v>0</v>
      </c>
      <c r="I372" s="30">
        <f t="shared" si="88"/>
        <v>56</v>
      </c>
      <c r="J372" s="25">
        <f t="shared" si="89"/>
        <v>128</v>
      </c>
      <c r="K372" s="25">
        <f t="shared" si="90"/>
        <v>184</v>
      </c>
    </row>
    <row r="373" spans="2:11" ht="12.75" customHeight="1">
      <c r="B373" s="21" t="s">
        <v>436</v>
      </c>
      <c r="C373" s="30">
        <v>30</v>
      </c>
      <c r="D373" s="25">
        <v>53</v>
      </c>
      <c r="E373" s="25">
        <v>83</v>
      </c>
      <c r="F373" s="30">
        <v>0</v>
      </c>
      <c r="G373" s="25">
        <v>0</v>
      </c>
      <c r="H373" s="25">
        <v>0</v>
      </c>
      <c r="I373" s="30">
        <f t="shared" si="88"/>
        <v>30</v>
      </c>
      <c r="J373" s="25">
        <f t="shared" si="89"/>
        <v>53</v>
      </c>
      <c r="K373" s="25">
        <f t="shared" si="90"/>
        <v>83</v>
      </c>
    </row>
    <row r="374" spans="2:11" ht="12.75" customHeight="1">
      <c r="B374" s="21" t="s">
        <v>242</v>
      </c>
      <c r="C374" s="30">
        <v>456</v>
      </c>
      <c r="D374" s="25">
        <v>532</v>
      </c>
      <c r="E374" s="25">
        <v>988</v>
      </c>
      <c r="F374" s="30">
        <v>0</v>
      </c>
      <c r="G374" s="25">
        <v>0</v>
      </c>
      <c r="H374" s="25">
        <v>0</v>
      </c>
      <c r="I374" s="30">
        <f t="shared" si="88"/>
        <v>456</v>
      </c>
      <c r="J374" s="25">
        <f t="shared" si="89"/>
        <v>532</v>
      </c>
      <c r="K374" s="25">
        <f t="shared" si="90"/>
        <v>988</v>
      </c>
    </row>
    <row r="375" spans="2:11" ht="12.75" customHeight="1">
      <c r="B375" s="21" t="s">
        <v>243</v>
      </c>
      <c r="C375" s="30">
        <v>1270</v>
      </c>
      <c r="D375" s="25">
        <v>1428</v>
      </c>
      <c r="E375" s="25">
        <v>2698</v>
      </c>
      <c r="F375" s="30">
        <v>0</v>
      </c>
      <c r="G375" s="25">
        <v>0</v>
      </c>
      <c r="H375" s="25">
        <v>0</v>
      </c>
      <c r="I375" s="30">
        <f t="shared" si="88"/>
        <v>1270</v>
      </c>
      <c r="J375" s="25">
        <f t="shared" si="89"/>
        <v>1428</v>
      </c>
      <c r="K375" s="25">
        <f t="shared" si="90"/>
        <v>2698</v>
      </c>
    </row>
    <row r="376" spans="2:11" ht="12.75" customHeight="1">
      <c r="B376" s="21" t="s">
        <v>273</v>
      </c>
      <c r="C376" s="30">
        <v>46</v>
      </c>
      <c r="D376" s="25">
        <v>79</v>
      </c>
      <c r="E376" s="25">
        <v>125</v>
      </c>
      <c r="F376" s="30">
        <v>0</v>
      </c>
      <c r="G376" s="25">
        <v>0</v>
      </c>
      <c r="H376" s="25">
        <v>0</v>
      </c>
      <c r="I376" s="30">
        <f t="shared" si="88"/>
        <v>46</v>
      </c>
      <c r="J376" s="25">
        <f t="shared" si="89"/>
        <v>79</v>
      </c>
      <c r="K376" s="25">
        <f t="shared" si="90"/>
        <v>125</v>
      </c>
    </row>
    <row r="377" spans="2:11" ht="12.75" customHeight="1">
      <c r="B377" s="21" t="s">
        <v>244</v>
      </c>
      <c r="C377" s="30">
        <v>121</v>
      </c>
      <c r="D377" s="25">
        <v>22</v>
      </c>
      <c r="E377" s="25">
        <v>143</v>
      </c>
      <c r="F377" s="30">
        <v>0</v>
      </c>
      <c r="G377" s="25">
        <v>0</v>
      </c>
      <c r="H377" s="25">
        <v>0</v>
      </c>
      <c r="I377" s="30">
        <f t="shared" si="88"/>
        <v>121</v>
      </c>
      <c r="J377" s="25">
        <f t="shared" si="89"/>
        <v>22</v>
      </c>
      <c r="K377" s="25">
        <f t="shared" si="90"/>
        <v>143</v>
      </c>
    </row>
    <row r="378" spans="2:11" ht="12.75" customHeight="1">
      <c r="B378" s="21" t="s">
        <v>18</v>
      </c>
      <c r="C378" s="30">
        <v>6</v>
      </c>
      <c r="D378" s="25">
        <v>2</v>
      </c>
      <c r="E378" s="25">
        <v>8</v>
      </c>
      <c r="F378" s="30">
        <v>0</v>
      </c>
      <c r="G378" s="25">
        <v>0</v>
      </c>
      <c r="H378" s="25">
        <v>0</v>
      </c>
      <c r="I378" s="30">
        <f t="shared" si="88"/>
        <v>6</v>
      </c>
      <c r="J378" s="25">
        <f t="shared" si="89"/>
        <v>2</v>
      </c>
      <c r="K378" s="25">
        <f t="shared" si="90"/>
        <v>8</v>
      </c>
    </row>
    <row r="379" spans="2:11" ht="12.75" customHeight="1">
      <c r="B379" s="21" t="s">
        <v>245</v>
      </c>
      <c r="C379" s="30">
        <v>57</v>
      </c>
      <c r="D379" s="25">
        <v>57</v>
      </c>
      <c r="E379" s="25">
        <v>114</v>
      </c>
      <c r="F379" s="30">
        <v>0</v>
      </c>
      <c r="G379" s="25">
        <v>0</v>
      </c>
      <c r="H379" s="25">
        <v>0</v>
      </c>
      <c r="I379" s="30">
        <f t="shared" si="88"/>
        <v>57</v>
      </c>
      <c r="J379" s="25">
        <f t="shared" si="89"/>
        <v>57</v>
      </c>
      <c r="K379" s="25">
        <f t="shared" si="90"/>
        <v>114</v>
      </c>
    </row>
    <row r="380" spans="2:11" ht="12.75" customHeight="1">
      <c r="B380" s="21" t="s">
        <v>19</v>
      </c>
      <c r="C380" s="30">
        <v>7</v>
      </c>
      <c r="D380" s="25">
        <v>18</v>
      </c>
      <c r="E380" s="25">
        <v>25</v>
      </c>
      <c r="F380" s="30">
        <v>0</v>
      </c>
      <c r="G380" s="25">
        <v>0</v>
      </c>
      <c r="H380" s="25">
        <v>0</v>
      </c>
      <c r="I380" s="30">
        <f t="shared" si="88"/>
        <v>7</v>
      </c>
      <c r="J380" s="25">
        <f t="shared" si="89"/>
        <v>18</v>
      </c>
      <c r="K380" s="25">
        <f t="shared" si="90"/>
        <v>25</v>
      </c>
    </row>
    <row r="381" spans="2:11" ht="12.75" customHeight="1">
      <c r="B381" s="21" t="s">
        <v>246</v>
      </c>
      <c r="C381" s="30">
        <v>17</v>
      </c>
      <c r="D381" s="25">
        <v>7</v>
      </c>
      <c r="E381" s="25">
        <v>24</v>
      </c>
      <c r="F381" s="30">
        <v>0</v>
      </c>
      <c r="G381" s="25">
        <v>0</v>
      </c>
      <c r="H381" s="25">
        <v>0</v>
      </c>
      <c r="I381" s="30">
        <f t="shared" si="88"/>
        <v>17</v>
      </c>
      <c r="J381" s="25">
        <f t="shared" si="89"/>
        <v>7</v>
      </c>
      <c r="K381" s="25">
        <f t="shared" si="90"/>
        <v>24</v>
      </c>
    </row>
    <row r="382" spans="2:11" ht="12.75" customHeight="1">
      <c r="B382" s="21" t="s">
        <v>20</v>
      </c>
      <c r="C382" s="30">
        <v>126</v>
      </c>
      <c r="D382" s="25">
        <v>22</v>
      </c>
      <c r="E382" s="25">
        <v>148</v>
      </c>
      <c r="F382" s="30">
        <v>0</v>
      </c>
      <c r="G382" s="25">
        <v>0</v>
      </c>
      <c r="H382" s="25">
        <v>0</v>
      </c>
      <c r="I382" s="30">
        <f t="shared" si="88"/>
        <v>126</v>
      </c>
      <c r="J382" s="25">
        <f t="shared" si="89"/>
        <v>22</v>
      </c>
      <c r="K382" s="25">
        <f t="shared" si="90"/>
        <v>148</v>
      </c>
    </row>
    <row r="383" spans="2:11" ht="12.75" customHeight="1">
      <c r="B383" s="21" t="s">
        <v>590</v>
      </c>
      <c r="C383" s="30">
        <v>44</v>
      </c>
      <c r="D383" s="25">
        <v>62</v>
      </c>
      <c r="E383" s="25">
        <v>106</v>
      </c>
      <c r="F383" s="30">
        <v>0</v>
      </c>
      <c r="G383" s="25">
        <v>0</v>
      </c>
      <c r="H383" s="25">
        <v>0</v>
      </c>
      <c r="I383" s="30">
        <f t="shared" si="88"/>
        <v>44</v>
      </c>
      <c r="J383" s="25">
        <f t="shared" si="89"/>
        <v>62</v>
      </c>
      <c r="K383" s="25">
        <f t="shared" si="90"/>
        <v>106</v>
      </c>
    </row>
    <row r="384" spans="2:11" ht="12.75" customHeight="1">
      <c r="B384" s="21" t="s">
        <v>247</v>
      </c>
      <c r="C384" s="30">
        <v>652</v>
      </c>
      <c r="D384" s="25">
        <v>357</v>
      </c>
      <c r="E384" s="25">
        <v>1009</v>
      </c>
      <c r="F384" s="30">
        <v>0</v>
      </c>
      <c r="G384" s="25">
        <v>0</v>
      </c>
      <c r="H384" s="25">
        <v>0</v>
      </c>
      <c r="I384" s="30">
        <f t="shared" si="88"/>
        <v>652</v>
      </c>
      <c r="J384" s="25">
        <f t="shared" si="89"/>
        <v>357</v>
      </c>
      <c r="K384" s="25">
        <f t="shared" si="90"/>
        <v>1009</v>
      </c>
    </row>
    <row r="385" spans="2:11" ht="12.75" customHeight="1">
      <c r="B385" s="21" t="s">
        <v>248</v>
      </c>
      <c r="C385" s="30">
        <v>75</v>
      </c>
      <c r="D385" s="25">
        <v>111</v>
      </c>
      <c r="E385" s="25">
        <v>186</v>
      </c>
      <c r="F385" s="30">
        <v>0</v>
      </c>
      <c r="G385" s="25">
        <v>0</v>
      </c>
      <c r="H385" s="25">
        <v>0</v>
      </c>
      <c r="I385" s="30">
        <f t="shared" si="88"/>
        <v>75</v>
      </c>
      <c r="J385" s="25">
        <f t="shared" si="89"/>
        <v>111</v>
      </c>
      <c r="K385" s="25">
        <f t="shared" si="90"/>
        <v>186</v>
      </c>
    </row>
    <row r="386" spans="2:11" ht="12.75" customHeight="1">
      <c r="B386" s="32" t="s">
        <v>60</v>
      </c>
      <c r="C386" s="33">
        <f aca="true" t="shared" si="91" ref="C386:K386">SUM(C352:C385)</f>
        <v>8217</v>
      </c>
      <c r="D386" s="34">
        <f t="shared" si="91"/>
        <v>9623</v>
      </c>
      <c r="E386" s="34">
        <f t="shared" si="91"/>
        <v>17840</v>
      </c>
      <c r="F386" s="33">
        <f t="shared" si="91"/>
        <v>0</v>
      </c>
      <c r="G386" s="34">
        <f t="shared" si="91"/>
        <v>0</v>
      </c>
      <c r="H386" s="35">
        <f t="shared" si="91"/>
        <v>0</v>
      </c>
      <c r="I386" s="34">
        <f t="shared" si="91"/>
        <v>8217</v>
      </c>
      <c r="J386" s="34">
        <f t="shared" si="91"/>
        <v>9623</v>
      </c>
      <c r="K386" s="34">
        <f t="shared" si="91"/>
        <v>17840</v>
      </c>
    </row>
    <row r="387" spans="1:11" s="2" customFormat="1" ht="12.75" customHeight="1">
      <c r="A387" s="222" t="s">
        <v>350</v>
      </c>
      <c r="B387" s="158"/>
      <c r="C387" s="83"/>
      <c r="D387" s="84"/>
      <c r="E387" s="84"/>
      <c r="F387" s="235"/>
      <c r="G387" s="236"/>
      <c r="H387" s="237"/>
      <c r="I387" s="236"/>
      <c r="J387" s="236"/>
      <c r="K387" s="236"/>
    </row>
    <row r="388" spans="1:11" s="2" customFormat="1" ht="12.75" customHeight="1">
      <c r="A388" s="238"/>
      <c r="B388" s="239" t="s">
        <v>351</v>
      </c>
      <c r="C388" s="83">
        <v>6</v>
      </c>
      <c r="D388" s="84">
        <v>48</v>
      </c>
      <c r="E388" s="84">
        <v>54</v>
      </c>
      <c r="F388" s="83">
        <v>0</v>
      </c>
      <c r="G388" s="84">
        <v>0</v>
      </c>
      <c r="H388" s="240">
        <v>0</v>
      </c>
      <c r="I388" s="84">
        <f>SUM(F388,C388)</f>
        <v>6</v>
      </c>
      <c r="J388" s="84">
        <f>SUM(G388,D388)</f>
        <v>48</v>
      </c>
      <c r="K388" s="84">
        <f>SUM(I388:J388)</f>
        <v>54</v>
      </c>
    </row>
    <row r="389" spans="1:11" s="2" customFormat="1" ht="12.75" customHeight="1">
      <c r="A389" s="238"/>
      <c r="B389" s="239" t="s">
        <v>352</v>
      </c>
      <c r="C389" s="83">
        <v>14</v>
      </c>
      <c r="D389" s="84">
        <v>26</v>
      </c>
      <c r="E389" s="84">
        <v>40</v>
      </c>
      <c r="F389" s="83">
        <v>0</v>
      </c>
      <c r="G389" s="84">
        <v>0</v>
      </c>
      <c r="H389" s="240">
        <v>0</v>
      </c>
      <c r="I389" s="84">
        <f>SUM(F389,C389)</f>
        <v>14</v>
      </c>
      <c r="J389" s="84">
        <f>SUM(G389,D389)</f>
        <v>26</v>
      </c>
      <c r="K389" s="84">
        <f>SUM(I389:J389)</f>
        <v>40</v>
      </c>
    </row>
    <row r="390" spans="1:11" s="2" customFormat="1" ht="12.75" customHeight="1">
      <c r="A390" s="238"/>
      <c r="B390" s="158" t="s">
        <v>60</v>
      </c>
      <c r="C390" s="154">
        <f>SUM(C388:C389)</f>
        <v>20</v>
      </c>
      <c r="D390" s="241">
        <f aca="true" t="shared" si="92" ref="D390:K390">SUM(D388:D389)</f>
        <v>74</v>
      </c>
      <c r="E390" s="241">
        <f t="shared" si="92"/>
        <v>94</v>
      </c>
      <c r="F390" s="242">
        <f t="shared" si="92"/>
        <v>0</v>
      </c>
      <c r="G390" s="243">
        <f t="shared" si="92"/>
        <v>0</v>
      </c>
      <c r="H390" s="244">
        <f t="shared" si="92"/>
        <v>0</v>
      </c>
      <c r="I390" s="243">
        <f t="shared" si="92"/>
        <v>20</v>
      </c>
      <c r="J390" s="243">
        <f t="shared" si="92"/>
        <v>74</v>
      </c>
      <c r="K390" s="243">
        <f t="shared" si="92"/>
        <v>94</v>
      </c>
    </row>
    <row r="391" spans="2:11" ht="20.25" customHeight="1">
      <c r="B391" s="32" t="s">
        <v>144</v>
      </c>
      <c r="C391" s="36">
        <f aca="true" t="shared" si="93" ref="C391:K391">SUM(C386+C350+C345+C339+C312+C270+C266+C250+C238+C233+C219+C188+C185+C171+C166+C160+C149+C143+C135+C128+C123+C111+C95+C85+C81+C75+C56+C50+C43+C38+C390+C24)</f>
        <v>133459</v>
      </c>
      <c r="D391" s="26">
        <f t="shared" si="93"/>
        <v>194580</v>
      </c>
      <c r="E391" s="26">
        <f t="shared" si="93"/>
        <v>328039</v>
      </c>
      <c r="F391" s="36">
        <f t="shared" si="93"/>
        <v>1</v>
      </c>
      <c r="G391" s="26">
        <f t="shared" si="93"/>
        <v>47</v>
      </c>
      <c r="H391" s="37">
        <f t="shared" si="93"/>
        <v>48</v>
      </c>
      <c r="I391" s="26">
        <f t="shared" si="93"/>
        <v>133460</v>
      </c>
      <c r="J391" s="26">
        <f t="shared" si="93"/>
        <v>194627</v>
      </c>
      <c r="K391" s="26">
        <f t="shared" si="93"/>
        <v>328087</v>
      </c>
    </row>
    <row r="392" spans="2:11" ht="12.75" customHeight="1">
      <c r="B392" s="21"/>
      <c r="C392"/>
      <c r="D392"/>
      <c r="E392"/>
      <c r="F392"/>
      <c r="G392" s="21"/>
      <c r="H392"/>
      <c r="I392"/>
      <c r="J392" s="21"/>
      <c r="K392" s="21"/>
    </row>
    <row r="393" spans="2:11" ht="12.75" customHeight="1">
      <c r="B393" s="21"/>
      <c r="C393"/>
      <c r="D393"/>
      <c r="E393"/>
      <c r="F393"/>
      <c r="G393" s="21"/>
      <c r="H393"/>
      <c r="I393"/>
      <c r="J393" s="21"/>
      <c r="K393" s="21"/>
    </row>
    <row r="394" spans="2:11" ht="12.75" customHeight="1">
      <c r="B394" s="21"/>
      <c r="C394"/>
      <c r="D394"/>
      <c r="E394"/>
      <c r="F394"/>
      <c r="G394" s="21"/>
      <c r="H394"/>
      <c r="I394"/>
      <c r="J394" s="21"/>
      <c r="K394" s="21"/>
    </row>
    <row r="395" spans="2:11" ht="12.75" customHeight="1">
      <c r="B395" s="21"/>
      <c r="C395"/>
      <c r="D395"/>
      <c r="E395"/>
      <c r="F395"/>
      <c r="G395" s="21"/>
      <c r="H395"/>
      <c r="I395"/>
      <c r="J395" s="21"/>
      <c r="K395" s="21"/>
    </row>
    <row r="396" spans="2:11" ht="12.75" customHeight="1">
      <c r="B396" s="21"/>
      <c r="C396"/>
      <c r="D396"/>
      <c r="E396"/>
      <c r="F396"/>
      <c r="G396" s="21"/>
      <c r="H396"/>
      <c r="I396"/>
      <c r="J396" s="21"/>
      <c r="K396" s="21"/>
    </row>
    <row r="397" spans="2:11" ht="12.75" customHeight="1">
      <c r="B397" s="21"/>
      <c r="C397"/>
      <c r="D397"/>
      <c r="E397"/>
      <c r="F397"/>
      <c r="G397" s="21"/>
      <c r="H397"/>
      <c r="I397"/>
      <c r="J397" s="21"/>
      <c r="K397" s="21"/>
    </row>
  </sheetData>
  <sheetProtection/>
  <mergeCells count="3">
    <mergeCell ref="A2:K2"/>
    <mergeCell ref="A4:K4"/>
    <mergeCell ref="A5:K5"/>
  </mergeCells>
  <printOptions horizontalCentered="1"/>
  <pageMargins left="0" right="0" top="0.5905511811023623" bottom="0.5905511811023623" header="0.5118110236220472" footer="0.5118110236220472"/>
  <pageSetup horizontalDpi="600" verticalDpi="600" orientation="portrait" paperSize="9" scale="8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dimension ref="A1:P48"/>
  <sheetViews>
    <sheetView zoomScalePageLayoutView="0" workbookViewId="0" topLeftCell="A1">
      <selection activeCell="F27" sqref="F27"/>
    </sheetView>
  </sheetViews>
  <sheetFormatPr defaultColWidth="9.140625" defaultRowHeight="12.75"/>
  <cols>
    <col min="1" max="1" width="36.7109375" style="105" customWidth="1"/>
    <col min="2" max="16384" width="9.140625" style="105" customWidth="1"/>
  </cols>
  <sheetData>
    <row r="1" spans="1:10" s="47" customFormat="1" ht="14.25" customHeight="1">
      <c r="A1" s="76" t="s">
        <v>449</v>
      </c>
      <c r="B1" s="103"/>
      <c r="C1" s="103"/>
      <c r="D1" s="103"/>
      <c r="E1" s="103"/>
      <c r="F1" s="103"/>
      <c r="G1" s="103"/>
      <c r="H1" s="103"/>
      <c r="I1" s="103"/>
      <c r="J1" s="103"/>
    </row>
    <row r="2" spans="1:16" s="47" customFormat="1" ht="12.75">
      <c r="A2" s="312" t="s">
        <v>210</v>
      </c>
      <c r="B2" s="312"/>
      <c r="C2" s="312"/>
      <c r="D2" s="312"/>
      <c r="E2" s="312"/>
      <c r="F2" s="312"/>
      <c r="G2" s="312"/>
      <c r="H2" s="312"/>
      <c r="I2" s="312"/>
      <c r="J2" s="312"/>
      <c r="K2" s="104"/>
      <c r="L2" s="104"/>
      <c r="M2" s="104"/>
      <c r="N2" s="104"/>
      <c r="O2" s="104"/>
      <c r="P2" s="104"/>
    </row>
    <row r="3" spans="1:16" s="47" customFormat="1" ht="6" customHeight="1">
      <c r="A3" s="102"/>
      <c r="B3" s="103"/>
      <c r="C3" s="103"/>
      <c r="D3" s="103"/>
      <c r="E3" s="103"/>
      <c r="F3" s="103"/>
      <c r="G3" s="103"/>
      <c r="H3" s="103"/>
      <c r="I3" s="103"/>
      <c r="J3" s="103"/>
      <c r="K3" s="50"/>
      <c r="L3" s="49"/>
      <c r="M3" s="49"/>
      <c r="N3" s="50"/>
      <c r="O3" s="50"/>
      <c r="P3" s="50"/>
    </row>
    <row r="4" spans="1:16" s="47" customFormat="1" ht="12.75">
      <c r="A4" s="312" t="s">
        <v>444</v>
      </c>
      <c r="B4" s="312"/>
      <c r="C4" s="312"/>
      <c r="D4" s="312"/>
      <c r="E4" s="312"/>
      <c r="F4" s="312"/>
      <c r="G4" s="312"/>
      <c r="H4" s="312"/>
      <c r="I4" s="312"/>
      <c r="J4" s="312"/>
      <c r="K4" s="104"/>
      <c r="L4" s="104"/>
      <c r="M4" s="104"/>
      <c r="N4" s="104"/>
      <c r="O4" s="104"/>
      <c r="P4" s="104"/>
    </row>
    <row r="5" spans="1:16" s="47" customFormat="1" ht="12.75">
      <c r="A5" s="312" t="s">
        <v>450</v>
      </c>
      <c r="B5" s="312"/>
      <c r="C5" s="312"/>
      <c r="D5" s="312"/>
      <c r="E5" s="312"/>
      <c r="F5" s="312"/>
      <c r="G5" s="312"/>
      <c r="H5" s="312"/>
      <c r="I5" s="312"/>
      <c r="J5" s="312"/>
      <c r="K5" s="104"/>
      <c r="L5" s="104"/>
      <c r="M5" s="104"/>
      <c r="N5" s="104"/>
      <c r="O5" s="104"/>
      <c r="P5" s="104"/>
    </row>
    <row r="6" spans="1:10" ht="13.5" thickBot="1">
      <c r="A6" s="103"/>
      <c r="B6" s="103"/>
      <c r="C6" s="103"/>
      <c r="D6" s="103"/>
      <c r="E6" s="103"/>
      <c r="F6" s="103"/>
      <c r="G6" s="103"/>
      <c r="H6" s="103"/>
      <c r="I6" s="103"/>
      <c r="J6" s="103"/>
    </row>
    <row r="7" spans="1:10" s="47" customFormat="1" ht="12.75">
      <c r="A7" s="106"/>
      <c r="B7" s="278" t="s">
        <v>59</v>
      </c>
      <c r="C7" s="107"/>
      <c r="D7" s="107"/>
      <c r="E7" s="279" t="s">
        <v>58</v>
      </c>
      <c r="F7" s="109"/>
      <c r="G7" s="109"/>
      <c r="H7" s="108" t="s">
        <v>60</v>
      </c>
      <c r="I7" s="109"/>
      <c r="J7" s="109"/>
    </row>
    <row r="8" spans="1:10" s="47" customFormat="1" ht="12.75">
      <c r="A8" s="110" t="s">
        <v>57</v>
      </c>
      <c r="B8" s="111" t="s">
        <v>62</v>
      </c>
      <c r="C8" s="112" t="s">
        <v>63</v>
      </c>
      <c r="D8" s="112" t="s">
        <v>64</v>
      </c>
      <c r="E8" s="113" t="s">
        <v>62</v>
      </c>
      <c r="F8" s="114" t="s">
        <v>63</v>
      </c>
      <c r="G8" s="114" t="s">
        <v>64</v>
      </c>
      <c r="H8" s="115" t="s">
        <v>62</v>
      </c>
      <c r="I8" s="114" t="s">
        <v>63</v>
      </c>
      <c r="J8" s="114" t="s">
        <v>64</v>
      </c>
    </row>
    <row r="9" spans="1:10" s="47" customFormat="1" ht="12.75">
      <c r="A9" s="116" t="s">
        <v>65</v>
      </c>
      <c r="B9" s="117">
        <v>4840</v>
      </c>
      <c r="C9" s="118">
        <v>4695</v>
      </c>
      <c r="D9" s="119">
        <v>9535</v>
      </c>
      <c r="E9" s="117">
        <v>0</v>
      </c>
      <c r="F9" s="118">
        <v>0</v>
      </c>
      <c r="G9" s="119">
        <v>0</v>
      </c>
      <c r="H9" s="120">
        <f>SUM(B9,E9)</f>
        <v>4840</v>
      </c>
      <c r="I9" s="121">
        <f>SUM(C9,F9)</f>
        <v>4695</v>
      </c>
      <c r="J9" s="121">
        <f>SUM(D9,G9)</f>
        <v>9535</v>
      </c>
    </row>
    <row r="10" spans="1:10" ht="12.75">
      <c r="A10" s="116" t="s">
        <v>70</v>
      </c>
      <c r="B10" s="122">
        <v>4467</v>
      </c>
      <c r="C10" s="123">
        <v>238</v>
      </c>
      <c r="D10" s="123">
        <v>4705</v>
      </c>
      <c r="E10" s="122">
        <v>0</v>
      </c>
      <c r="F10" s="123">
        <v>0</v>
      </c>
      <c r="G10" s="123">
        <v>0</v>
      </c>
      <c r="H10" s="124">
        <f aca="true" t="shared" si="0" ref="H10:H40">SUM(B10,E10)</f>
        <v>4467</v>
      </c>
      <c r="I10" s="125">
        <f aca="true" t="shared" si="1" ref="I10:I40">SUM(C10,F10)</f>
        <v>238</v>
      </c>
      <c r="J10" s="125">
        <f aca="true" t="shared" si="2" ref="J10:J40">SUM(D10,G10)</f>
        <v>4705</v>
      </c>
    </row>
    <row r="11" spans="1:10" ht="12.75">
      <c r="A11" s="280" t="s">
        <v>568</v>
      </c>
      <c r="B11" s="122">
        <v>198</v>
      </c>
      <c r="C11" s="123">
        <v>366</v>
      </c>
      <c r="D11" s="123">
        <v>564</v>
      </c>
      <c r="E11" s="122">
        <v>0</v>
      </c>
      <c r="F11" s="123">
        <v>0</v>
      </c>
      <c r="G11" s="123">
        <v>0</v>
      </c>
      <c r="H11" s="124">
        <f t="shared" si="0"/>
        <v>198</v>
      </c>
      <c r="I11" s="125">
        <f t="shared" si="1"/>
        <v>366</v>
      </c>
      <c r="J11" s="125">
        <f t="shared" si="2"/>
        <v>564</v>
      </c>
    </row>
    <row r="12" spans="1:10" ht="12.75">
      <c r="A12" s="116" t="s">
        <v>74</v>
      </c>
      <c r="B12" s="122">
        <v>131</v>
      </c>
      <c r="C12" s="123">
        <v>303</v>
      </c>
      <c r="D12" s="123">
        <v>434</v>
      </c>
      <c r="E12" s="122">
        <v>0</v>
      </c>
      <c r="F12" s="123">
        <v>0</v>
      </c>
      <c r="G12" s="123">
        <v>0</v>
      </c>
      <c r="H12" s="124">
        <f t="shared" si="0"/>
        <v>131</v>
      </c>
      <c r="I12" s="125">
        <f t="shared" si="1"/>
        <v>303</v>
      </c>
      <c r="J12" s="125">
        <f t="shared" si="2"/>
        <v>434</v>
      </c>
    </row>
    <row r="13" spans="1:10" ht="12.75">
      <c r="A13" s="116" t="s">
        <v>145</v>
      </c>
      <c r="B13" s="122">
        <v>39</v>
      </c>
      <c r="C13" s="123">
        <v>73</v>
      </c>
      <c r="D13" s="123">
        <v>112</v>
      </c>
      <c r="E13" s="122">
        <v>0</v>
      </c>
      <c r="F13" s="123">
        <v>0</v>
      </c>
      <c r="G13" s="123">
        <v>0</v>
      </c>
      <c r="H13" s="124">
        <f t="shared" si="0"/>
        <v>39</v>
      </c>
      <c r="I13" s="125">
        <f t="shared" si="1"/>
        <v>73</v>
      </c>
      <c r="J13" s="125">
        <f t="shared" si="2"/>
        <v>112</v>
      </c>
    </row>
    <row r="14" spans="1:10" ht="12.75">
      <c r="A14" s="116" t="s">
        <v>76</v>
      </c>
      <c r="B14" s="122">
        <v>3356</v>
      </c>
      <c r="C14" s="123">
        <v>677</v>
      </c>
      <c r="D14" s="123">
        <v>4033</v>
      </c>
      <c r="E14" s="122">
        <v>0</v>
      </c>
      <c r="F14" s="123">
        <v>0</v>
      </c>
      <c r="G14" s="123">
        <v>0</v>
      </c>
      <c r="H14" s="124">
        <f t="shared" si="0"/>
        <v>3356</v>
      </c>
      <c r="I14" s="125">
        <f t="shared" si="1"/>
        <v>677</v>
      </c>
      <c r="J14" s="125">
        <f t="shared" si="2"/>
        <v>4033</v>
      </c>
    </row>
    <row r="15" spans="1:10" ht="12.75">
      <c r="A15" s="116" t="s">
        <v>146</v>
      </c>
      <c r="B15" s="122">
        <v>404</v>
      </c>
      <c r="C15" s="123">
        <v>200</v>
      </c>
      <c r="D15" s="123">
        <v>604</v>
      </c>
      <c r="E15" s="122">
        <v>0</v>
      </c>
      <c r="F15" s="123">
        <v>0</v>
      </c>
      <c r="G15" s="123">
        <v>0</v>
      </c>
      <c r="H15" s="124">
        <f t="shared" si="0"/>
        <v>404</v>
      </c>
      <c r="I15" s="125">
        <f t="shared" si="1"/>
        <v>200</v>
      </c>
      <c r="J15" s="125">
        <f t="shared" si="2"/>
        <v>604</v>
      </c>
    </row>
    <row r="16" spans="1:10" ht="12.75">
      <c r="A16" s="116" t="s">
        <v>83</v>
      </c>
      <c r="B16" s="122">
        <v>15</v>
      </c>
      <c r="C16" s="123">
        <v>9</v>
      </c>
      <c r="D16" s="123">
        <v>24</v>
      </c>
      <c r="E16" s="122">
        <v>0</v>
      </c>
      <c r="F16" s="123">
        <v>0</v>
      </c>
      <c r="G16" s="123">
        <v>0</v>
      </c>
      <c r="H16" s="124">
        <f t="shared" si="0"/>
        <v>15</v>
      </c>
      <c r="I16" s="125">
        <f t="shared" si="1"/>
        <v>9</v>
      </c>
      <c r="J16" s="125">
        <f t="shared" si="2"/>
        <v>24</v>
      </c>
    </row>
    <row r="17" spans="1:10" ht="12.75">
      <c r="A17" s="116" t="s">
        <v>84</v>
      </c>
      <c r="B17" s="122">
        <v>6736</v>
      </c>
      <c r="C17" s="123">
        <v>7749</v>
      </c>
      <c r="D17" s="123">
        <v>14485</v>
      </c>
      <c r="E17" s="122">
        <v>0</v>
      </c>
      <c r="F17" s="123">
        <v>0</v>
      </c>
      <c r="G17" s="123">
        <v>0</v>
      </c>
      <c r="H17" s="124">
        <f t="shared" si="0"/>
        <v>6736</v>
      </c>
      <c r="I17" s="125">
        <f t="shared" si="1"/>
        <v>7749</v>
      </c>
      <c r="J17" s="125">
        <f t="shared" si="2"/>
        <v>14485</v>
      </c>
    </row>
    <row r="18" spans="1:10" ht="12.75">
      <c r="A18" s="116" t="s">
        <v>90</v>
      </c>
      <c r="B18" s="122">
        <v>5245</v>
      </c>
      <c r="C18" s="123">
        <v>4826</v>
      </c>
      <c r="D18" s="123">
        <v>10071</v>
      </c>
      <c r="E18" s="122">
        <v>0</v>
      </c>
      <c r="F18" s="123">
        <v>0</v>
      </c>
      <c r="G18" s="123">
        <v>0</v>
      </c>
      <c r="H18" s="124">
        <f t="shared" si="0"/>
        <v>5245</v>
      </c>
      <c r="I18" s="125">
        <f t="shared" si="1"/>
        <v>4826</v>
      </c>
      <c r="J18" s="125">
        <f t="shared" si="2"/>
        <v>10071</v>
      </c>
    </row>
    <row r="19" spans="1:10" ht="12.75">
      <c r="A19" s="116" t="s">
        <v>95</v>
      </c>
      <c r="B19" s="122">
        <v>2580</v>
      </c>
      <c r="C19" s="123">
        <v>939</v>
      </c>
      <c r="D19" s="123">
        <v>3519</v>
      </c>
      <c r="E19" s="122">
        <v>0</v>
      </c>
      <c r="F19" s="123">
        <v>0</v>
      </c>
      <c r="G19" s="123">
        <v>0</v>
      </c>
      <c r="H19" s="124">
        <f t="shared" si="0"/>
        <v>2580</v>
      </c>
      <c r="I19" s="125">
        <f t="shared" si="1"/>
        <v>939</v>
      </c>
      <c r="J19" s="125">
        <f t="shared" si="2"/>
        <v>3519</v>
      </c>
    </row>
    <row r="20" spans="1:10" ht="12.75">
      <c r="A20" s="116" t="s">
        <v>97</v>
      </c>
      <c r="B20" s="122">
        <v>3859</v>
      </c>
      <c r="C20" s="123">
        <v>11702</v>
      </c>
      <c r="D20" s="123">
        <v>15561</v>
      </c>
      <c r="E20" s="122">
        <v>0</v>
      </c>
      <c r="F20" s="123">
        <v>0</v>
      </c>
      <c r="G20" s="123">
        <v>0</v>
      </c>
      <c r="H20" s="124">
        <f t="shared" si="0"/>
        <v>3859</v>
      </c>
      <c r="I20" s="125">
        <f t="shared" si="1"/>
        <v>11702</v>
      </c>
      <c r="J20" s="125">
        <f t="shared" si="2"/>
        <v>15561</v>
      </c>
    </row>
    <row r="21" spans="1:10" ht="12.75">
      <c r="A21" s="116" t="s">
        <v>147</v>
      </c>
      <c r="B21" s="122">
        <v>19267</v>
      </c>
      <c r="C21" s="123">
        <v>28504</v>
      </c>
      <c r="D21" s="123">
        <v>47771</v>
      </c>
      <c r="E21" s="122">
        <v>0</v>
      </c>
      <c r="F21" s="123">
        <v>0</v>
      </c>
      <c r="G21" s="123">
        <v>0</v>
      </c>
      <c r="H21" s="124">
        <f t="shared" si="0"/>
        <v>19267</v>
      </c>
      <c r="I21" s="125">
        <f t="shared" si="1"/>
        <v>28504</v>
      </c>
      <c r="J21" s="125">
        <f t="shared" si="2"/>
        <v>47771</v>
      </c>
    </row>
    <row r="22" spans="1:10" ht="12.75">
      <c r="A22" s="116" t="s">
        <v>100</v>
      </c>
      <c r="B22" s="122">
        <v>166</v>
      </c>
      <c r="C22" s="123">
        <v>191</v>
      </c>
      <c r="D22" s="123">
        <v>357</v>
      </c>
      <c r="E22" s="122">
        <v>0</v>
      </c>
      <c r="F22" s="123">
        <v>0</v>
      </c>
      <c r="G22" s="123">
        <v>0</v>
      </c>
      <c r="H22" s="124">
        <f t="shared" si="0"/>
        <v>166</v>
      </c>
      <c r="I22" s="125">
        <f t="shared" si="1"/>
        <v>191</v>
      </c>
      <c r="J22" s="125">
        <f t="shared" si="2"/>
        <v>357</v>
      </c>
    </row>
    <row r="23" spans="1:10" s="24" customFormat="1" ht="12.75">
      <c r="A23" s="116" t="s">
        <v>102</v>
      </c>
      <c r="B23" s="122">
        <v>8</v>
      </c>
      <c r="C23" s="123">
        <v>281</v>
      </c>
      <c r="D23" s="123">
        <v>289</v>
      </c>
      <c r="E23" s="122">
        <v>0</v>
      </c>
      <c r="F23" s="123">
        <v>0</v>
      </c>
      <c r="G23" s="123">
        <v>0</v>
      </c>
      <c r="H23" s="124">
        <f t="shared" si="0"/>
        <v>8</v>
      </c>
      <c r="I23" s="125">
        <f t="shared" si="1"/>
        <v>281</v>
      </c>
      <c r="J23" s="125">
        <f t="shared" si="2"/>
        <v>289</v>
      </c>
    </row>
    <row r="24" spans="1:10" ht="12.75">
      <c r="A24" s="116" t="s">
        <v>105</v>
      </c>
      <c r="B24" s="122">
        <v>1043</v>
      </c>
      <c r="C24" s="123">
        <v>50</v>
      </c>
      <c r="D24" s="123">
        <v>1093</v>
      </c>
      <c r="E24" s="122">
        <v>0</v>
      </c>
      <c r="F24" s="123">
        <v>0</v>
      </c>
      <c r="G24" s="123">
        <v>0</v>
      </c>
      <c r="H24" s="124">
        <f t="shared" si="0"/>
        <v>1043</v>
      </c>
      <c r="I24" s="125">
        <f t="shared" si="1"/>
        <v>50</v>
      </c>
      <c r="J24" s="125">
        <f t="shared" si="2"/>
        <v>1093</v>
      </c>
    </row>
    <row r="25" spans="1:10" ht="12.75">
      <c r="A25" s="116" t="s">
        <v>148</v>
      </c>
      <c r="B25" s="122">
        <v>393</v>
      </c>
      <c r="C25" s="123">
        <v>983</v>
      </c>
      <c r="D25" s="123">
        <v>1376</v>
      </c>
      <c r="E25" s="122">
        <v>0</v>
      </c>
      <c r="F25" s="123">
        <v>0</v>
      </c>
      <c r="G25" s="123">
        <v>0</v>
      </c>
      <c r="H25" s="124">
        <f t="shared" si="0"/>
        <v>393</v>
      </c>
      <c r="I25" s="125">
        <f t="shared" si="1"/>
        <v>983</v>
      </c>
      <c r="J25" s="125">
        <f t="shared" si="2"/>
        <v>1376</v>
      </c>
    </row>
    <row r="26" spans="1:10" ht="12.75">
      <c r="A26" s="116" t="s">
        <v>115</v>
      </c>
      <c r="B26" s="122">
        <v>38</v>
      </c>
      <c r="C26" s="123">
        <v>277</v>
      </c>
      <c r="D26" s="123">
        <v>315</v>
      </c>
      <c r="E26" s="122">
        <v>0</v>
      </c>
      <c r="F26" s="123">
        <v>0</v>
      </c>
      <c r="G26" s="123">
        <v>0</v>
      </c>
      <c r="H26" s="124">
        <f t="shared" si="0"/>
        <v>38</v>
      </c>
      <c r="I26" s="125">
        <f t="shared" si="1"/>
        <v>277</v>
      </c>
      <c r="J26" s="125">
        <f t="shared" si="2"/>
        <v>315</v>
      </c>
    </row>
    <row r="27" spans="1:10" ht="12.75">
      <c r="A27" s="116" t="s">
        <v>116</v>
      </c>
      <c r="B27" s="122">
        <v>163</v>
      </c>
      <c r="C27" s="123">
        <v>4838</v>
      </c>
      <c r="D27" s="123">
        <v>5001</v>
      </c>
      <c r="E27" s="122">
        <v>0</v>
      </c>
      <c r="F27" s="123">
        <v>0</v>
      </c>
      <c r="G27" s="123">
        <v>0</v>
      </c>
      <c r="H27" s="124">
        <f t="shared" si="0"/>
        <v>163</v>
      </c>
      <c r="I27" s="125">
        <f t="shared" si="1"/>
        <v>4838</v>
      </c>
      <c r="J27" s="125">
        <f t="shared" si="2"/>
        <v>5001</v>
      </c>
    </row>
    <row r="28" spans="1:10" ht="12.75">
      <c r="A28" s="116" t="s">
        <v>119</v>
      </c>
      <c r="B28" s="122">
        <v>142</v>
      </c>
      <c r="C28" s="123">
        <v>10</v>
      </c>
      <c r="D28" s="123">
        <v>152</v>
      </c>
      <c r="E28" s="122">
        <v>0</v>
      </c>
      <c r="F28" s="123">
        <v>0</v>
      </c>
      <c r="G28" s="123">
        <v>0</v>
      </c>
      <c r="H28" s="124">
        <f t="shared" si="0"/>
        <v>142</v>
      </c>
      <c r="I28" s="125">
        <f t="shared" si="1"/>
        <v>10</v>
      </c>
      <c r="J28" s="125">
        <f t="shared" si="2"/>
        <v>152</v>
      </c>
    </row>
    <row r="29" spans="1:10" ht="12.75">
      <c r="A29" s="116" t="s">
        <v>121</v>
      </c>
      <c r="B29" s="122">
        <v>6962</v>
      </c>
      <c r="C29" s="123">
        <v>1006</v>
      </c>
      <c r="D29" s="123">
        <v>7968</v>
      </c>
      <c r="E29" s="122">
        <v>0</v>
      </c>
      <c r="F29" s="123">
        <v>0</v>
      </c>
      <c r="G29" s="123">
        <v>0</v>
      </c>
      <c r="H29" s="124">
        <f t="shared" si="0"/>
        <v>6962</v>
      </c>
      <c r="I29" s="125">
        <f t="shared" si="1"/>
        <v>1006</v>
      </c>
      <c r="J29" s="125">
        <f t="shared" si="2"/>
        <v>7968</v>
      </c>
    </row>
    <row r="30" spans="1:10" ht="12.75">
      <c r="A30" s="116" t="s">
        <v>150</v>
      </c>
      <c r="B30" s="122">
        <v>161</v>
      </c>
      <c r="C30" s="123">
        <v>14138</v>
      </c>
      <c r="D30" s="123">
        <v>14299</v>
      </c>
      <c r="E30" s="122">
        <v>0</v>
      </c>
      <c r="F30" s="123">
        <v>0</v>
      </c>
      <c r="G30" s="123">
        <v>0</v>
      </c>
      <c r="H30" s="124">
        <f t="shared" si="0"/>
        <v>161</v>
      </c>
      <c r="I30" s="125">
        <f t="shared" si="1"/>
        <v>14138</v>
      </c>
      <c r="J30" s="125">
        <f t="shared" si="2"/>
        <v>14299</v>
      </c>
    </row>
    <row r="31" spans="1:10" ht="12.75">
      <c r="A31" s="116" t="s">
        <v>132</v>
      </c>
      <c r="B31" s="122">
        <v>175</v>
      </c>
      <c r="C31" s="123">
        <v>31</v>
      </c>
      <c r="D31" s="123">
        <v>206</v>
      </c>
      <c r="E31" s="122">
        <v>0</v>
      </c>
      <c r="F31" s="123">
        <v>0</v>
      </c>
      <c r="G31" s="123">
        <v>0</v>
      </c>
      <c r="H31" s="124">
        <f t="shared" si="0"/>
        <v>175</v>
      </c>
      <c r="I31" s="125">
        <f t="shared" si="1"/>
        <v>31</v>
      </c>
      <c r="J31" s="125">
        <f t="shared" si="2"/>
        <v>206</v>
      </c>
    </row>
    <row r="32" spans="1:10" ht="12.75">
      <c r="A32" s="116" t="s">
        <v>133</v>
      </c>
      <c r="B32" s="122">
        <v>34763</v>
      </c>
      <c r="C32" s="123">
        <v>44720</v>
      </c>
      <c r="D32" s="123">
        <v>79483</v>
      </c>
      <c r="E32" s="122">
        <v>0</v>
      </c>
      <c r="F32" s="123">
        <v>0</v>
      </c>
      <c r="G32" s="123">
        <v>0</v>
      </c>
      <c r="H32" s="124">
        <f t="shared" si="0"/>
        <v>34763</v>
      </c>
      <c r="I32" s="125">
        <f t="shared" si="1"/>
        <v>44720</v>
      </c>
      <c r="J32" s="125">
        <f t="shared" si="2"/>
        <v>79483</v>
      </c>
    </row>
    <row r="33" spans="1:10" ht="12.75">
      <c r="A33" s="116" t="s">
        <v>134</v>
      </c>
      <c r="B33" s="122">
        <v>1185</v>
      </c>
      <c r="C33" s="123">
        <v>8021</v>
      </c>
      <c r="D33" s="123">
        <v>9206</v>
      </c>
      <c r="E33" s="122">
        <v>0</v>
      </c>
      <c r="F33" s="123">
        <v>0</v>
      </c>
      <c r="G33" s="123">
        <v>0</v>
      </c>
      <c r="H33" s="124">
        <f t="shared" si="0"/>
        <v>1185</v>
      </c>
      <c r="I33" s="125">
        <f t="shared" si="1"/>
        <v>8021</v>
      </c>
      <c r="J33" s="125">
        <f t="shared" si="2"/>
        <v>9206</v>
      </c>
    </row>
    <row r="34" spans="1:10" ht="12.75">
      <c r="A34" s="116" t="s">
        <v>137</v>
      </c>
      <c r="B34" s="122">
        <v>102</v>
      </c>
      <c r="C34" s="123">
        <v>14</v>
      </c>
      <c r="D34" s="123">
        <v>116</v>
      </c>
      <c r="E34" s="122">
        <v>0</v>
      </c>
      <c r="F34" s="123">
        <v>0</v>
      </c>
      <c r="G34" s="123">
        <v>0</v>
      </c>
      <c r="H34" s="124">
        <f t="shared" si="0"/>
        <v>102</v>
      </c>
      <c r="I34" s="125">
        <f t="shared" si="1"/>
        <v>14</v>
      </c>
      <c r="J34" s="125">
        <f t="shared" si="2"/>
        <v>116</v>
      </c>
    </row>
    <row r="35" spans="1:10" ht="12.75">
      <c r="A35" s="116" t="s">
        <v>138</v>
      </c>
      <c r="B35" s="122">
        <v>25381</v>
      </c>
      <c r="C35" s="123">
        <v>43026</v>
      </c>
      <c r="D35" s="123">
        <v>68407</v>
      </c>
      <c r="E35" s="122">
        <v>0</v>
      </c>
      <c r="F35" s="123">
        <v>0</v>
      </c>
      <c r="G35" s="123">
        <v>0</v>
      </c>
      <c r="H35" s="124">
        <f t="shared" si="0"/>
        <v>25381</v>
      </c>
      <c r="I35" s="125">
        <f t="shared" si="1"/>
        <v>43026</v>
      </c>
      <c r="J35" s="125">
        <f t="shared" si="2"/>
        <v>68407</v>
      </c>
    </row>
    <row r="36" spans="1:10" ht="12.75">
      <c r="A36" s="116" t="s">
        <v>139</v>
      </c>
      <c r="B36" s="122">
        <v>3256</v>
      </c>
      <c r="C36" s="123">
        <v>6772</v>
      </c>
      <c r="D36" s="123">
        <v>10028</v>
      </c>
      <c r="E36" s="122">
        <v>0</v>
      </c>
      <c r="F36" s="123">
        <v>0</v>
      </c>
      <c r="G36" s="123">
        <v>0</v>
      </c>
      <c r="H36" s="124">
        <f t="shared" si="0"/>
        <v>3256</v>
      </c>
      <c r="I36" s="125">
        <f t="shared" si="1"/>
        <v>6772</v>
      </c>
      <c r="J36" s="125">
        <f t="shared" si="2"/>
        <v>10028</v>
      </c>
    </row>
    <row r="37" spans="1:10" ht="12.75">
      <c r="A37" s="116" t="s">
        <v>140</v>
      </c>
      <c r="B37" s="122">
        <v>0</v>
      </c>
      <c r="C37" s="123">
        <v>0</v>
      </c>
      <c r="D37" s="123">
        <v>0</v>
      </c>
      <c r="E37" s="122">
        <v>1</v>
      </c>
      <c r="F37" s="123">
        <v>47</v>
      </c>
      <c r="G37" s="123">
        <v>48</v>
      </c>
      <c r="H37" s="124">
        <f t="shared" si="0"/>
        <v>1</v>
      </c>
      <c r="I37" s="125">
        <f t="shared" si="1"/>
        <v>47</v>
      </c>
      <c r="J37" s="125">
        <f t="shared" si="2"/>
        <v>48</v>
      </c>
    </row>
    <row r="38" spans="1:10" ht="12.75">
      <c r="A38" s="116" t="s">
        <v>141</v>
      </c>
      <c r="B38" s="122">
        <v>147</v>
      </c>
      <c r="C38" s="123">
        <v>244</v>
      </c>
      <c r="D38" s="123">
        <v>391</v>
      </c>
      <c r="E38" s="122">
        <v>0</v>
      </c>
      <c r="F38" s="123">
        <v>0</v>
      </c>
      <c r="G38" s="123">
        <v>0</v>
      </c>
      <c r="H38" s="124">
        <f t="shared" si="0"/>
        <v>147</v>
      </c>
      <c r="I38" s="125">
        <f t="shared" si="1"/>
        <v>244</v>
      </c>
      <c r="J38" s="125">
        <f t="shared" si="2"/>
        <v>391</v>
      </c>
    </row>
    <row r="39" spans="1:10" ht="12.75">
      <c r="A39" s="116" t="s">
        <v>143</v>
      </c>
      <c r="B39" s="122">
        <v>8217</v>
      </c>
      <c r="C39" s="123">
        <v>9623</v>
      </c>
      <c r="D39" s="123">
        <v>17840</v>
      </c>
      <c r="E39" s="122">
        <v>0</v>
      </c>
      <c r="F39" s="123">
        <v>0</v>
      </c>
      <c r="G39" s="123">
        <v>0</v>
      </c>
      <c r="H39" s="124">
        <f t="shared" si="0"/>
        <v>8217</v>
      </c>
      <c r="I39" s="125">
        <f t="shared" si="1"/>
        <v>9623</v>
      </c>
      <c r="J39" s="125">
        <f t="shared" si="2"/>
        <v>17840</v>
      </c>
    </row>
    <row r="40" spans="1:10" ht="12.75">
      <c r="A40" s="116" t="s">
        <v>350</v>
      </c>
      <c r="B40" s="122">
        <v>20</v>
      </c>
      <c r="C40" s="123">
        <v>74</v>
      </c>
      <c r="D40" s="123">
        <v>94</v>
      </c>
      <c r="E40" s="122">
        <v>0</v>
      </c>
      <c r="F40" s="123">
        <v>0</v>
      </c>
      <c r="G40" s="123">
        <v>0</v>
      </c>
      <c r="H40" s="124">
        <f t="shared" si="0"/>
        <v>20</v>
      </c>
      <c r="I40" s="125">
        <f t="shared" si="1"/>
        <v>74</v>
      </c>
      <c r="J40" s="125">
        <f t="shared" si="2"/>
        <v>94</v>
      </c>
    </row>
    <row r="41" spans="1:10" s="22" customFormat="1" ht="12.75">
      <c r="A41" s="126" t="s">
        <v>60</v>
      </c>
      <c r="B41" s="33">
        <f aca="true" t="shared" si="3" ref="B41:J41">SUM(B9:B40)</f>
        <v>133459</v>
      </c>
      <c r="C41" s="34">
        <f t="shared" si="3"/>
        <v>194580</v>
      </c>
      <c r="D41" s="34">
        <f t="shared" si="3"/>
        <v>328039</v>
      </c>
      <c r="E41" s="33">
        <f t="shared" si="3"/>
        <v>1</v>
      </c>
      <c r="F41" s="34">
        <f t="shared" si="3"/>
        <v>47</v>
      </c>
      <c r="G41" s="34">
        <f t="shared" si="3"/>
        <v>48</v>
      </c>
      <c r="H41" s="74">
        <f t="shared" si="3"/>
        <v>133460</v>
      </c>
      <c r="I41" s="75">
        <f t="shared" si="3"/>
        <v>194627</v>
      </c>
      <c r="J41" s="75">
        <f t="shared" si="3"/>
        <v>328087</v>
      </c>
    </row>
    <row r="42" spans="1:10" ht="12.75">
      <c r="A42" s="103"/>
      <c r="B42" s="127"/>
      <c r="C42" s="127"/>
      <c r="D42" s="127"/>
      <c r="E42" s="127"/>
      <c r="F42" s="127"/>
      <c r="G42" s="127"/>
      <c r="H42" s="127"/>
      <c r="I42" s="127"/>
      <c r="J42" s="127"/>
    </row>
    <row r="43" spans="1:10" ht="12.75">
      <c r="A43" s="103"/>
      <c r="B43" s="103"/>
      <c r="C43" s="103"/>
      <c r="D43" s="103"/>
      <c r="E43" s="103"/>
      <c r="F43" s="103"/>
      <c r="G43" s="103"/>
      <c r="H43" s="103"/>
      <c r="I43" s="103"/>
      <c r="J43" s="103"/>
    </row>
    <row r="44" spans="1:10" s="24" customFormat="1" ht="12.75">
      <c r="A44" s="103"/>
      <c r="B44" s="103"/>
      <c r="C44" s="103"/>
      <c r="D44" s="103"/>
      <c r="E44" s="103"/>
      <c r="F44" s="103"/>
      <c r="G44" s="103"/>
      <c r="H44" s="103"/>
      <c r="I44" s="103"/>
      <c r="J44" s="103"/>
    </row>
    <row r="45" spans="1:10" ht="12.75">
      <c r="A45" s="103"/>
      <c r="B45" s="103"/>
      <c r="C45" s="103"/>
      <c r="D45" s="103"/>
      <c r="E45" s="103"/>
      <c r="F45" s="103"/>
      <c r="G45" s="103"/>
      <c r="H45" s="103"/>
      <c r="I45" s="103"/>
      <c r="J45" s="103"/>
    </row>
    <row r="46" spans="1:10" ht="12.75">
      <c r="A46" s="103"/>
      <c r="B46" s="103"/>
      <c r="C46" s="103"/>
      <c r="D46" s="103"/>
      <c r="E46" s="103"/>
      <c r="F46" s="103"/>
      <c r="G46" s="103"/>
      <c r="H46" s="103"/>
      <c r="I46" s="103"/>
      <c r="J46" s="103"/>
    </row>
    <row r="47" spans="1:10" ht="12.75">
      <c r="A47" s="103"/>
      <c r="B47" s="103"/>
      <c r="C47" s="103"/>
      <c r="D47" s="103"/>
      <c r="E47" s="103"/>
      <c r="F47" s="103"/>
      <c r="G47" s="103"/>
      <c r="H47" s="103"/>
      <c r="I47" s="103"/>
      <c r="J47" s="103"/>
    </row>
    <row r="48" spans="1:10" ht="12.75">
      <c r="A48" s="103"/>
      <c r="B48" s="103"/>
      <c r="C48" s="103"/>
      <c r="D48" s="103"/>
      <c r="E48" s="103"/>
      <c r="F48" s="103"/>
      <c r="G48" s="103"/>
      <c r="H48" s="103"/>
      <c r="I48" s="103"/>
      <c r="J48" s="103"/>
    </row>
  </sheetData>
  <sheetProtection/>
  <mergeCells count="3">
    <mergeCell ref="A2:J2"/>
    <mergeCell ref="A4:J4"/>
    <mergeCell ref="A5:J5"/>
  </mergeCells>
  <printOptions horizontalCentered="1"/>
  <pageMargins left="0" right="0" top="0.3937007874015748" bottom="0.1968503937007874" header="0.5118110236220472" footer="0.5118110236220472"/>
  <pageSetup horizontalDpi="600" verticalDpi="600" orientation="portrait" paperSize="9" scale="83"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2013-08-19T10:27:55Z</cp:lastPrinted>
  <dcterms:created xsi:type="dcterms:W3CDTF">2008-10-28T13:17:36Z</dcterms:created>
  <dcterms:modified xsi:type="dcterms:W3CDTF">2014-04-24T10:27:24Z</dcterms:modified>
  <cp:category/>
  <cp:version/>
  <cp:contentType/>
  <cp:contentStatus/>
</cp:coreProperties>
</file>