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64" yWindow="65524" windowWidth="7608" windowHeight="9036" tabRatio="845" activeTab="0"/>
  </bookViews>
  <sheets>
    <sheet name="INHOUD" sheetId="1" r:id="rId1"/>
    <sheet name="12dsec01" sheetId="2" r:id="rId2"/>
    <sheet name="12dsec02" sheetId="3" r:id="rId3"/>
    <sheet name="12dsec03" sheetId="4" r:id="rId4"/>
    <sheet name="12dsec04" sheetId="5" r:id="rId5"/>
    <sheet name="12dsec05" sheetId="6" r:id="rId6"/>
    <sheet name="12dsec06" sheetId="7" r:id="rId7"/>
    <sheet name="12dsec07" sheetId="8" r:id="rId8"/>
    <sheet name="12sec08" sheetId="9" r:id="rId9"/>
    <sheet name="12dsec09" sheetId="10" r:id="rId10"/>
    <sheet name="12dsec10" sheetId="11" r:id="rId11"/>
    <sheet name="12dsec11" sheetId="12" r:id="rId12"/>
    <sheet name="12dsec12" sheetId="13" r:id="rId13"/>
    <sheet name="12dsec13" sheetId="14" r:id="rId14"/>
    <sheet name="12dsec14" sheetId="15" r:id="rId15"/>
    <sheet name="12dsec15" sheetId="16" r:id="rId16"/>
    <sheet name="12dsec16" sheetId="17" r:id="rId17"/>
    <sheet name="12dsec17" sheetId="18" r:id="rId18"/>
    <sheet name="12dsec18" sheetId="19" r:id="rId19"/>
    <sheet name="12dsec19" sheetId="20" r:id="rId20"/>
    <sheet name="12dsec20" sheetId="21" r:id="rId21"/>
    <sheet name="12dsec21" sheetId="22" r:id="rId22"/>
    <sheet name="12dsec22" sheetId="23" r:id="rId23"/>
    <sheet name="12dsec23" sheetId="24" r:id="rId24"/>
    <sheet name="12dsec24" sheetId="25" r:id="rId25"/>
    <sheet name="12dsec25" sheetId="26" r:id="rId26"/>
    <sheet name="12dsec26" sheetId="27" r:id="rId27"/>
  </sheets>
  <externalReferences>
    <externalReference r:id="rId30"/>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'12dsec13'!$A$1:$S$191</definedName>
    <definedName name="_xlnm.Print_Area" localSheetId="15">'12dsec15'!$A$1:$Y$52</definedName>
    <definedName name="DATABASE" localSheetId="1">'12dsec01'!$A$10:$C$33</definedName>
    <definedName name="DATABASE" localSheetId="2">'12dsec02'!$A$10:$C$43</definedName>
    <definedName name="DATABASE" localSheetId="3">'12dsec03'!$A$12:$C$24</definedName>
    <definedName name="DATABASE" localSheetId="4">'12dsec04'!$A$12:$C$23</definedName>
    <definedName name="DATABASE" localSheetId="5">'12dsec05'!$A$12:$C$44</definedName>
    <definedName name="DATABASE" localSheetId="6">'12dsec06'!$A$12:$C$39</definedName>
    <definedName name="DATABASE" localSheetId="7">'12dsec07'!$A$12:$C$36</definedName>
    <definedName name="DATABASE" localSheetId="9">'12dsec09'!$A$12:$C$69</definedName>
    <definedName name="DATABASE" localSheetId="10">'12dsec10'!$A$12:$C$61</definedName>
    <definedName name="DATABASE" localSheetId="11">'12dsec11'!#REF!</definedName>
    <definedName name="DATABASE" localSheetId="12">'12dsec12'!$A$11:$C$62</definedName>
    <definedName name="DATABASE" localSheetId="13">'12dsec13'!$A$11:$C$55</definedName>
    <definedName name="DATABASE" localSheetId="8">'12sec08'!$A$12:$C$30</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<sst xmlns="http://schemas.openxmlformats.org/spreadsheetml/2006/main" count="2058" uniqueCount="548">
  <si>
    <t>Internat.transport en goederenverzending</t>
  </si>
  <si>
    <t>Certificaat Se-n-Se (1)</t>
  </si>
  <si>
    <t>(1) In 2009-2010 werden alle specialisatiejaren van de derde graad TSO en KSO omgevormd naar Se-n-Se (secundair-na-secundair).</t>
  </si>
  <si>
    <t>Certificaat Se-n-Se KSO</t>
  </si>
  <si>
    <t>Certificaat Se-n-Se TSO</t>
  </si>
  <si>
    <t>Se-n-Se (2)</t>
  </si>
  <si>
    <t>Vierde graad (3):</t>
  </si>
  <si>
    <t>Studiegetuigschrift 2de leerjaar van de 4de graad BSO (4)</t>
  </si>
  <si>
    <t>Diploma van secundair onderwijs (5)</t>
  </si>
  <si>
    <t xml:space="preserve">(3) In 2009-2010 werd de vroegere opleiding verpleegkunde van de 4de graad omgevormd tot hoger beroepsonderwijs (HBO5 verpleegkunde).  De gegevens m.b.t. de uitgereikte studiebewijzen in HBO5 verpleegkunde </t>
  </si>
  <si>
    <t>(4) Uitgereikt na het tweede leerjaar van de vierde graad, indien de leerling niet in aanmerking komt voor het diploma secundair onderwijs</t>
  </si>
  <si>
    <t>(5) Uitgereikt na het eerste of tweede leerjaar van de vierde graad indien de leerling in het bezit is van het getuigschrift van de tweede graad van het secundair onderwijs, en het diploma van secundair onderwijs nog niet bezit.</t>
  </si>
  <si>
    <t>(2) In 2009-2010 werden alle specialisatiejaren van de derde graad TSO en KSO omgevormd naar Se-n-Se (secundair-na-secundair).</t>
  </si>
  <si>
    <t>Integrale veiligheid</t>
  </si>
  <si>
    <t>Sportclub- en fitnessbegeleider</t>
  </si>
  <si>
    <t>Vleeswarentechnieken</t>
  </si>
  <si>
    <t>Vliegtuigtechnicus</t>
  </si>
  <si>
    <t>Installateur domotica</t>
  </si>
  <si>
    <t>Buisfitter</t>
  </si>
  <si>
    <t>Daktimmerman</t>
  </si>
  <si>
    <t>Interieurbouwer</t>
  </si>
  <si>
    <t>Tapijt-/fluweelwever</t>
  </si>
  <si>
    <t>Technieker klimatisatie</t>
  </si>
  <si>
    <t>VIERDE GRAAD BEROEPSSECUNDAIR ONDERWIJS (1)</t>
  </si>
  <si>
    <t xml:space="preserve">(diploma van secundair onderwijs en diploma van gegradueerde, het vroegere diploma in de verpleegkunde) kan u terugvinden in het hoofdstuk "studiebewijzen HBO5 verpleegkunde". </t>
  </si>
  <si>
    <t xml:space="preserve">(1) In 2009-2010 werd de vroegere opleiding verpleegkunde van de 4de graad omgevormd tot hoger beroepsonderwijs (HBO5 verpleegkunde).  De gegevens m.b.t. de uitgereikte studiebewijzen in HBO5 verpleegkunde </t>
  </si>
  <si>
    <t>Lasser monteerder</t>
  </si>
  <si>
    <t>M</t>
  </si>
  <si>
    <t>Totaal</t>
  </si>
  <si>
    <t>T</t>
  </si>
  <si>
    <t xml:space="preserve"> </t>
  </si>
  <si>
    <t>Muziek</t>
  </si>
  <si>
    <t>Hotelbeheer</t>
  </si>
  <si>
    <t>Public relations</t>
  </si>
  <si>
    <t>Secretariaat-talen</t>
  </si>
  <si>
    <t>Fotografie</t>
  </si>
  <si>
    <t>Bouw</t>
  </si>
  <si>
    <t>Chemie</t>
  </si>
  <si>
    <t>Elektromechanica</t>
  </si>
  <si>
    <t>Hout</t>
  </si>
  <si>
    <t>Textiel</t>
  </si>
  <si>
    <t>Dans</t>
  </si>
  <si>
    <t>Industriële wetenschappen</t>
  </si>
  <si>
    <t>Landbouw</t>
  </si>
  <si>
    <t>Tuinbouw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</si>
  <si>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</si>
  <si>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</si>
  <si>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</si>
  <si>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</si>
  <si>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</si>
  <si>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</si>
  <si>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</si>
  <si>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</si>
  <si>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</si>
  <si>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</si>
  <si>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</si>
  <si>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</si>
  <si>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</si>
  <si>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</si>
  <si>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</si>
  <si>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</si>
  <si>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</si>
  <si>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</si>
  <si>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</si>
  <si>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</si>
  <si>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</si>
  <si>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</si>
  <si>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</si>
  <si>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</si>
  <si>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</si>
  <si>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</si>
  <si>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</si>
  <si>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</si>
  <si>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</si>
  <si>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</si>
  <si>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</si>
  <si>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</si>
  <si>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</si>
  <si>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</si>
  <si>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</si>
  <si>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</si>
  <si>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</si>
  <si>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</si>
  <si>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</si>
  <si>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</si>
  <si>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</si>
  <si>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</si>
  <si>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</si>
  <si>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</si>
  <si>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</si>
  <si>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</si>
  <si>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</si>
  <si>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</si>
  <si>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</si>
  <si>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</si>
  <si>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</si>
  <si>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</si>
  <si>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</si>
  <si>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</si>
  <si>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</si>
  <si>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</si>
  <si>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</si>
  <si>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</si>
  <si>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</si>
  <si>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Rijn- en binnenvaart</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</si>
  <si>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</si>
  <si>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</si>
  <si>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</si>
  <si>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</si>
  <si>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</si>
  <si>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</si>
  <si>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</si>
  <si>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</si>
  <si>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</si>
  <si>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</si>
  <si>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</si>
  <si>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</si>
  <si>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</si>
  <si>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</si>
  <si>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</si>
  <si>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</si>
  <si>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</si>
  <si>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</si>
  <si>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</si>
  <si>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</si>
  <si>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</si>
  <si>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</si>
  <si>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</si>
  <si>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</si>
  <si>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</si>
  <si>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Landbouwtechnieken</t>
  </si>
  <si>
    <t>Lichamelijke opvoeding en sport</t>
  </si>
  <si>
    <t>Mechanische technieken</t>
  </si>
  <si>
    <t>Slagerij en vleeswaren</t>
  </si>
  <si>
    <t>Sociale en technische wetenschappen</t>
  </si>
  <si>
    <t>Textieltechnieken</t>
  </si>
  <si>
    <t>Topsport</t>
  </si>
  <si>
    <t>Tuinbouwtechnieken</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</si>
  <si>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</si>
  <si>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</si>
  <si>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</si>
  <si>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</si>
  <si>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</si>
  <si>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</si>
  <si>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</si>
  <si>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</si>
  <si>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</si>
  <si>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</si>
  <si>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</si>
  <si>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</si>
  <si>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</si>
  <si>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</si>
  <si>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</si>
  <si>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</si>
  <si>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</si>
  <si>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</si>
  <si>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</si>
  <si>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Steen- en marmerbewerking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</si>
  <si>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</si>
  <si>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</si>
  <si>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</si>
  <si>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</si>
  <si>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</si>
  <si>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</si>
  <si>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</si>
  <si>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</si>
  <si>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</si>
  <si>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</si>
  <si>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</si>
  <si>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</si>
  <si>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</si>
  <si>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</si>
  <si>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</si>
  <si>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</si>
  <si>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</si>
  <si>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</si>
  <si>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</si>
  <si>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</si>
  <si>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</si>
  <si>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</si>
  <si>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</si>
  <si>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</si>
  <si>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Centrale verwarming en san. installaties</t>
  </si>
  <si>
    <t>Houtbewerking</t>
  </si>
  <si>
    <t>Houtbewerking-snijwerk</t>
  </si>
  <si>
    <t>Koelinstallaties</t>
  </si>
  <si>
    <t>Lassen-constructie</t>
  </si>
  <si>
    <t>Organisatiehulp</t>
  </si>
  <si>
    <t>Publiciteitsgrafiek</t>
  </si>
  <si>
    <t>Ruwbouwafwerking</t>
  </si>
  <si>
    <t>Slagerij en verkoopsklare gerechten</t>
  </si>
  <si>
    <t>Uurwerkmaken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</si>
  <si>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</si>
  <si>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</si>
  <si>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</si>
  <si>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</si>
  <si>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</si>
  <si>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</si>
  <si>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</si>
  <si>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</si>
  <si>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</si>
  <si>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Contactologie-optometrie</t>
  </si>
  <si>
    <t>Dentaaltechnieken en supra-structuren</t>
  </si>
  <si>
    <t>Esthetische lichaamsverzorging</t>
  </si>
  <si>
    <t>Gestand. en geprogram. druktechnieken</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</si>
  <si>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</si>
  <si>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</si>
  <si>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</si>
  <si>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</si>
  <si>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</si>
  <si>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</si>
  <si>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</si>
  <si>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</si>
  <si>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KMO-administratie</t>
  </si>
  <si>
    <t>Leefgroepenwerking</t>
  </si>
  <si>
    <t>Medico-sociale administratie</t>
  </si>
  <si>
    <t>Orthopedische instrumenten</t>
  </si>
  <si>
    <t>Regeltechnieken</t>
  </si>
  <si>
    <t>Tekst- en beeldintegratietechnieken</t>
  </si>
  <si>
    <t>Toegepaste autotechnieken</t>
  </si>
  <si>
    <t>Toerisme en organisatie</t>
  </si>
  <si>
    <t>Toerisme en recreatie</t>
  </si>
  <si>
    <t>Verkoop en distributie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</si>
  <si>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</si>
  <si>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</si>
  <si>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</si>
  <si>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</si>
  <si>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</si>
  <si>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</si>
  <si>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</si>
  <si>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</si>
  <si>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</si>
  <si>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</si>
  <si>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</si>
  <si>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</si>
  <si>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</si>
  <si>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</si>
  <si>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</si>
  <si>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</si>
  <si>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</si>
  <si>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</si>
  <si>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</si>
  <si>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</si>
  <si>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</si>
  <si>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</si>
  <si>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</si>
  <si>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</si>
  <si>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</si>
  <si>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</si>
  <si>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</si>
  <si>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</si>
  <si>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</si>
  <si>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</si>
  <si>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</si>
  <si>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</si>
  <si>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</si>
  <si>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</si>
  <si>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</si>
  <si>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</si>
  <si>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</si>
  <si>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</si>
  <si>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</si>
  <si>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</si>
  <si>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</si>
  <si>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</si>
  <si>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</si>
  <si>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</si>
  <si>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</si>
  <si>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</si>
  <si>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</si>
  <si>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</si>
  <si>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Uurwerkherstelling</t>
  </si>
  <si>
    <t>Wegenbouwmachines</t>
  </si>
  <si>
    <t>Winkelbeheer en etalage</t>
  </si>
  <si>
    <t>Zeefdruk</t>
  </si>
  <si>
    <t>naar geboortejaar en geslacht</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</si>
  <si>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</si>
  <si>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</si>
  <si>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</si>
  <si>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</si>
  <si>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</si>
  <si>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</si>
  <si>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</si>
  <si>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</si>
  <si>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</si>
  <si>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</si>
  <si>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</si>
  <si>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</si>
  <si>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</si>
  <si>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</si>
  <si>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</si>
  <si>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</si>
  <si>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</si>
  <si>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</si>
  <si>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</si>
  <si>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</si>
  <si>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VLAAMSE GEMEENSCHAPSCOMMISSIE</t>
  </si>
  <si>
    <t>Economie</t>
  </si>
  <si>
    <t>Grieks</t>
  </si>
  <si>
    <t>Humane wetenschappen</t>
  </si>
  <si>
    <t>Dierenzorgtechnieken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</si>
  <si>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</si>
  <si>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</si>
  <si>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</si>
  <si>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</si>
  <si>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</si>
  <si>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</si>
  <si>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</si>
  <si>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</si>
  <si>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</si>
  <si>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</si>
  <si>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Textielproduktietechnieken</t>
  </si>
  <si>
    <t>Carrosserie</t>
  </si>
  <si>
    <t>Drukken en afwerken</t>
  </si>
  <si>
    <t>Drukvoorbereiding</t>
  </si>
  <si>
    <t>Etalage en standendecoratie</t>
  </si>
  <si>
    <t>Grootkeuken</t>
  </si>
  <si>
    <t>Moderealisatie en -verkoop</t>
  </si>
  <si>
    <t>Ruwbouw</t>
  </si>
  <si>
    <t>Butler-Intendant</t>
  </si>
  <si>
    <t>Land- en tuinbouwmechanisatie</t>
  </si>
  <si>
    <t>Dierenzorg</t>
  </si>
  <si>
    <t>Apotheekassistent</t>
  </si>
  <si>
    <t>Bakkerijtechnieken</t>
  </si>
  <si>
    <t>Stuur- en beveiligingstechnieken</t>
  </si>
  <si>
    <t>Haarstilist</t>
  </si>
  <si>
    <t>Mode-verkoop</t>
  </si>
  <si>
    <t>Modespecialisatie en trendstudie</t>
  </si>
  <si>
    <t>Renovatie bouw</t>
  </si>
  <si>
    <t>Restauratie bouw</t>
  </si>
  <si>
    <t>Restauratie muziekinstrumenten</t>
  </si>
  <si>
    <t>Verwarmingsinstallaties</t>
  </si>
  <si>
    <t>Tweede en derde graad modulair stelsel</t>
  </si>
  <si>
    <t>Proeftuin</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</si>
  <si>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</si>
  <si>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</si>
  <si>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</si>
  <si>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</si>
  <si>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</si>
  <si>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</si>
  <si>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</si>
  <si>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</si>
  <si>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</si>
  <si>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</si>
  <si>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</si>
  <si>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Studiegetuigschrift van het 2de leerjaar van de 3de graad</t>
  </si>
  <si>
    <t>Crea en techniek - Kantoor en verkoop</t>
  </si>
  <si>
    <t>Crea en techniek</t>
  </si>
  <si>
    <t>Grieks-moderne talen</t>
  </si>
  <si>
    <t>Natuur- en landschapsbeheertechnieken</t>
  </si>
  <si>
    <t>Modern ballet</t>
  </si>
  <si>
    <t>Thuis- en bejaardenzorg/zorgkundige</t>
  </si>
  <si>
    <t>Beroepsvoorbereidend leerjaar</t>
  </si>
  <si>
    <t>Grafische media</t>
  </si>
  <si>
    <t>Textiel- en designtechnieken</t>
  </si>
  <si>
    <t>Grafische communicatie</t>
  </si>
  <si>
    <t>Drukken en voorbereiden</t>
  </si>
  <si>
    <t>Economie-wetenschappen</t>
  </si>
  <si>
    <t>Economie-Sport</t>
  </si>
  <si>
    <t>Gezinsmanagement</t>
  </si>
  <si>
    <t>Industriële vormgeving</t>
  </si>
  <si>
    <t>Creatie en patroonontwerpen</t>
  </si>
  <si>
    <t>Haventechnieken</t>
  </si>
  <si>
    <t>Animatie in de ouderenzorg</t>
  </si>
  <si>
    <t>Gespecialiseerde dierenverzorging</t>
  </si>
  <si>
    <t>Modevormgeving</t>
  </si>
  <si>
    <t>Plastische kunsten</t>
  </si>
  <si>
    <t>Maritieme technieken</t>
  </si>
  <si>
    <t>Kunst-media-woord</t>
  </si>
  <si>
    <t>Moderne talen-Sport</t>
  </si>
  <si>
    <t>Commerciële en sociale technieken</t>
  </si>
  <si>
    <t>Assistent voedingsindustrie</t>
  </si>
  <si>
    <t>Kunststofvormgevingstechnieken</t>
  </si>
  <si>
    <t>Tandartsassistentie</t>
  </si>
  <si>
    <t>Bouw historische muziekinstrumenten</t>
  </si>
  <si>
    <t>Polyvalente gezinscoach</t>
  </si>
  <si>
    <t>Opleidingen</t>
  </si>
  <si>
    <t>Verzorgende</t>
  </si>
  <si>
    <t>Technieker centrale verwarming</t>
  </si>
  <si>
    <t>Begeleider in de kinderopvang</t>
  </si>
  <si>
    <t>STUDIEBEWIJZEN SECUNDAIR ONDERWIJS</t>
  </si>
  <si>
    <t>VOLTIJDS GEWOON SECUNDAIR ONDERWIJS</t>
  </si>
  <si>
    <t>Getuigschrift van de tweede graad BSO</t>
  </si>
  <si>
    <t>Diploma van secundair onderwijs BSO</t>
  </si>
  <si>
    <t>Gemeenschapsonderwijs</t>
  </si>
  <si>
    <t>Vlaamse Gemeenschapscommissie</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</si>
  <si>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</si>
  <si>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</si>
  <si>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</si>
  <si>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</si>
  <si>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</si>
  <si>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</si>
  <si>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</si>
  <si>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</si>
  <si>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4de graad BSO</t>
  </si>
  <si>
    <t>Studiegetuigschrift 2de leerjaar van de 4de graad</t>
  </si>
  <si>
    <t>2de leerjaar van de 4de graad BSO</t>
  </si>
  <si>
    <t>Metaal - Verzorging-voeding</t>
  </si>
  <si>
    <t>Maritieme technieken Dek</t>
  </si>
  <si>
    <t>Maritieme technieken Motoren</t>
  </si>
  <si>
    <t>Duurzaam wonen</t>
  </si>
  <si>
    <t>Topsport-sportinitiatie</t>
  </si>
  <si>
    <t>Printmedia</t>
  </si>
  <si>
    <t>Multimedia</t>
  </si>
  <si>
    <t>Veiligheidsberoepen</t>
  </si>
  <si>
    <t>Vloerder-tegelzetter</t>
  </si>
  <si>
    <t>Werkplaatsschrijnwerker</t>
  </si>
  <si>
    <t>Winkelbediende</t>
  </si>
  <si>
    <t>Monteur klimatisatie</t>
  </si>
  <si>
    <t>TIG-lasser</t>
  </si>
  <si>
    <t xml:space="preserve">(diploma van secundair onderwijs en diploma van gegradueerde in de verpleegkunde, het vroegere diploma in de verpleegkunde) kan u terugvinden in het hoofdstuk "studiebewijzen HBO5 verpleegkunde". </t>
  </si>
  <si>
    <t>Certificaat Se-n-Se</t>
  </si>
  <si>
    <t>Se-n-Se KSO</t>
  </si>
  <si>
    <t>Se-n-Se TSO</t>
  </si>
  <si>
    <t>Diploma van secundair onderwijs (2)</t>
  </si>
  <si>
    <t>(2) Uitgereikt na het eerste of tweede leerjaar van de vierde graad indien de leerling in het bezit is van het getuigschrift van de tweede graad van het secundair onderwijs, en het diploma van secundair onderwijs nog niet bezit.</t>
  </si>
  <si>
    <t>Studiegetuigschrift van het 2de leerjaar van de 4de graad (3)</t>
  </si>
  <si>
    <t>(3) Uitgereikt na het tweede leerjaar van de vierde graad, indien de leerling niet in aanmerking komt voor het diploma secundair onderwijs</t>
  </si>
  <si>
    <t>Schooljaar 2011-2012</t>
  </si>
  <si>
    <t>Sportwetenschappen</t>
  </si>
  <si>
    <t>Plant-, dier- en milieutechnieken</t>
  </si>
  <si>
    <t>Plant, dier en milieu</t>
  </si>
  <si>
    <t>Audiovisuele technieken</t>
  </si>
  <si>
    <t>Fotografische technieken</t>
  </si>
  <si>
    <t>Fotografische vorming</t>
  </si>
  <si>
    <t>Multimediale technieken</t>
  </si>
  <si>
    <t>Multimediale vorming</t>
  </si>
  <si>
    <t>Kunststofverwerking</t>
  </si>
  <si>
    <t>Bosbouw en bosbeheer</t>
  </si>
  <si>
    <t>Tuinaanleg en -onderhoud</t>
  </si>
  <si>
    <t>Schipper-motorist</t>
  </si>
  <si>
    <t>Tuinbouwproductie</t>
  </si>
  <si>
    <t>Agro- en groenbeheer</t>
  </si>
  <si>
    <t>Agro- en groenmechanisatie</t>
  </si>
  <si>
    <t>Automotive</t>
  </si>
  <si>
    <t>Industriële warmtetechnieken</t>
  </si>
  <si>
    <t>Mechanica constructie- en planningstech.</t>
  </si>
  <si>
    <t>Studiebewijzen uitgereikt in het schooljaar 2010-2011</t>
  </si>
  <si>
    <t>uitgereikt in het schooljaar 2011-2012</t>
  </si>
  <si>
    <t>12dsec01</t>
  </si>
  <si>
    <t>12dsec02</t>
  </si>
  <si>
    <t>12dsec03</t>
  </si>
  <si>
    <t>12dsec04</t>
  </si>
  <si>
    <t>12dsec05</t>
  </si>
  <si>
    <t>12dsec06</t>
  </si>
  <si>
    <t>12dsec07</t>
  </si>
  <si>
    <t>12dsec08</t>
  </si>
  <si>
    <t>12dsec09</t>
  </si>
  <si>
    <t>12dsec13</t>
  </si>
  <si>
    <t>12dsec10</t>
  </si>
  <si>
    <t>12dsec11</t>
  </si>
  <si>
    <t>12dsec12</t>
  </si>
  <si>
    <t>12dsec14</t>
  </si>
  <si>
    <t>12dsec15</t>
  </si>
  <si>
    <t>12dsec16</t>
  </si>
  <si>
    <t>12dsec17</t>
  </si>
  <si>
    <t>12dsec18</t>
  </si>
  <si>
    <t>12dsec19</t>
  </si>
  <si>
    <t>12dsec20</t>
  </si>
  <si>
    <t>Schooljaar 2012-2013</t>
  </si>
  <si>
    <t>Studiebewijzen uitgereikt in het schooljaar 2011-2012</t>
  </si>
  <si>
    <t>Studiebewijzen uitgereikt op het einde van het schooljaar 2011-2012</t>
  </si>
  <si>
    <t>Vrij Beeldende Kunst Technieken</t>
  </si>
  <si>
    <t>Vrij Beeldende Kunst Vorming</t>
  </si>
  <si>
    <t>Mechanisch onderhoud</t>
  </si>
  <si>
    <t>Composietverwerking</t>
  </si>
  <si>
    <t>Topsport-sportbegeleider</t>
  </si>
  <si>
    <t>BMBE-lasser</t>
  </si>
  <si>
    <t>Boomscheerder</t>
  </si>
  <si>
    <t>Hoeklasser</t>
  </si>
  <si>
    <t>Koelmonteur</t>
  </si>
  <si>
    <t>Lasser monteerder MIG/MAG</t>
  </si>
  <si>
    <t>Loodgieter</t>
  </si>
  <si>
    <t>Machinaal houtbewerker</t>
  </si>
  <si>
    <t>Metselaar</t>
  </si>
  <si>
    <t>Spuiter</t>
  </si>
  <si>
    <t>Badstofwever</t>
  </si>
  <si>
    <t>Bekister</t>
  </si>
  <si>
    <t>Binnenschrijnwerker</t>
  </si>
  <si>
    <t>Buitenschrijnwerker</t>
  </si>
  <si>
    <t>Koetswerkhersteller</t>
  </si>
  <si>
    <t>Metselaar siermetselwerk</t>
  </si>
  <si>
    <t>MIG/MAG-lasser</t>
  </si>
  <si>
    <t>Monteur centrale verwarming</t>
  </si>
  <si>
    <t>Adm. commercieel medewerker binnendienst</t>
  </si>
  <si>
    <t>Installateur centrale verwarming</t>
  </si>
  <si>
    <t>Onderhoudselektricien</t>
  </si>
  <si>
    <t>Technicus personen- en lichte bedrijfswagens</t>
  </si>
  <si>
    <t>Mecanicien personen- en lichte bedrijfswagens</t>
  </si>
  <si>
    <t>Hulpmecanicien personen- en lichte bedrijfswagens</t>
  </si>
  <si>
    <t>Residentieel elektrotechnisch installateur</t>
  </si>
  <si>
    <t>Industrieel elektrotechnisch installateur</t>
  </si>
  <si>
    <t>Tweewielers en lichte verbrandingsmotoren</t>
  </si>
  <si>
    <t>Computergestuurde mechanische produktietechnieken</t>
  </si>
  <si>
    <t>Geautom. diamantbewerking en kwaliteitsanalyse</t>
  </si>
  <si>
    <t>Mecanicien onderhoud en herstel motorfiets</t>
  </si>
  <si>
    <t>Koetswerkhersteller specialiteit cartuning-lettering</t>
  </si>
  <si>
    <t>Technicus personen- en lichte bedrijfswagens LPG</t>
  </si>
  <si>
    <t>Een leerling kan in 1 schooljaar tegelijkertijd een certificaat en een ander studiebewijs (getuigschrift, studiegetuigschrift of diploma) behalen.</t>
  </si>
  <si>
    <t xml:space="preserve">die wordt uitgereikt in het voltijds secundair onderwijs. </t>
  </si>
  <si>
    <t xml:space="preserve">Via dit stelsel kunnen jongeren een certificaat behalen (wat gelijkgesteld is met het kwalificatiegetuigschrift dat vroeger werd uitgereikt), maar ook een aantal studiebewijzen die gelijkwaardig zijn met de studiebekrachtiging </t>
  </si>
  <si>
    <t xml:space="preserve">In 2008-2009 werd het stelsel van leren en werken ingevoerd, waarvan het deeltijds beroepssecundair onderwijs deel uitmaakt.  </t>
  </si>
  <si>
    <t xml:space="preserve">Diploma van secundair onderwijs </t>
  </si>
  <si>
    <t>Studiegetuigschrift 2de leerjaar van de 3de graad van het SO</t>
  </si>
  <si>
    <t>Getuigschrift van de tweede graad van het secundair onderwijs</t>
  </si>
  <si>
    <t>Certificaat</t>
  </si>
  <si>
    <t>DEELTIJDS BEROEPSSECUNDAIR ONDERWIJS</t>
  </si>
  <si>
    <t>(Certificaat, Getuigschrift van de 2de graad van het secundair onderwijs, Studiegetuigschrift 2de leerjaar van de 3de graad van het secundair onderwijs, Diploma van secundair onderwijs)</t>
  </si>
  <si>
    <t>Studiebewijzen naar geboortejaar</t>
  </si>
  <si>
    <t>12dsec21</t>
  </si>
  <si>
    <t>12dsec22</t>
  </si>
  <si>
    <t>Een leerling kan in 1 schooljaar tegelijkertijd een getuigschrift van de opleiding en een getuigschrift van alternerende beroepsopleiding behalen.</t>
  </si>
  <si>
    <t xml:space="preserve">(3) Uitgereikt na de integratiefase (ABO) in opleidingsvorm 3. Getuigschriften van verworven competenties zijn niet opgenomen in deze tabel.  </t>
  </si>
  <si>
    <t>Integratiefase</t>
  </si>
  <si>
    <t>Intercommunale</t>
  </si>
  <si>
    <t>getuigschrift van alternerende beroepsopleiding (3)</t>
  </si>
  <si>
    <t xml:space="preserve">(2) Uitgereikt na de kwalificatiefase of de integratiefase (ABO) in opleidingsvorm 3 modulair stelsel. Certificaat en getuigschrift van de opleiding zijn gelijkwaardige studiebewijzen.  </t>
  </si>
  <si>
    <t>Kwalificatiefase</t>
  </si>
  <si>
    <t>certificaat (2)</t>
  </si>
  <si>
    <t xml:space="preserve">(1) Uitgereikt na de kwalificatiefase of de integratiefase (ABO) in opleidingsvorm 3. Getuigschriften van verworven competenties zijn niet opgenomen in deze tabel.  </t>
  </si>
  <si>
    <t>getuigschrift van de opleiding (1)</t>
  </si>
  <si>
    <t>OPLEIDINGSVORM 3 - BuSO BUITENGEWOON BEROEPSONDERWIJS</t>
  </si>
  <si>
    <t>BUITENGEWOON SECUNDAIR ONDERWIJS</t>
  </si>
  <si>
    <t xml:space="preserve">   Vl. Gemeenschapscomm.</t>
  </si>
  <si>
    <t xml:space="preserve">   Intercommunale</t>
  </si>
  <si>
    <t xml:space="preserve">   Gemeente</t>
  </si>
  <si>
    <t xml:space="preserve">   Provincie</t>
  </si>
  <si>
    <t xml:space="preserve">   Privaatrechtelijk</t>
  </si>
  <si>
    <t xml:space="preserve">   Gemeenschapsonderwijs</t>
  </si>
  <si>
    <t>Opleidingsvorm 3 - Getuigschrift/certificaat, naar geboortejaar</t>
  </si>
  <si>
    <t>Opleidingsvorm 4 - Studiebewijzen naar geboortejaar</t>
  </si>
  <si>
    <t>12dsec23</t>
  </si>
  <si>
    <t>12dsec24</t>
  </si>
  <si>
    <t>12dsec25</t>
  </si>
  <si>
    <t>12dsec26</t>
  </si>
  <si>
    <t>Om dubbeltellingen te vermijden werden de leerlingen van het type 5 niet opgenomen in deze tabel (zie toelichting).</t>
  </si>
  <si>
    <t>(2) In 2009-2010 werden alle specialisatiejaren in de derde graad TSO en KSO omgevormd naar Se-n-Se (secundair-na-secundair).</t>
  </si>
  <si>
    <t>Diploma van secundair onderwijs BSO (1)</t>
  </si>
  <si>
    <t>OPLEIDINGSVORM 4 - BuSO SECUNDAIR ONDERWIJS</t>
  </si>
  <si>
    <t xml:space="preserve">(2) In deze tabel werden enkel de certificaten opgenomen uitgereikt op het einde van de kwalificatiefase of de integratiefase (ABO) in opleidingsvorm 3 modulair stelsel. </t>
  </si>
  <si>
    <t xml:space="preserve">Certificaat en getuigschrift van de opleiding zijn gelijkwaardige studiebewijzen.  </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</si>
  <si>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</si>
  <si>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Totaal van alle soorten schoolbesturen</t>
  </si>
  <si>
    <t>Studiebewijzen naar soort schoolbestuur</t>
  </si>
  <si>
    <t>Opleidingsvorm 3 - Getuigschrift/certificaat, naar soort schoolbestuur</t>
  </si>
  <si>
    <t>Opleidingsvorm 4 - Studiebewijzen naar soort schoolbestuur</t>
  </si>
  <si>
    <t>Indeling naar soort schoolbestuur, per geboortejaar</t>
  </si>
  <si>
    <t>ALLE SOORTEN INRICHTENDE MACHTEN</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</si>
</sst>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0;\-0;&quot;-&quot;"/>
    <numFmt numFmtId="190" formatCode="0.0"/>
    <numFmt numFmtId="191" formatCode="0.000000"/>
    <numFmt numFmtId="192" formatCode="#,##0.0"/>
    <numFmt numFmtId="193" formatCode="0.0%"/>
    <numFmt numFmtId="194" formatCode="0.000%"/>
    <numFmt numFmtId="195" formatCode="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dd\-mmm\-yy"/>
    <numFmt numFmtId="201" formatCode="&quot;Ja&quot;;&quot;Ja&quot;;&quot;Nee&quot;"/>
    <numFmt numFmtId="202" formatCode="&quot;Waar&quot;;&quot;Waar&quot;;&quot;Onwaar&quot;"/>
    <numFmt numFmtId="203" formatCode="&quot;Aan&quot;;&quot;Aan&quot;;&quot;Uit&quot;"/>
    <numFmt numFmtId="204" formatCode="[$€-2]\ #.##000_);[Red]\([$€-2]\ #.##000\)"/>
  </numFmts>
  <fonts count="56">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amily val="0"/>
    </font>
    <font>
      <sz val="10"/>
      <name val="Optimum"/>
      <family val="0"/>
    </font>
    <font>
      <u val="single"/>
      <sz val="8"/>
      <color indexed="12"/>
      <name val="Arial"/>
      <family val="2"/>
    </font>
    <font>
      <u val="single"/>
      <sz val="8"/>
      <color indexed="36"/>
      <name val="Arial"/>
      <family val="2"/>
    </font>
    <font>
      <b/>
      <sz val="11"/>
      <name val="Arial"/>
      <family val="2"/>
    </font>
    <font>
      <b/>
      <sz val="10"/>
      <name val="Arial"/>
      <family val="2"/>
    </font>
    <font>
      <b/>
      <u val="single"/>
      <sz val="10"/>
      <name val="Arial"/>
      <family val="2"/>
    </font>
    <font>
      <sz val="8.5"/>
      <name val="MS Sans Serif"/>
      <family val="2"/>
    </font>
    <font>
      <b/>
      <sz val="8"/>
      <name val="Arial"/>
      <family val="2"/>
    </font>
    <font>
      <sz val="8"/>
      <name val="MS Sans Serif"/>
      <family val="2"/>
    </font>
    <font>
      <sz val="10"/>
      <name val="Calibri"/>
      <family val="2"/>
    </font>
    <font>
      <sz val="9"/>
      <name val="Arial"/>
      <family val="2"/>
    </font>
    <font>
      <b/>
      <u val="single"/>
      <sz val="8.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b/>
      <sz val="8.5"/>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b/>
      <sz val="8.5"/>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top/>
      <bottom style="thin"/>
    </border>
    <border>
      <left style="thin"/>
      <right/>
      <top style="thin"/>
      <bottom style="thin"/>
    </border>
    <border>
      <left/>
      <right/>
      <top style="thin"/>
      <bottom style="thin"/>
    </border>
    <border>
      <left/>
      <right style="thin"/>
      <top/>
      <bottom style="thin"/>
    </border>
    <border>
      <left style="thin"/>
      <right/>
      <top/>
      <bottom style="thin"/>
    </border>
    <border>
      <left style="thin"/>
      <right/>
      <top style="medium"/>
      <bottom style="thin"/>
    </border>
    <border>
      <left/>
      <right/>
      <top style="medium"/>
      <bottom style="thin"/>
    </border>
    <border>
      <left/>
      <right style="thin"/>
      <top/>
      <bottom/>
    </border>
    <border>
      <left/>
      <right style="thin"/>
      <top style="thin"/>
      <bottom style="thin"/>
    </border>
    <border>
      <left style="thin">
        <color indexed="8"/>
      </left>
      <right>
        <color indexed="63"/>
      </right>
      <top>
        <color indexed="63"/>
      </top>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 fontId="12" fillId="0" borderId="0" applyFont="0" applyFill="0" applyBorder="0" applyAlignment="0" applyProtection="0"/>
    <xf numFmtId="0" fontId="44" fillId="0" borderId="3" applyNumberFormat="0" applyFill="0" applyAlignment="0" applyProtection="0"/>
    <xf numFmtId="0" fontId="15" fillId="0" borderId="0" applyNumberFormat="0" applyFill="0" applyBorder="0" applyAlignment="0" applyProtection="0"/>
    <xf numFmtId="0" fontId="45" fillId="27" borderId="0" applyNumberFormat="0" applyBorder="0" applyAlignment="0" applyProtection="0"/>
    <xf numFmtId="3" fontId="0" fillId="1" borderId="4" applyBorder="0">
      <alignment/>
      <protection/>
    </xf>
    <xf numFmtId="3" fontId="0" fillId="1" borderId="4" applyBorder="0">
      <alignment/>
      <protection/>
    </xf>
    <xf numFmtId="3" fontId="0" fillId="1" borderId="4" applyBorder="0">
      <alignment/>
      <protection/>
    </xf>
    <xf numFmtId="0" fontId="14" fillId="0" borderId="0" applyNumberFormat="0" applyFill="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 fillId="1" borderId="8">
      <alignment horizontal="center" vertical="top" textRotation="90"/>
      <protection/>
    </xf>
    <xf numFmtId="0" fontId="50" fillId="29" borderId="0" applyNumberFormat="0" applyBorder="0" applyAlignment="0" applyProtection="0"/>
    <xf numFmtId="4" fontId="12" fillId="0" borderId="0" applyFont="0" applyFill="0" applyBorder="0" applyAlignment="0" applyProtection="0"/>
    <xf numFmtId="0" fontId="6" fillId="0" borderId="9">
      <alignment/>
      <protection/>
    </xf>
    <xf numFmtId="0" fontId="6" fillId="0" borderId="9">
      <alignment/>
      <protection/>
    </xf>
    <xf numFmtId="0" fontId="6" fillId="0" borderId="9">
      <alignment/>
      <protection/>
    </xf>
    <xf numFmtId="0" fontId="0" fillId="30" borderId="10" applyNumberFormat="0" applyFont="0" applyAlignment="0" applyProtection="0"/>
    <xf numFmtId="0" fontId="51" fillId="31" borderId="0" applyNumberFormat="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0" fontId="4" fillId="0" borderId="0">
      <alignment/>
      <protection/>
    </xf>
    <xf numFmtId="10" fontId="4" fillId="0" borderId="0">
      <alignment/>
      <protection/>
    </xf>
    <xf numFmtId="10" fontId="4" fillId="0" borderId="0">
      <alignment/>
      <protection/>
    </xf>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13" fillId="0" borderId="0" applyFont="0" applyFill="0" applyBorder="0" applyAlignment="0" applyProtection="0"/>
    <xf numFmtId="9" fontId="0" fillId="0" borderId="0" applyFont="0" applyFill="0" applyBorder="0" applyAlignment="0" applyProtection="0"/>
    <xf numFmtId="0" fontId="0" fillId="0" borderId="0">
      <alignment/>
      <protection/>
    </xf>
    <xf numFmtId="0" fontId="12" fillId="0" borderId="0">
      <alignment/>
      <protection/>
    </xf>
    <xf numFmtId="0" fontId="3" fillId="0" borderId="0">
      <alignment/>
      <protection/>
    </xf>
    <xf numFmtId="0" fontId="4" fillId="0" borderId="0">
      <alignment/>
      <protection/>
    </xf>
    <xf numFmtId="0" fontId="7" fillId="0" borderId="9" applyBorder="0" applyAlignment="0">
      <protection/>
    </xf>
    <xf numFmtId="0" fontId="7" fillId="0" borderId="9" applyBorder="0" applyAlignment="0">
      <protection/>
    </xf>
    <xf numFmtId="0" fontId="7" fillId="0" borderId="9" applyBorder="0" applyAlignment="0">
      <protection/>
    </xf>
    <xf numFmtId="0" fontId="8" fillId="0" borderId="0">
      <alignment/>
      <protection/>
    </xf>
    <xf numFmtId="0" fontId="8" fillId="0" borderId="0">
      <alignment/>
      <protection/>
    </xf>
    <xf numFmtId="0" fontId="8" fillId="0" borderId="0">
      <alignment/>
      <protection/>
    </xf>
    <xf numFmtId="0" fontId="9" fillId="32" borderId="9" applyBorder="0">
      <alignment/>
      <protection/>
    </xf>
    <xf numFmtId="0" fontId="9" fillId="32" borderId="9" applyBorder="0">
      <alignment/>
      <protection/>
    </xf>
    <xf numFmtId="0" fontId="9" fillId="32" borderId="9" applyBorder="0">
      <alignment/>
      <protection/>
    </xf>
    <xf numFmtId="0" fontId="52" fillId="25"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363">
    <xf numFmtId="0" fontId="0" fillId="0" borderId="0" xfId="0" applyAlignment="1">
      <alignment/>
    </xf>
    <xf numFmtId="1" fontId="11" fillId="0" borderId="0" xfId="90" applyNumberFormat="1" applyFont="1">
      <alignment/>
      <protection/>
    </xf>
    <xf numFmtId="0" fontId="11" fillId="0" borderId="0" xfId="90" applyFont="1">
      <alignment/>
      <protection/>
    </xf>
    <xf numFmtId="1" fontId="10" fillId="0" borderId="0" xfId="90" applyNumberFormat="1" applyFont="1" applyAlignment="1">
      <alignment horizontal="centerContinuous"/>
      <protection/>
    </xf>
    <xf numFmtId="1" fontId="11" fillId="0" borderId="0" xfId="90" applyNumberFormat="1" applyFont="1" applyAlignment="1">
      <alignment horizontal="centerContinuous"/>
      <protection/>
    </xf>
    <xf numFmtId="0" fontId="11" fillId="0" borderId="0" xfId="90" applyFont="1" applyAlignment="1">
      <alignment horizontal="centerContinuous"/>
      <protection/>
    </xf>
    <xf numFmtId="1" fontId="11" fillId="0" borderId="12" xfId="90" applyNumberFormat="1" applyFont="1" applyBorder="1">
      <alignment/>
      <protection/>
    </xf>
    <xf numFmtId="1" fontId="11" fillId="0" borderId="12" xfId="90" applyNumberFormat="1" applyFont="1" applyBorder="1" applyAlignment="1">
      <alignment horizontal="center"/>
      <protection/>
    </xf>
    <xf numFmtId="1" fontId="11" fillId="0" borderId="13" xfId="90" applyNumberFormat="1" applyFont="1" applyBorder="1" applyAlignment="1">
      <alignment horizontal="centerContinuous"/>
      <protection/>
    </xf>
    <xf numFmtId="0" fontId="11" fillId="0" borderId="14" xfId="90" applyFont="1" applyBorder="1" applyAlignment="1">
      <alignment horizontal="centerContinuous"/>
      <protection/>
    </xf>
    <xf numFmtId="0" fontId="11" fillId="0" borderId="12" xfId="90" applyFont="1" applyBorder="1" applyAlignment="1">
      <alignment horizontal="centerContinuous"/>
      <protection/>
    </xf>
    <xf numFmtId="1" fontId="11" fillId="0" borderId="0" xfId="90" applyNumberFormat="1" applyFont="1" applyBorder="1">
      <alignment/>
      <protection/>
    </xf>
    <xf numFmtId="1" fontId="11" fillId="0" borderId="15" xfId="90" applyNumberFormat="1" applyFont="1" applyBorder="1" applyAlignment="1">
      <alignment horizontal="centerContinuous"/>
      <protection/>
    </xf>
    <xf numFmtId="1" fontId="11" fillId="0" borderId="0" xfId="90" applyNumberFormat="1" applyFont="1" applyBorder="1" applyAlignment="1">
      <alignment horizontal="centerContinuous"/>
      <protection/>
    </xf>
    <xf numFmtId="0" fontId="11" fillId="0" borderId="0" xfId="90" applyFont="1" applyBorder="1" applyAlignment="1">
      <alignment horizontal="centerContinuous"/>
      <protection/>
    </xf>
    <xf numFmtId="1" fontId="11" fillId="0" borderId="0" xfId="90" applyNumberFormat="1" applyFont="1" applyBorder="1" applyAlignment="1">
      <alignment horizontal="center"/>
      <protection/>
    </xf>
    <xf numFmtId="0" fontId="11" fillId="0" borderId="0" xfId="90" applyFont="1" applyBorder="1">
      <alignment/>
      <protection/>
    </xf>
    <xf numFmtId="1" fontId="11" fillId="0" borderId="4" xfId="90" applyNumberFormat="1" applyFont="1" applyBorder="1" applyAlignment="1">
      <alignment horizontal="right"/>
      <protection/>
    </xf>
    <xf numFmtId="1" fontId="11" fillId="0" borderId="16" xfId="90" applyNumberFormat="1" applyFont="1" applyBorder="1" applyAlignment="1">
      <alignment horizontal="right"/>
      <protection/>
    </xf>
    <xf numFmtId="0" fontId="11" fillId="0" borderId="16" xfId="90" applyFont="1" applyBorder="1" applyAlignment="1">
      <alignment horizontal="right"/>
      <protection/>
    </xf>
    <xf numFmtId="0" fontId="11" fillId="0" borderId="0" xfId="90" applyFont="1" applyAlignment="1">
      <alignment horizontal="right"/>
      <protection/>
    </xf>
    <xf numFmtId="1" fontId="11" fillId="0" borderId="16" xfId="90" applyNumberFormat="1" applyFont="1" applyBorder="1">
      <alignment/>
      <protection/>
    </xf>
    <xf numFmtId="189" fontId="11" fillId="0" borderId="4" xfId="90" applyNumberFormat="1" applyFont="1" applyBorder="1">
      <alignment/>
      <protection/>
    </xf>
    <xf numFmtId="189" fontId="11" fillId="0" borderId="16" xfId="90" applyNumberFormat="1" applyFont="1" applyBorder="1">
      <alignment/>
      <protection/>
    </xf>
    <xf numFmtId="189" fontId="11" fillId="0" borderId="15" xfId="90" applyNumberFormat="1" applyFont="1" applyBorder="1">
      <alignment/>
      <protection/>
    </xf>
    <xf numFmtId="189" fontId="11" fillId="0" borderId="0" xfId="90" applyNumberFormat="1" applyFont="1" applyBorder="1">
      <alignment/>
      <protection/>
    </xf>
    <xf numFmtId="0" fontId="10" fillId="0" borderId="0" xfId="90" applyFont="1">
      <alignment/>
      <protection/>
    </xf>
    <xf numFmtId="1" fontId="10" fillId="0" borderId="0" xfId="90" applyNumberFormat="1" applyFont="1" applyBorder="1" applyAlignment="1">
      <alignment horizontal="right"/>
      <protection/>
    </xf>
    <xf numFmtId="189" fontId="10" fillId="0" borderId="4" xfId="90" applyNumberFormat="1" applyFont="1" applyBorder="1">
      <alignment/>
      <protection/>
    </xf>
    <xf numFmtId="189" fontId="10" fillId="0" borderId="16" xfId="90" applyNumberFormat="1" applyFont="1" applyBorder="1">
      <alignment/>
      <protection/>
    </xf>
    <xf numFmtId="1" fontId="11" fillId="0" borderId="0" xfId="90" applyNumberFormat="1" applyFont="1">
      <alignment/>
      <protection/>
    </xf>
    <xf numFmtId="1" fontId="2" fillId="0" borderId="0" xfId="89" applyNumberFormat="1" applyFont="1" applyFill="1" applyBorder="1">
      <alignment/>
      <protection/>
    </xf>
    <xf numFmtId="1" fontId="11" fillId="0" borderId="0" xfId="89" applyNumberFormat="1" applyFont="1" applyFill="1" applyBorder="1">
      <alignment/>
      <protection/>
    </xf>
    <xf numFmtId="1" fontId="11" fillId="0" borderId="0" xfId="89" applyNumberFormat="1" applyFont="1" applyFill="1">
      <alignment/>
      <protection/>
    </xf>
    <xf numFmtId="0" fontId="4" fillId="0" borderId="0" xfId="90" applyFont="1">
      <alignment/>
      <protection/>
    </xf>
    <xf numFmtId="0" fontId="16" fillId="0" borderId="0" xfId="0" applyFont="1" applyAlignment="1">
      <alignment/>
    </xf>
    <xf numFmtId="0" fontId="0" fillId="0" borderId="0" xfId="0" applyFont="1" applyFill="1" applyAlignment="1">
      <alignment/>
    </xf>
    <xf numFmtId="0" fontId="18" fillId="0" borderId="0" xfId="0" applyFont="1" applyAlignment="1">
      <alignment/>
    </xf>
    <xf numFmtId="1" fontId="3" fillId="0" borderId="0" xfId="89" applyNumberFormat="1" applyFont="1" applyFill="1" applyBorder="1">
      <alignment/>
      <protection/>
    </xf>
    <xf numFmtId="0" fontId="8" fillId="0" borderId="0" xfId="0" applyFont="1" applyAlignment="1">
      <alignment/>
    </xf>
    <xf numFmtId="1" fontId="17" fillId="0" borderId="0" xfId="89" applyNumberFormat="1" applyFont="1" applyFill="1">
      <alignment/>
      <protection/>
    </xf>
    <xf numFmtId="1" fontId="3" fillId="0" borderId="0" xfId="89" applyNumberFormat="1" applyFont="1" applyFill="1" applyBorder="1" applyAlignment="1">
      <alignment wrapText="1"/>
      <protection/>
    </xf>
    <xf numFmtId="1" fontId="11" fillId="0" borderId="17" xfId="90" applyNumberFormat="1" applyFont="1" applyFill="1" applyBorder="1" applyAlignment="1">
      <alignment horizontal="center"/>
      <protection/>
    </xf>
    <xf numFmtId="1" fontId="10" fillId="0" borderId="0" xfId="89" applyNumberFormat="1" applyFont="1" applyFill="1">
      <alignment/>
      <protection/>
    </xf>
    <xf numFmtId="0" fontId="0" fillId="0" borderId="0" xfId="0" applyFont="1" applyAlignment="1">
      <alignment/>
    </xf>
    <xf numFmtId="1" fontId="11" fillId="0" borderId="0" xfId="90" applyNumberFormat="1" applyFont="1" applyFill="1" applyBorder="1">
      <alignment/>
      <protection/>
    </xf>
    <xf numFmtId="1" fontId="11" fillId="0" borderId="0" xfId="90" applyNumberFormat="1" applyFont="1" applyFill="1">
      <alignment/>
      <protection/>
    </xf>
    <xf numFmtId="0" fontId="11" fillId="0" borderId="0" xfId="90" applyFont="1" applyFill="1">
      <alignment/>
      <protection/>
    </xf>
    <xf numFmtId="1" fontId="10" fillId="0" borderId="0" xfId="90" applyNumberFormat="1" applyFont="1" applyFill="1" applyAlignment="1">
      <alignment horizontal="centerContinuous"/>
      <protection/>
    </xf>
    <xf numFmtId="1" fontId="11" fillId="0" borderId="0" xfId="90" applyNumberFormat="1" applyFont="1" applyFill="1" applyAlignment="1">
      <alignment horizontal="centerContinuous"/>
      <protection/>
    </xf>
    <xf numFmtId="0" fontId="11" fillId="0" borderId="0" xfId="90" applyFont="1" applyFill="1" applyAlignment="1">
      <alignment horizontal="centerContinuous"/>
      <protection/>
    </xf>
    <xf numFmtId="0" fontId="19" fillId="0" borderId="0" xfId="90" applyFont="1" applyFill="1">
      <alignment/>
      <protection/>
    </xf>
    <xf numFmtId="1" fontId="11" fillId="0" borderId="12" xfId="90" applyNumberFormat="1" applyFont="1" applyFill="1" applyBorder="1">
      <alignment/>
      <protection/>
    </xf>
    <xf numFmtId="1" fontId="11" fillId="0" borderId="12" xfId="90" applyNumberFormat="1" applyFont="1" applyFill="1" applyBorder="1" applyAlignment="1">
      <alignment horizontal="center"/>
      <protection/>
    </xf>
    <xf numFmtId="1" fontId="11" fillId="0" borderId="13" xfId="90" applyNumberFormat="1" applyFont="1" applyFill="1" applyBorder="1" applyAlignment="1">
      <alignment horizontal="centerContinuous"/>
      <protection/>
    </xf>
    <xf numFmtId="0" fontId="11" fillId="0" borderId="14" xfId="90" applyFont="1" applyFill="1" applyBorder="1" applyAlignment="1">
      <alignment horizontal="centerContinuous"/>
      <protection/>
    </xf>
    <xf numFmtId="0" fontId="11" fillId="0" borderId="12" xfId="90" applyFont="1" applyFill="1" applyBorder="1" applyAlignment="1">
      <alignment horizontal="centerContinuous"/>
      <protection/>
    </xf>
    <xf numFmtId="189" fontId="11" fillId="0" borderId="15" xfId="90" applyNumberFormat="1" applyFont="1" applyFill="1" applyBorder="1">
      <alignment/>
      <protection/>
    </xf>
    <xf numFmtId="189" fontId="11" fillId="0" borderId="0" xfId="90" applyNumberFormat="1" applyFont="1" applyFill="1" applyBorder="1">
      <alignment/>
      <protection/>
    </xf>
    <xf numFmtId="1" fontId="10" fillId="0" borderId="0" xfId="90" applyNumberFormat="1" applyFont="1" applyFill="1" applyBorder="1" applyAlignment="1">
      <alignment horizontal="right"/>
      <protection/>
    </xf>
    <xf numFmtId="189" fontId="10" fillId="0" borderId="4" xfId="90" applyNumberFormat="1" applyFont="1" applyFill="1" applyBorder="1">
      <alignment/>
      <protection/>
    </xf>
    <xf numFmtId="189" fontId="10" fillId="0" borderId="16" xfId="90" applyNumberFormat="1" applyFont="1" applyFill="1" applyBorder="1">
      <alignment/>
      <protection/>
    </xf>
    <xf numFmtId="1" fontId="11" fillId="0" borderId="18" xfId="90" applyNumberFormat="1" applyFont="1" applyFill="1" applyBorder="1" applyAlignment="1">
      <alignment horizontal="right"/>
      <protection/>
    </xf>
    <xf numFmtId="1" fontId="11" fillId="0" borderId="19" xfId="90" applyNumberFormat="1" applyFont="1" applyFill="1" applyBorder="1" applyAlignment="1">
      <alignment horizontal="right"/>
      <protection/>
    </xf>
    <xf numFmtId="0" fontId="11" fillId="0" borderId="19" xfId="90" applyFont="1" applyFill="1" applyBorder="1" applyAlignment="1">
      <alignment horizontal="right"/>
      <protection/>
    </xf>
    <xf numFmtId="0" fontId="3" fillId="0" borderId="0" xfId="0" applyFont="1" applyAlignment="1">
      <alignment/>
    </xf>
    <xf numFmtId="1" fontId="10" fillId="0" borderId="0" xfId="90" applyNumberFormat="1" applyFont="1" applyAlignment="1">
      <alignment horizontal="centerContinuous"/>
      <protection/>
    </xf>
    <xf numFmtId="189" fontId="11" fillId="0" borderId="15" xfId="90" applyNumberFormat="1" applyFont="1" applyBorder="1">
      <alignment/>
      <protection/>
    </xf>
    <xf numFmtId="189" fontId="11" fillId="0" borderId="0" xfId="90" applyNumberFormat="1" applyFont="1" applyBorder="1">
      <alignment/>
      <protection/>
    </xf>
    <xf numFmtId="1" fontId="11" fillId="0" borderId="0" xfId="90" applyNumberFormat="1" applyFont="1" applyBorder="1">
      <alignment/>
      <protection/>
    </xf>
    <xf numFmtId="0" fontId="3" fillId="0" borderId="0" xfId="0" applyFont="1" applyAlignment="1">
      <alignment horizontal="right"/>
    </xf>
    <xf numFmtId="1" fontId="17" fillId="0" borderId="0" xfId="89" applyNumberFormat="1" applyFont="1" applyFill="1" applyBorder="1">
      <alignment/>
      <protection/>
    </xf>
    <xf numFmtId="1" fontId="3" fillId="0" borderId="0" xfId="89" applyNumberFormat="1" applyFont="1" applyFill="1">
      <alignment/>
      <protection/>
    </xf>
    <xf numFmtId="0" fontId="0" fillId="0" borderId="0" xfId="0" applyFont="1" applyAlignment="1">
      <alignment horizontal="right"/>
    </xf>
    <xf numFmtId="1" fontId="10" fillId="0" borderId="0" xfId="90" applyNumberFormat="1" applyFont="1">
      <alignment/>
      <protection/>
    </xf>
    <xf numFmtId="0" fontId="11" fillId="0" borderId="0" xfId="90" applyFont="1">
      <alignment/>
      <protection/>
    </xf>
    <xf numFmtId="0" fontId="11" fillId="0" borderId="0" xfId="90" applyFont="1" applyBorder="1">
      <alignment/>
      <protection/>
    </xf>
    <xf numFmtId="1" fontId="11" fillId="0" borderId="0" xfId="90" applyNumberFormat="1" applyFont="1" applyAlignment="1">
      <alignment horizontal="centerContinuous"/>
      <protection/>
    </xf>
    <xf numFmtId="0" fontId="11" fillId="0" borderId="0" xfId="90" applyFont="1" applyAlignment="1">
      <alignment horizontal="centerContinuous"/>
      <protection/>
    </xf>
    <xf numFmtId="0" fontId="11" fillId="0" borderId="0" xfId="90" applyFont="1" applyBorder="1" applyAlignment="1">
      <alignment horizontal="centerContinuous"/>
      <protection/>
    </xf>
    <xf numFmtId="0" fontId="4" fillId="0" borderId="0" xfId="90" applyFont="1">
      <alignment/>
      <protection/>
    </xf>
    <xf numFmtId="1" fontId="11" fillId="0" borderId="12" xfId="90" applyNumberFormat="1" applyFont="1" applyBorder="1">
      <alignment/>
      <protection/>
    </xf>
    <xf numFmtId="1" fontId="11" fillId="0" borderId="12" xfId="90" applyNumberFormat="1" applyFont="1" applyBorder="1" applyAlignment="1">
      <alignment horizontal="center"/>
      <protection/>
    </xf>
    <xf numFmtId="1" fontId="11" fillId="0" borderId="13" xfId="90" applyNumberFormat="1" applyFont="1" applyBorder="1" applyAlignment="1">
      <alignment horizontal="centerContinuous"/>
      <protection/>
    </xf>
    <xf numFmtId="0" fontId="11" fillId="0" borderId="14" xfId="90" applyFont="1" applyBorder="1" applyAlignment="1">
      <alignment horizontal="centerContinuous"/>
      <protection/>
    </xf>
    <xf numFmtId="0" fontId="11" fillId="0" borderId="12" xfId="90" applyFont="1" applyBorder="1" applyAlignment="1">
      <alignment horizontal="centerContinuous"/>
      <protection/>
    </xf>
    <xf numFmtId="1" fontId="11" fillId="0" borderId="20" xfId="90" applyNumberFormat="1" applyFont="1" applyBorder="1" applyAlignment="1">
      <alignment horizontal="center"/>
      <protection/>
    </xf>
    <xf numFmtId="1" fontId="11" fillId="0" borderId="15" xfId="90" applyNumberFormat="1" applyFont="1" applyBorder="1" applyAlignment="1">
      <alignment horizontal="centerContinuous"/>
      <protection/>
    </xf>
    <xf numFmtId="1" fontId="11" fillId="0" borderId="0" xfId="90" applyNumberFormat="1" applyFont="1" applyBorder="1" applyAlignment="1">
      <alignment horizontal="centerContinuous"/>
      <protection/>
    </xf>
    <xf numFmtId="1" fontId="11" fillId="0" borderId="0" xfId="90" applyNumberFormat="1" applyFont="1" applyBorder="1" applyAlignment="1">
      <alignment horizontal="center"/>
      <protection/>
    </xf>
    <xf numFmtId="1" fontId="11" fillId="0" borderId="4" xfId="90" applyNumberFormat="1" applyFont="1" applyBorder="1" applyAlignment="1">
      <alignment horizontal="right"/>
      <protection/>
    </xf>
    <xf numFmtId="1" fontId="11" fillId="0" borderId="16" xfId="90" applyNumberFormat="1" applyFont="1" applyBorder="1" applyAlignment="1">
      <alignment horizontal="right"/>
      <protection/>
    </xf>
    <xf numFmtId="0" fontId="11" fillId="0" borderId="16" xfId="90" applyFont="1" applyBorder="1" applyAlignment="1">
      <alignment horizontal="right"/>
      <protection/>
    </xf>
    <xf numFmtId="0" fontId="11" fillId="0" borderId="0" xfId="90" applyFont="1" applyAlignment="1">
      <alignment horizontal="right"/>
      <protection/>
    </xf>
    <xf numFmtId="1" fontId="11" fillId="0" borderId="16" xfId="90" applyNumberFormat="1" applyFont="1" applyBorder="1">
      <alignment/>
      <protection/>
    </xf>
    <xf numFmtId="189" fontId="11" fillId="0" borderId="4" xfId="90" applyNumberFormat="1" applyFont="1" applyBorder="1">
      <alignment/>
      <protection/>
    </xf>
    <xf numFmtId="189" fontId="11" fillId="0" borderId="16" xfId="90" applyNumberFormat="1" applyFont="1" applyBorder="1">
      <alignment/>
      <protection/>
    </xf>
    <xf numFmtId="0" fontId="10" fillId="0" borderId="0" xfId="90" applyFont="1">
      <alignment/>
      <protection/>
    </xf>
    <xf numFmtId="1" fontId="10" fillId="0" borderId="0" xfId="90" applyNumberFormat="1" applyFont="1" applyBorder="1" applyAlignment="1">
      <alignment horizontal="right"/>
      <protection/>
    </xf>
    <xf numFmtId="189" fontId="10" fillId="0" borderId="4" xfId="90" applyNumberFormat="1" applyFont="1" applyBorder="1">
      <alignment/>
      <protection/>
    </xf>
    <xf numFmtId="189" fontId="10" fillId="0" borderId="16" xfId="90" applyNumberFormat="1" applyFont="1" applyBorder="1">
      <alignment/>
      <protection/>
    </xf>
    <xf numFmtId="188" fontId="11" fillId="0" borderId="4" xfId="90" applyNumberFormat="1" applyFont="1" applyBorder="1">
      <alignment/>
      <protection/>
    </xf>
    <xf numFmtId="188" fontId="11" fillId="0" borderId="16" xfId="90" applyNumberFormat="1" applyFont="1" applyBorder="1">
      <alignment/>
      <protection/>
    </xf>
    <xf numFmtId="188" fontId="11" fillId="0" borderId="15" xfId="90" applyNumberFormat="1" applyFont="1" applyBorder="1">
      <alignment/>
      <protection/>
    </xf>
    <xf numFmtId="188" fontId="11" fillId="0" borderId="0" xfId="90" applyNumberFormat="1" applyFont="1" applyBorder="1">
      <alignment/>
      <protection/>
    </xf>
    <xf numFmtId="188" fontId="11" fillId="0" borderId="21" xfId="90" applyNumberFormat="1" applyFont="1" applyBorder="1">
      <alignment/>
      <protection/>
    </xf>
    <xf numFmtId="188" fontId="10" fillId="0" borderId="4" xfId="90" applyNumberFormat="1" applyFont="1" applyBorder="1">
      <alignment/>
      <protection/>
    </xf>
    <xf numFmtId="188" fontId="10" fillId="0" borderId="16" xfId="90" applyNumberFormat="1" applyFont="1" applyBorder="1">
      <alignment/>
      <protection/>
    </xf>
    <xf numFmtId="0" fontId="4" fillId="0" borderId="0" xfId="90" applyFont="1" applyFill="1">
      <alignment/>
      <protection/>
    </xf>
    <xf numFmtId="1" fontId="11" fillId="0" borderId="18" xfId="90" applyNumberFormat="1" applyFont="1" applyBorder="1" applyAlignment="1">
      <alignment horizontal="right"/>
      <protection/>
    </xf>
    <xf numFmtId="1" fontId="11" fillId="0" borderId="19" xfId="90" applyNumberFormat="1" applyFont="1" applyBorder="1" applyAlignment="1">
      <alignment horizontal="right"/>
      <protection/>
    </xf>
    <xf numFmtId="0" fontId="11" fillId="0" borderId="19" xfId="90" applyFont="1" applyBorder="1" applyAlignment="1">
      <alignment horizontal="right"/>
      <protection/>
    </xf>
    <xf numFmtId="1" fontId="11" fillId="0" borderId="21" xfId="90" applyNumberFormat="1" applyFont="1" applyFill="1" applyBorder="1" applyAlignment="1">
      <alignment horizontal="centerContinuous"/>
      <protection/>
    </xf>
    <xf numFmtId="1" fontId="11" fillId="0" borderId="17" xfId="90" applyNumberFormat="1" applyFont="1" applyFill="1" applyBorder="1" applyAlignment="1">
      <alignment horizontal="centerContinuous"/>
      <protection/>
    </xf>
    <xf numFmtId="0" fontId="11" fillId="0" borderId="17" xfId="90" applyFont="1" applyFill="1" applyBorder="1" applyAlignment="1">
      <alignment horizontal="centerContinuous"/>
      <protection/>
    </xf>
    <xf numFmtId="0" fontId="11" fillId="0" borderId="0" xfId="89" applyFont="1" applyFill="1">
      <alignment/>
      <protection/>
    </xf>
    <xf numFmtId="1" fontId="10" fillId="0" borderId="0" xfId="89" applyNumberFormat="1" applyFont="1" applyFill="1" applyAlignment="1">
      <alignment horizontal="centerContinuous"/>
      <protection/>
    </xf>
    <xf numFmtId="1" fontId="11" fillId="0" borderId="0" xfId="89" applyNumberFormat="1" applyFont="1" applyFill="1" applyAlignment="1">
      <alignment horizontal="centerContinuous"/>
      <protection/>
    </xf>
    <xf numFmtId="0" fontId="11" fillId="0" borderId="0" xfId="89" applyFont="1" applyFill="1" applyAlignment="1">
      <alignment horizontal="centerContinuous"/>
      <protection/>
    </xf>
    <xf numFmtId="0" fontId="10" fillId="0" borderId="0" xfId="89" applyFont="1" applyFill="1" applyAlignment="1">
      <alignment horizontal="centerContinuous"/>
      <protection/>
    </xf>
    <xf numFmtId="1" fontId="11" fillId="0" borderId="12" xfId="89" applyNumberFormat="1" applyFont="1" applyFill="1" applyBorder="1">
      <alignment/>
      <protection/>
    </xf>
    <xf numFmtId="1" fontId="11" fillId="0" borderId="22" xfId="89" applyNumberFormat="1" applyFont="1" applyFill="1" applyBorder="1" applyAlignment="1">
      <alignment horizontal="centerContinuous"/>
      <protection/>
    </xf>
    <xf numFmtId="1" fontId="11" fillId="0" borderId="23" xfId="89" applyNumberFormat="1" applyFont="1" applyFill="1" applyBorder="1" applyAlignment="1">
      <alignment horizontal="centerContinuous"/>
      <protection/>
    </xf>
    <xf numFmtId="0" fontId="11" fillId="0" borderId="23" xfId="89" applyFont="1" applyFill="1" applyBorder="1" applyAlignment="1">
      <alignment horizontal="centerContinuous"/>
      <protection/>
    </xf>
    <xf numFmtId="1" fontId="11" fillId="0" borderId="15" xfId="89" applyNumberFormat="1" applyFont="1" applyFill="1" applyBorder="1" applyAlignment="1">
      <alignment horizontal="centerContinuous"/>
      <protection/>
    </xf>
    <xf numFmtId="0" fontId="11" fillId="0" borderId="15" xfId="89" applyFont="1" applyFill="1" applyBorder="1" applyAlignment="1">
      <alignment horizontal="centerContinuous"/>
      <protection/>
    </xf>
    <xf numFmtId="0" fontId="11" fillId="0" borderId="17" xfId="89" applyFont="1" applyFill="1" applyBorder="1">
      <alignment/>
      <protection/>
    </xf>
    <xf numFmtId="0" fontId="11" fillId="0" borderId="18" xfId="89" applyFont="1" applyFill="1" applyBorder="1" applyAlignment="1">
      <alignment horizontal="right"/>
      <protection/>
    </xf>
    <xf numFmtId="0" fontId="11" fillId="0" borderId="19" xfId="89" applyFont="1" applyFill="1" applyBorder="1" applyAlignment="1">
      <alignment horizontal="right"/>
      <protection/>
    </xf>
    <xf numFmtId="0" fontId="11" fillId="0" borderId="0" xfId="89" applyFont="1" applyFill="1" applyBorder="1">
      <alignment/>
      <protection/>
    </xf>
    <xf numFmtId="0" fontId="11" fillId="0" borderId="15" xfId="89" applyFont="1" applyFill="1" applyBorder="1" applyAlignment="1">
      <alignment horizontal="right"/>
      <protection/>
    </xf>
    <xf numFmtId="0" fontId="11" fillId="0" borderId="0" xfId="89" applyFont="1" applyFill="1" applyBorder="1" applyAlignment="1">
      <alignment horizontal="right"/>
      <protection/>
    </xf>
    <xf numFmtId="1" fontId="10" fillId="0" borderId="0" xfId="89" applyNumberFormat="1" applyFont="1" applyFill="1" applyBorder="1">
      <alignment/>
      <protection/>
    </xf>
    <xf numFmtId="1" fontId="11" fillId="0" borderId="15" xfId="89" applyNumberFormat="1" applyFont="1" applyFill="1" applyBorder="1">
      <alignment/>
      <protection/>
    </xf>
    <xf numFmtId="0" fontId="3" fillId="0" borderId="0" xfId="89" applyFont="1" applyFill="1">
      <alignment/>
      <protection/>
    </xf>
    <xf numFmtId="189" fontId="11" fillId="0" borderId="15" xfId="89" applyNumberFormat="1" applyFont="1" applyFill="1" applyBorder="1">
      <alignment/>
      <protection/>
    </xf>
    <xf numFmtId="189" fontId="11" fillId="0" borderId="0" xfId="89" applyNumberFormat="1" applyFont="1" applyFill="1">
      <alignment/>
      <protection/>
    </xf>
    <xf numFmtId="189" fontId="11" fillId="0" borderId="24" xfId="89" applyNumberFormat="1" applyFont="1" applyFill="1" applyBorder="1">
      <alignment/>
      <protection/>
    </xf>
    <xf numFmtId="189" fontId="11" fillId="0" borderId="0" xfId="89" applyNumberFormat="1" applyFont="1" applyFill="1" applyBorder="1">
      <alignment/>
      <protection/>
    </xf>
    <xf numFmtId="0" fontId="11" fillId="0" borderId="24" xfId="89" applyFont="1" applyFill="1" applyBorder="1">
      <alignment/>
      <protection/>
    </xf>
    <xf numFmtId="0" fontId="0" fillId="0" borderId="0" xfId="0" applyFont="1" applyFill="1" applyBorder="1" applyAlignment="1">
      <alignment/>
    </xf>
    <xf numFmtId="1" fontId="11" fillId="0" borderId="0" xfId="89" applyNumberFormat="1" applyFont="1" applyFill="1" applyAlignment="1">
      <alignment/>
      <protection/>
    </xf>
    <xf numFmtId="1" fontId="55" fillId="0" borderId="0" xfId="89" applyNumberFormat="1" applyFont="1" applyFill="1" applyAlignment="1">
      <alignment/>
      <protection/>
    </xf>
    <xf numFmtId="0" fontId="11" fillId="0" borderId="0" xfId="0" applyFont="1" applyAlignment="1">
      <alignment/>
    </xf>
    <xf numFmtId="189" fontId="55" fillId="0" borderId="15" xfId="89" applyNumberFormat="1" applyFont="1" applyFill="1" applyBorder="1">
      <alignment/>
      <protection/>
    </xf>
    <xf numFmtId="189" fontId="55" fillId="0" borderId="0" xfId="89" applyNumberFormat="1" applyFont="1" applyFill="1">
      <alignment/>
      <protection/>
    </xf>
    <xf numFmtId="189" fontId="55" fillId="0" borderId="0" xfId="89" applyNumberFormat="1" applyFont="1" applyFill="1" applyBorder="1">
      <alignment/>
      <protection/>
    </xf>
    <xf numFmtId="189" fontId="55" fillId="0" borderId="24" xfId="89" applyNumberFormat="1" applyFont="1" applyFill="1" applyBorder="1">
      <alignment/>
      <protection/>
    </xf>
    <xf numFmtId="0" fontId="0" fillId="0" borderId="0" xfId="0" applyFont="1" applyFill="1" applyAlignment="1">
      <alignment horizontal="right"/>
    </xf>
    <xf numFmtId="1" fontId="11" fillId="0" borderId="0" xfId="90" applyNumberFormat="1" applyFont="1" applyFill="1" applyBorder="1">
      <alignment/>
      <protection/>
    </xf>
    <xf numFmtId="0" fontId="0" fillId="0" borderId="0" xfId="0" applyFont="1" applyAlignment="1">
      <alignment/>
    </xf>
    <xf numFmtId="189" fontId="11" fillId="0" borderId="15" xfId="89" applyNumberFormat="1" applyFont="1" applyFill="1" applyBorder="1">
      <alignment/>
      <protection/>
    </xf>
    <xf numFmtId="1" fontId="11" fillId="0" borderId="20" xfId="90" applyNumberFormat="1" applyFont="1" applyBorder="1" applyAlignment="1">
      <alignment horizontal="center"/>
      <protection/>
    </xf>
    <xf numFmtId="1" fontId="10" fillId="0" borderId="0" xfId="90" applyNumberFormat="1" applyFont="1">
      <alignment/>
      <protection/>
    </xf>
    <xf numFmtId="1" fontId="10" fillId="0" borderId="0" xfId="90" applyNumberFormat="1" applyFont="1" applyFill="1" applyAlignment="1">
      <alignment horizontal="centerContinuous"/>
      <protection/>
    </xf>
    <xf numFmtId="1" fontId="11" fillId="0" borderId="0" xfId="90" applyNumberFormat="1" applyFont="1" applyFill="1">
      <alignment/>
      <protection/>
    </xf>
    <xf numFmtId="0" fontId="11" fillId="0" borderId="0" xfId="90" applyFont="1" applyFill="1">
      <alignment/>
      <protection/>
    </xf>
    <xf numFmtId="1" fontId="11" fillId="0" borderId="0" xfId="90" applyNumberFormat="1" applyFont="1" applyFill="1" applyAlignment="1">
      <alignment horizontal="centerContinuous"/>
      <protection/>
    </xf>
    <xf numFmtId="0" fontId="11" fillId="0" borderId="0" xfId="90" applyFont="1" applyFill="1" applyAlignment="1">
      <alignment horizontal="centerContinuous"/>
      <protection/>
    </xf>
    <xf numFmtId="1" fontId="11" fillId="0" borderId="12" xfId="90" applyNumberFormat="1" applyFont="1" applyFill="1" applyBorder="1">
      <alignment/>
      <protection/>
    </xf>
    <xf numFmtId="1" fontId="11" fillId="0" borderId="12" xfId="90" applyNumberFormat="1" applyFont="1" applyFill="1" applyBorder="1" applyAlignment="1">
      <alignment horizontal="center"/>
      <protection/>
    </xf>
    <xf numFmtId="1" fontId="11" fillId="0" borderId="13" xfId="90" applyNumberFormat="1" applyFont="1" applyFill="1" applyBorder="1" applyAlignment="1">
      <alignment horizontal="centerContinuous"/>
      <protection/>
    </xf>
    <xf numFmtId="0" fontId="11" fillId="0" borderId="14" xfId="90" applyFont="1" applyFill="1" applyBorder="1" applyAlignment="1">
      <alignment horizontal="centerContinuous"/>
      <protection/>
    </xf>
    <xf numFmtId="0" fontId="11" fillId="0" borderId="12" xfId="90" applyFont="1" applyFill="1" applyBorder="1" applyAlignment="1">
      <alignment horizontal="centerContinuous"/>
      <protection/>
    </xf>
    <xf numFmtId="0" fontId="11" fillId="0" borderId="0" xfId="90" applyFont="1" applyFill="1" applyBorder="1">
      <alignment/>
      <protection/>
    </xf>
    <xf numFmtId="1" fontId="11" fillId="0" borderId="17" xfId="90" applyNumberFormat="1" applyFont="1" applyFill="1" applyBorder="1" applyAlignment="1">
      <alignment horizontal="center"/>
      <protection/>
    </xf>
    <xf numFmtId="1" fontId="11" fillId="0" borderId="20" xfId="90" applyNumberFormat="1" applyFont="1" applyFill="1" applyBorder="1" applyAlignment="1">
      <alignment horizontal="center"/>
      <protection/>
    </xf>
    <xf numFmtId="1" fontId="11" fillId="0" borderId="15" xfId="90" applyNumberFormat="1" applyFont="1" applyFill="1" applyBorder="1" applyAlignment="1">
      <alignment horizontal="centerContinuous"/>
      <protection/>
    </xf>
    <xf numFmtId="1" fontId="11" fillId="0" borderId="0" xfId="90" applyNumberFormat="1" applyFont="1" applyFill="1" applyBorder="1" applyAlignment="1">
      <alignment horizontal="centerContinuous"/>
      <protection/>
    </xf>
    <xf numFmtId="0" fontId="11" fillId="0" borderId="0" xfId="90" applyFont="1" applyFill="1" applyBorder="1" applyAlignment="1">
      <alignment horizontal="centerContinuous"/>
      <protection/>
    </xf>
    <xf numFmtId="1" fontId="11" fillId="0" borderId="0" xfId="90" applyNumberFormat="1" applyFont="1" applyFill="1" applyBorder="1" applyAlignment="1">
      <alignment horizontal="center"/>
      <protection/>
    </xf>
    <xf numFmtId="1" fontId="11" fillId="0" borderId="4" xfId="90" applyNumberFormat="1" applyFont="1" applyFill="1" applyBorder="1" applyAlignment="1">
      <alignment horizontal="right"/>
      <protection/>
    </xf>
    <xf numFmtId="1" fontId="11" fillId="0" borderId="16" xfId="90" applyNumberFormat="1" applyFont="1" applyFill="1" applyBorder="1" applyAlignment="1">
      <alignment horizontal="right"/>
      <protection/>
    </xf>
    <xf numFmtId="0" fontId="11" fillId="0" borderId="16" xfId="90" applyFont="1" applyFill="1" applyBorder="1" applyAlignment="1">
      <alignment horizontal="right"/>
      <protection/>
    </xf>
    <xf numFmtId="0" fontId="11" fillId="0" borderId="0" xfId="90" applyFont="1" applyFill="1" applyAlignment="1">
      <alignment horizontal="right"/>
      <protection/>
    </xf>
    <xf numFmtId="1" fontId="11" fillId="0" borderId="16" xfId="90" applyNumberFormat="1" applyFont="1" applyFill="1" applyBorder="1">
      <alignment/>
      <protection/>
    </xf>
    <xf numFmtId="189" fontId="11" fillId="0" borderId="4" xfId="90" applyNumberFormat="1" applyFont="1" applyFill="1" applyBorder="1">
      <alignment/>
      <protection/>
    </xf>
    <xf numFmtId="189" fontId="11" fillId="0" borderId="16" xfId="90" applyNumberFormat="1" applyFont="1" applyFill="1" applyBorder="1">
      <alignment/>
      <protection/>
    </xf>
    <xf numFmtId="189" fontId="11" fillId="0" borderId="15" xfId="90" applyNumberFormat="1" applyFont="1" applyFill="1" applyBorder="1">
      <alignment/>
      <protection/>
    </xf>
    <xf numFmtId="189" fontId="11" fillId="0" borderId="0" xfId="90" applyNumberFormat="1" applyFont="1" applyFill="1" applyBorder="1">
      <alignment/>
      <protection/>
    </xf>
    <xf numFmtId="1" fontId="10" fillId="0" borderId="0" xfId="90" applyNumberFormat="1" applyFont="1" applyFill="1" applyBorder="1" applyAlignment="1">
      <alignment horizontal="right"/>
      <protection/>
    </xf>
    <xf numFmtId="189" fontId="10" fillId="0" borderId="4" xfId="90" applyNumberFormat="1" applyFont="1" applyFill="1" applyBorder="1">
      <alignment/>
      <protection/>
    </xf>
    <xf numFmtId="189" fontId="10" fillId="0" borderId="16" xfId="90" applyNumberFormat="1" applyFont="1" applyFill="1" applyBorder="1">
      <alignment/>
      <protection/>
    </xf>
    <xf numFmtId="189" fontId="11" fillId="0" borderId="0" xfId="90" applyNumberFormat="1" applyFont="1" applyFill="1">
      <alignment/>
      <protection/>
    </xf>
    <xf numFmtId="0" fontId="10" fillId="0" borderId="0" xfId="90" applyFont="1" applyFill="1">
      <alignment/>
      <protection/>
    </xf>
    <xf numFmtId="1" fontId="11" fillId="0" borderId="12" xfId="90" applyNumberFormat="1" applyFont="1" applyFill="1" applyBorder="1" applyAlignment="1">
      <alignment horizontal="centerContinuous"/>
      <protection/>
    </xf>
    <xf numFmtId="0" fontId="11" fillId="0" borderId="24" xfId="90" applyFont="1" applyFill="1" applyBorder="1" applyAlignment="1">
      <alignment horizontal="centerContinuous"/>
      <protection/>
    </xf>
    <xf numFmtId="1" fontId="11" fillId="0" borderId="18" xfId="90" applyNumberFormat="1" applyFont="1" applyFill="1" applyBorder="1" applyAlignment="1">
      <alignment horizontal="right"/>
      <protection/>
    </xf>
    <xf numFmtId="1" fontId="11" fillId="0" borderId="19" xfId="90" applyNumberFormat="1" applyFont="1" applyFill="1" applyBorder="1" applyAlignment="1">
      <alignment horizontal="right"/>
      <protection/>
    </xf>
    <xf numFmtId="0" fontId="11" fillId="0" borderId="19" xfId="90" applyFont="1" applyFill="1" applyBorder="1" applyAlignment="1">
      <alignment horizontal="right"/>
      <protection/>
    </xf>
    <xf numFmtId="0" fontId="11" fillId="0" borderId="25" xfId="90" applyFont="1" applyFill="1" applyBorder="1" applyAlignment="1">
      <alignment horizontal="right"/>
      <protection/>
    </xf>
    <xf numFmtId="0" fontId="4" fillId="0" borderId="0" xfId="90" applyFont="1" applyFill="1">
      <alignment/>
      <protection/>
    </xf>
    <xf numFmtId="0" fontId="0" fillId="0" borderId="0" xfId="0" applyFont="1" applyFill="1" applyAlignment="1">
      <alignment/>
    </xf>
    <xf numFmtId="0" fontId="0" fillId="0" borderId="0" xfId="0" applyFont="1" applyBorder="1" applyAlignment="1">
      <alignment/>
    </xf>
    <xf numFmtId="1" fontId="11" fillId="0" borderId="0" xfId="90" applyNumberFormat="1" applyFont="1" applyFill="1" applyBorder="1" applyAlignment="1">
      <alignment wrapText="1"/>
      <protection/>
    </xf>
    <xf numFmtId="1" fontId="11" fillId="0" borderId="0" xfId="89" applyNumberFormat="1" applyFont="1" applyFill="1">
      <alignment/>
      <protection/>
    </xf>
    <xf numFmtId="1" fontId="10" fillId="0" borderId="0" xfId="89" applyNumberFormat="1" applyFont="1" applyFill="1">
      <alignment/>
      <protection/>
    </xf>
    <xf numFmtId="0" fontId="11" fillId="0" borderId="0" xfId="89" applyFont="1" applyFill="1">
      <alignment/>
      <protection/>
    </xf>
    <xf numFmtId="1" fontId="10" fillId="0" borderId="0" xfId="89" applyNumberFormat="1" applyFont="1" applyFill="1" applyAlignment="1">
      <alignment horizontal="centerContinuous"/>
      <protection/>
    </xf>
    <xf numFmtId="1" fontId="11" fillId="0" borderId="0" xfId="89" applyNumberFormat="1" applyFont="1" applyFill="1" applyAlignment="1">
      <alignment horizontal="centerContinuous"/>
      <protection/>
    </xf>
    <xf numFmtId="0" fontId="11" fillId="0" borderId="0" xfId="89" applyFont="1" applyFill="1" applyAlignment="1">
      <alignment horizontal="centerContinuous"/>
      <protection/>
    </xf>
    <xf numFmtId="0" fontId="10" fillId="0" borderId="0" xfId="89" applyFont="1" applyFill="1" applyAlignment="1">
      <alignment horizontal="centerContinuous"/>
      <protection/>
    </xf>
    <xf numFmtId="1" fontId="11" fillId="0" borderId="12" xfId="89" applyNumberFormat="1" applyFont="1" applyFill="1" applyBorder="1">
      <alignment/>
      <protection/>
    </xf>
    <xf numFmtId="1" fontId="11" fillId="0" borderId="22" xfId="89" applyNumberFormat="1" applyFont="1" applyFill="1" applyBorder="1" applyAlignment="1">
      <alignment horizontal="centerContinuous"/>
      <protection/>
    </xf>
    <xf numFmtId="1" fontId="11" fillId="0" borderId="23" xfId="89" applyNumberFormat="1" applyFont="1" applyFill="1" applyBorder="1" applyAlignment="1">
      <alignment horizontal="centerContinuous"/>
      <protection/>
    </xf>
    <xf numFmtId="0" fontId="11" fillId="0" borderId="23" xfId="89" applyFont="1" applyFill="1" applyBorder="1" applyAlignment="1">
      <alignment horizontal="centerContinuous"/>
      <protection/>
    </xf>
    <xf numFmtId="1" fontId="11" fillId="0" borderId="15" xfId="89" applyNumberFormat="1" applyFont="1" applyFill="1" applyBorder="1" applyAlignment="1">
      <alignment horizontal="centerContinuous"/>
      <protection/>
    </xf>
    <xf numFmtId="0" fontId="11" fillId="0" borderId="15" xfId="89" applyFont="1" applyFill="1" applyBorder="1" applyAlignment="1">
      <alignment horizontal="centerContinuous"/>
      <protection/>
    </xf>
    <xf numFmtId="0" fontId="11" fillId="0" borderId="17" xfId="89" applyFont="1" applyFill="1" applyBorder="1">
      <alignment/>
      <protection/>
    </xf>
    <xf numFmtId="0" fontId="11" fillId="0" borderId="18" xfId="89" applyFont="1" applyFill="1" applyBorder="1" applyAlignment="1">
      <alignment horizontal="right"/>
      <protection/>
    </xf>
    <xf numFmtId="0" fontId="11" fillId="0" borderId="19" xfId="89" applyFont="1" applyFill="1" applyBorder="1" applyAlignment="1">
      <alignment horizontal="right"/>
      <protection/>
    </xf>
    <xf numFmtId="0" fontId="11" fillId="0" borderId="0" xfId="89" applyFont="1" applyFill="1" applyBorder="1">
      <alignment/>
      <protection/>
    </xf>
    <xf numFmtId="0" fontId="11" fillId="0" borderId="15" xfId="89" applyFont="1" applyFill="1" applyBorder="1" applyAlignment="1">
      <alignment horizontal="right"/>
      <protection/>
    </xf>
    <xf numFmtId="0" fontId="11" fillId="0" borderId="0" xfId="89" applyFont="1" applyFill="1" applyBorder="1" applyAlignment="1">
      <alignment horizontal="right"/>
      <protection/>
    </xf>
    <xf numFmtId="1" fontId="10" fillId="0" borderId="0" xfId="89" applyNumberFormat="1" applyFont="1" applyFill="1" applyBorder="1">
      <alignment/>
      <protection/>
    </xf>
    <xf numFmtId="1" fontId="11" fillId="0" borderId="15" xfId="89" applyNumberFormat="1" applyFont="1" applyFill="1" applyBorder="1">
      <alignment/>
      <protection/>
    </xf>
    <xf numFmtId="1" fontId="11" fillId="0" borderId="0" xfId="89" applyNumberFormat="1" applyFont="1" applyFill="1" applyBorder="1">
      <alignment/>
      <protection/>
    </xf>
    <xf numFmtId="0" fontId="3" fillId="0" borderId="0" xfId="89" applyFont="1" applyFill="1">
      <alignment/>
      <protection/>
    </xf>
    <xf numFmtId="189" fontId="11" fillId="0" borderId="0" xfId="89" applyNumberFormat="1" applyFont="1" applyFill="1">
      <alignment/>
      <protection/>
    </xf>
    <xf numFmtId="189" fontId="11" fillId="0" borderId="0" xfId="89" applyNumberFormat="1" applyFont="1" applyFill="1" applyBorder="1">
      <alignment/>
      <protection/>
    </xf>
    <xf numFmtId="189" fontId="11" fillId="0" borderId="24" xfId="89" applyNumberFormat="1" applyFont="1" applyFill="1" applyBorder="1">
      <alignment/>
      <protection/>
    </xf>
    <xf numFmtId="0" fontId="11" fillId="0" borderId="0" xfId="89" applyFont="1" applyFill="1" applyAlignment="1">
      <alignment horizontal="right"/>
      <protection/>
    </xf>
    <xf numFmtId="0" fontId="0" fillId="0" borderId="0" xfId="0" applyFont="1" applyAlignment="1">
      <alignment wrapText="1"/>
    </xf>
    <xf numFmtId="1" fontId="20" fillId="0" borderId="0" xfId="90" applyNumberFormat="1" applyFont="1">
      <alignment/>
      <protection/>
    </xf>
    <xf numFmtId="1" fontId="0" fillId="0" borderId="0" xfId="90" applyNumberFormat="1" applyFont="1" applyFill="1">
      <alignment/>
      <protection/>
    </xf>
    <xf numFmtId="0" fontId="0" fillId="0" borderId="0" xfId="90" applyFont="1" applyFill="1">
      <alignment/>
      <protection/>
    </xf>
    <xf numFmtId="1" fontId="20" fillId="0" borderId="0" xfId="90" applyNumberFormat="1" applyFont="1" applyFill="1" applyAlignment="1">
      <alignment horizontal="centerContinuous"/>
      <protection/>
    </xf>
    <xf numFmtId="1" fontId="0" fillId="0" borderId="0" xfId="90" applyNumberFormat="1" applyFont="1" applyFill="1" applyAlignment="1">
      <alignment horizontal="centerContinuous"/>
      <protection/>
    </xf>
    <xf numFmtId="0" fontId="0" fillId="0" borderId="0" xfId="90" applyFont="1" applyFill="1" applyAlignment="1">
      <alignment horizontal="centerContinuous"/>
      <protection/>
    </xf>
    <xf numFmtId="0" fontId="21" fillId="0" borderId="0" xfId="90" applyFont="1" applyFill="1">
      <alignment/>
      <protection/>
    </xf>
    <xf numFmtId="1" fontId="0" fillId="0" borderId="12" xfId="90" applyNumberFormat="1" applyFont="1" applyFill="1" applyBorder="1">
      <alignment/>
      <protection/>
    </xf>
    <xf numFmtId="1" fontId="0" fillId="0" borderId="12" xfId="90" applyNumberFormat="1" applyFont="1" applyFill="1" applyBorder="1" applyAlignment="1">
      <alignment horizontal="center"/>
      <protection/>
    </xf>
    <xf numFmtId="1" fontId="0" fillId="0" borderId="13" xfId="90" applyNumberFormat="1" applyFont="1" applyFill="1" applyBorder="1" applyAlignment="1">
      <alignment horizontal="centerContinuous"/>
      <protection/>
    </xf>
    <xf numFmtId="0" fontId="0" fillId="0" borderId="14" xfId="90" applyFont="1" applyFill="1" applyBorder="1" applyAlignment="1">
      <alignment horizontal="centerContinuous"/>
      <protection/>
    </xf>
    <xf numFmtId="0" fontId="0" fillId="0" borderId="12" xfId="90" applyFont="1" applyFill="1" applyBorder="1" applyAlignment="1">
      <alignment horizontal="centerContinuous"/>
      <protection/>
    </xf>
    <xf numFmtId="0" fontId="0" fillId="0" borderId="0" xfId="90" applyFont="1" applyFill="1" applyBorder="1">
      <alignment/>
      <protection/>
    </xf>
    <xf numFmtId="1" fontId="0" fillId="0" borderId="0" xfId="90" applyNumberFormat="1" applyFont="1" applyFill="1" applyBorder="1">
      <alignment/>
      <protection/>
    </xf>
    <xf numFmtId="1" fontId="0" fillId="0" borderId="17" xfId="90" applyNumberFormat="1" applyFont="1" applyFill="1" applyBorder="1" applyAlignment="1">
      <alignment horizontal="center"/>
      <protection/>
    </xf>
    <xf numFmtId="1" fontId="0" fillId="0" borderId="15" xfId="90" applyNumberFormat="1" applyFont="1" applyFill="1" applyBorder="1" applyAlignment="1">
      <alignment horizontal="centerContinuous"/>
      <protection/>
    </xf>
    <xf numFmtId="1" fontId="0" fillId="0" borderId="0" xfId="90" applyNumberFormat="1" applyFont="1" applyFill="1" applyBorder="1" applyAlignment="1">
      <alignment horizontal="centerContinuous"/>
      <protection/>
    </xf>
    <xf numFmtId="0" fontId="0" fillId="0" borderId="0" xfId="90" applyFont="1" applyFill="1" applyBorder="1" applyAlignment="1">
      <alignment horizontal="centerContinuous"/>
      <protection/>
    </xf>
    <xf numFmtId="1" fontId="0" fillId="0" borderId="0" xfId="90" applyNumberFormat="1" applyFont="1" applyFill="1" applyBorder="1" applyAlignment="1">
      <alignment horizontal="center"/>
      <protection/>
    </xf>
    <xf numFmtId="1" fontId="0" fillId="0" borderId="18" xfId="90" applyNumberFormat="1" applyFont="1" applyFill="1" applyBorder="1" applyAlignment="1">
      <alignment horizontal="right"/>
      <protection/>
    </xf>
    <xf numFmtId="1" fontId="0" fillId="0" borderId="19" xfId="90" applyNumberFormat="1" applyFont="1" applyFill="1" applyBorder="1" applyAlignment="1">
      <alignment horizontal="right"/>
      <protection/>
    </xf>
    <xf numFmtId="0" fontId="0" fillId="0" borderId="19" xfId="90" applyFont="1" applyFill="1" applyBorder="1" applyAlignment="1">
      <alignment horizontal="right"/>
      <protection/>
    </xf>
    <xf numFmtId="0" fontId="0" fillId="0" borderId="0" xfId="90" applyFont="1" applyFill="1" applyAlignment="1">
      <alignment horizontal="right"/>
      <protection/>
    </xf>
    <xf numFmtId="189" fontId="0" fillId="0" borderId="15" xfId="90" applyNumberFormat="1" applyFont="1" applyFill="1" applyBorder="1">
      <alignment/>
      <protection/>
    </xf>
    <xf numFmtId="189" fontId="0" fillId="0" borderId="0" xfId="90" applyNumberFormat="1" applyFont="1" applyFill="1" applyBorder="1">
      <alignment/>
      <protection/>
    </xf>
    <xf numFmtId="1" fontId="0" fillId="0" borderId="0" xfId="90" applyNumberFormat="1" applyFont="1" applyFill="1" applyBorder="1" applyAlignment="1">
      <alignment wrapText="1"/>
      <protection/>
    </xf>
    <xf numFmtId="1" fontId="20" fillId="0" borderId="0" xfId="90" applyNumberFormat="1" applyFont="1" applyFill="1" applyBorder="1" applyAlignment="1">
      <alignment horizontal="right"/>
      <protection/>
    </xf>
    <xf numFmtId="189" fontId="20" fillId="0" borderId="4" xfId="90" applyNumberFormat="1" applyFont="1" applyFill="1" applyBorder="1">
      <alignment/>
      <protection/>
    </xf>
    <xf numFmtId="189" fontId="20" fillId="0" borderId="16" xfId="90" applyNumberFormat="1" applyFont="1" applyFill="1" applyBorder="1">
      <alignment/>
      <protection/>
    </xf>
    <xf numFmtId="189" fontId="20" fillId="0" borderId="0" xfId="90" applyNumberFormat="1" applyFont="1" applyFill="1" applyBorder="1">
      <alignment/>
      <protection/>
    </xf>
    <xf numFmtId="0" fontId="20" fillId="0" borderId="0" xfId="90" applyFont="1" applyFill="1">
      <alignment/>
      <protection/>
    </xf>
    <xf numFmtId="0" fontId="0" fillId="0" borderId="0" xfId="0" applyFont="1" applyFill="1" applyBorder="1" applyAlignment="1">
      <alignment/>
    </xf>
    <xf numFmtId="0" fontId="22" fillId="0" borderId="0" xfId="0" applyFont="1" applyAlignment="1">
      <alignment/>
    </xf>
    <xf numFmtId="189" fontId="11" fillId="0" borderId="24" xfId="90" applyNumberFormat="1" applyFont="1" applyBorder="1">
      <alignment/>
      <protection/>
    </xf>
    <xf numFmtId="0" fontId="11" fillId="0" borderId="19" xfId="90" applyFont="1" applyFill="1" applyBorder="1" applyAlignment="1">
      <alignment horizontal="center"/>
      <protection/>
    </xf>
    <xf numFmtId="1" fontId="11" fillId="0" borderId="19" xfId="90" applyNumberFormat="1" applyFont="1" applyFill="1" applyBorder="1" applyAlignment="1">
      <alignment horizontal="center"/>
      <protection/>
    </xf>
    <xf numFmtId="1" fontId="11" fillId="0" borderId="18" xfId="90" applyNumberFormat="1" applyFont="1" applyFill="1" applyBorder="1" applyAlignment="1">
      <alignment horizontal="center"/>
      <protection/>
    </xf>
    <xf numFmtId="0" fontId="11" fillId="0" borderId="17" xfId="90" applyFont="1" applyFill="1" applyBorder="1" applyAlignment="1">
      <alignment horizontal="centerContinuous"/>
      <protection/>
    </xf>
    <xf numFmtId="1" fontId="11" fillId="0" borderId="17" xfId="90" applyNumberFormat="1" applyFont="1" applyFill="1" applyBorder="1" applyAlignment="1">
      <alignment horizontal="centerContinuous"/>
      <protection/>
    </xf>
    <xf numFmtId="1" fontId="11" fillId="0" borderId="21" xfId="90" applyNumberFormat="1" applyFont="1" applyFill="1" applyBorder="1" applyAlignment="1">
      <alignment horizontal="centerContinuous"/>
      <protection/>
    </xf>
    <xf numFmtId="0" fontId="11" fillId="0" borderId="20" xfId="90" applyFont="1" applyFill="1" applyBorder="1" applyAlignment="1">
      <alignment horizontal="centerContinuous"/>
      <protection/>
    </xf>
    <xf numFmtId="189" fontId="10" fillId="0" borderId="0" xfId="90" applyNumberFormat="1" applyFont="1" applyFill="1" applyBorder="1">
      <alignment/>
      <protection/>
    </xf>
    <xf numFmtId="0" fontId="20" fillId="0" borderId="0" xfId="0" applyFont="1" applyFill="1" applyAlignment="1">
      <alignment/>
    </xf>
    <xf numFmtId="0" fontId="10" fillId="0" borderId="0" xfId="90" applyFont="1" applyFill="1" applyAlignment="1">
      <alignment horizontal="right"/>
      <protection/>
    </xf>
    <xf numFmtId="0" fontId="0" fillId="0" borderId="0" xfId="0" applyNumberFormat="1" applyBorder="1" applyAlignment="1">
      <alignment/>
    </xf>
    <xf numFmtId="0" fontId="0" fillId="0" borderId="26" xfId="0" applyNumberFormat="1" applyBorder="1" applyAlignment="1">
      <alignment/>
    </xf>
    <xf numFmtId="0" fontId="11" fillId="0" borderId="0" xfId="90" applyFont="1" applyFill="1" applyBorder="1" applyAlignment="1">
      <alignment horizontal="right"/>
      <protection/>
    </xf>
    <xf numFmtId="0" fontId="11" fillId="0" borderId="15" xfId="90" applyFont="1" applyFill="1" applyBorder="1" applyAlignment="1">
      <alignment horizontal="right"/>
      <protection/>
    </xf>
    <xf numFmtId="0" fontId="10" fillId="0" borderId="0" xfId="90" applyFont="1" applyFill="1" applyBorder="1">
      <alignment/>
      <protection/>
    </xf>
    <xf numFmtId="0" fontId="11" fillId="0" borderId="18" xfId="90" applyFont="1" applyFill="1" applyBorder="1" applyAlignment="1">
      <alignment horizontal="right"/>
      <protection/>
    </xf>
    <xf numFmtId="0" fontId="10" fillId="0" borderId="17" xfId="90" applyFont="1" applyFill="1" applyBorder="1">
      <alignment/>
      <protection/>
    </xf>
    <xf numFmtId="0" fontId="11" fillId="0" borderId="15" xfId="90" applyFont="1" applyFill="1" applyBorder="1" applyAlignment="1">
      <alignment horizontal="centerContinuous"/>
      <protection/>
    </xf>
    <xf numFmtId="0" fontId="10" fillId="0" borderId="0" xfId="90" applyFont="1" applyFill="1" applyBorder="1" applyAlignment="1">
      <alignment horizontal="left"/>
      <protection/>
    </xf>
    <xf numFmtId="0" fontId="11" fillId="0" borderId="12" xfId="90" applyFont="1" applyFill="1" applyBorder="1">
      <alignment/>
      <protection/>
    </xf>
    <xf numFmtId="0" fontId="10" fillId="0" borderId="0" xfId="90" applyFont="1" applyFill="1" applyAlignment="1">
      <alignment horizontal="centerContinuous"/>
      <protection/>
    </xf>
    <xf numFmtId="0" fontId="23" fillId="0" borderId="0" xfId="0" applyFont="1" applyAlignment="1">
      <alignment vertical="top" wrapText="1"/>
    </xf>
    <xf numFmtId="0" fontId="0" fillId="0" borderId="0" xfId="0" applyFont="1" applyAlignment="1">
      <alignment horizontal="right"/>
    </xf>
    <xf numFmtId="1" fontId="3" fillId="0" borderId="0" xfId="89" applyNumberFormat="1" applyFont="1" applyFill="1" applyBorder="1">
      <alignment/>
      <protection/>
    </xf>
    <xf numFmtId="0" fontId="3" fillId="0" borderId="0" xfId="0" applyFont="1" applyAlignment="1">
      <alignment horizontal="right"/>
    </xf>
    <xf numFmtId="0" fontId="10" fillId="0" borderId="0" xfId="90" applyFont="1" applyFill="1" applyAlignment="1">
      <alignment horizontal="center"/>
      <protection/>
    </xf>
    <xf numFmtId="1" fontId="0" fillId="0" borderId="0" xfId="0" applyNumberFormat="1" applyFont="1" applyFill="1" applyAlignment="1">
      <alignment/>
    </xf>
    <xf numFmtId="3" fontId="11" fillId="0" borderId="0" xfId="90" applyNumberFormat="1" applyFont="1" applyFill="1" applyBorder="1" applyAlignment="1">
      <alignment horizontal="right"/>
      <protection/>
    </xf>
    <xf numFmtId="3" fontId="11" fillId="0" borderId="15" xfId="90" applyNumberFormat="1" applyFont="1" applyFill="1" applyBorder="1" applyAlignment="1">
      <alignment horizontal="right"/>
      <protection/>
    </xf>
    <xf numFmtId="1" fontId="11" fillId="0" borderId="0" xfId="90" applyNumberFormat="1" applyFont="1" applyFill="1" applyBorder="1" applyAlignment="1">
      <alignment horizontal="left"/>
      <protection/>
    </xf>
    <xf numFmtId="1" fontId="11" fillId="0" borderId="0" xfId="90" applyNumberFormat="1" applyFont="1" applyFill="1" applyBorder="1" applyAlignment="1">
      <alignment horizontal="right"/>
      <protection/>
    </xf>
    <xf numFmtId="1" fontId="11" fillId="0" borderId="15" xfId="90" applyNumberFormat="1" applyFont="1" applyFill="1" applyBorder="1" applyAlignment="1">
      <alignment horizontal="right"/>
      <protection/>
    </xf>
    <xf numFmtId="0" fontId="11" fillId="0" borderId="27" xfId="90" applyFont="1" applyFill="1" applyBorder="1" applyAlignment="1">
      <alignment horizontal="right"/>
      <protection/>
    </xf>
    <xf numFmtId="0" fontId="11" fillId="0" borderId="21" xfId="90" applyFont="1" applyFill="1" applyBorder="1" applyAlignment="1">
      <alignment horizontal="centerContinuous"/>
      <protection/>
    </xf>
    <xf numFmtId="189" fontId="11" fillId="0" borderId="21" xfId="90" applyNumberFormat="1" applyFont="1" applyBorder="1">
      <alignment/>
      <protection/>
    </xf>
    <xf numFmtId="3" fontId="11" fillId="0" borderId="24" xfId="90" applyNumberFormat="1" applyFont="1" applyFill="1" applyBorder="1" applyAlignment="1">
      <alignment horizontal="right"/>
      <protection/>
    </xf>
    <xf numFmtId="0" fontId="23" fillId="0" borderId="0" xfId="90" applyFont="1" applyFill="1">
      <alignment/>
      <protection/>
    </xf>
    <xf numFmtId="1" fontId="24" fillId="0" borderId="0" xfId="90" applyNumberFormat="1" applyFont="1" applyBorder="1">
      <alignment/>
      <protection/>
    </xf>
    <xf numFmtId="1" fontId="24" fillId="0" borderId="0" xfId="90" applyNumberFormat="1" applyFont="1" applyFill="1" applyBorder="1" applyAlignment="1">
      <alignment horizontal="left"/>
      <protection/>
    </xf>
    <xf numFmtId="1" fontId="10" fillId="0" borderId="0" xfId="90" applyNumberFormat="1" applyFont="1" applyFill="1" applyAlignment="1">
      <alignment/>
      <protection/>
    </xf>
    <xf numFmtId="3" fontId="11" fillId="0" borderId="21" xfId="90" applyNumberFormat="1" applyFont="1" applyFill="1" applyBorder="1" applyAlignment="1">
      <alignment horizontal="right"/>
      <protection/>
    </xf>
    <xf numFmtId="0" fontId="3" fillId="0" borderId="0" xfId="0" applyFont="1" applyAlignment="1">
      <alignment/>
    </xf>
    <xf numFmtId="1" fontId="0" fillId="0" borderId="0" xfId="88" applyNumberFormat="1" applyFont="1" applyFill="1" applyAlignment="1">
      <alignment horizontal="left"/>
      <protection/>
    </xf>
    <xf numFmtId="1" fontId="11" fillId="0" borderId="0" xfId="89" applyNumberFormat="1" applyFont="1" applyFill="1" quotePrefix="1">
      <alignment/>
      <protection/>
    </xf>
    <xf numFmtId="189" fontId="0" fillId="0" borderId="0" xfId="0" applyNumberFormat="1" applyFont="1" applyFill="1" applyAlignment="1">
      <alignment/>
    </xf>
    <xf numFmtId="1" fontId="11" fillId="0" borderId="24" xfId="89" applyNumberFormat="1" applyFont="1" applyFill="1" applyBorder="1">
      <alignment/>
      <protection/>
    </xf>
    <xf numFmtId="1" fontId="10" fillId="0" borderId="24" xfId="89" applyNumberFormat="1" applyFont="1" applyFill="1" applyBorder="1">
      <alignment/>
      <protection/>
    </xf>
    <xf numFmtId="0" fontId="11" fillId="0" borderId="0" xfId="90" applyFont="1" applyBorder="1" applyAlignment="1">
      <alignment horizontal="right"/>
      <protection/>
    </xf>
    <xf numFmtId="1" fontId="11" fillId="0" borderId="0" xfId="90" applyNumberFormat="1" applyFont="1" applyBorder="1" applyAlignment="1">
      <alignment horizontal="right"/>
      <protection/>
    </xf>
    <xf numFmtId="1" fontId="11" fillId="0" borderId="15" xfId="90" applyNumberFormat="1" applyFont="1" applyBorder="1" applyAlignment="1">
      <alignment horizontal="right"/>
      <protection/>
    </xf>
    <xf numFmtId="0" fontId="11" fillId="0" borderId="24" xfId="90" applyFont="1" applyBorder="1" applyAlignment="1">
      <alignment horizontal="right"/>
      <protection/>
    </xf>
    <xf numFmtId="1" fontId="10" fillId="0" borderId="0" xfId="90" applyNumberFormat="1" applyFont="1" applyFill="1">
      <alignment/>
      <protection/>
    </xf>
    <xf numFmtId="189" fontId="11" fillId="0" borderId="0" xfId="90" applyNumberFormat="1" applyFont="1">
      <alignment/>
      <protection/>
    </xf>
    <xf numFmtId="0" fontId="11" fillId="0" borderId="16" xfId="90" applyFont="1" applyBorder="1">
      <alignment/>
      <protection/>
    </xf>
    <xf numFmtId="0" fontId="11" fillId="0" borderId="4" xfId="90" applyFont="1" applyBorder="1">
      <alignment/>
      <protection/>
    </xf>
    <xf numFmtId="0" fontId="11" fillId="0" borderId="27" xfId="90" applyFont="1" applyBorder="1">
      <alignment/>
      <protection/>
    </xf>
    <xf numFmtId="1" fontId="2" fillId="0" borderId="16" xfId="89" applyNumberFormat="1" applyFont="1" applyFill="1" applyBorder="1">
      <alignment/>
      <protection/>
    </xf>
    <xf numFmtId="1" fontId="0" fillId="0" borderId="0" xfId="90" applyNumberFormat="1" applyFont="1" applyFill="1" applyAlignment="1">
      <alignment vertical="center" wrapText="1"/>
      <protection/>
    </xf>
    <xf numFmtId="1" fontId="10" fillId="0" borderId="0" xfId="90" applyNumberFormat="1" applyFont="1" applyFill="1" applyAlignment="1">
      <alignment horizontal="center"/>
      <protection/>
    </xf>
    <xf numFmtId="0" fontId="16" fillId="0" borderId="28" xfId="0" applyFont="1" applyBorder="1" applyAlignment="1">
      <alignment horizontal="left"/>
    </xf>
    <xf numFmtId="0" fontId="16" fillId="0" borderId="29" xfId="0" applyFont="1"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left"/>
    </xf>
    <xf numFmtId="1" fontId="11" fillId="0" borderId="13" xfId="90" applyNumberFormat="1" applyFont="1" applyBorder="1" applyAlignment="1">
      <alignment horizontal="center"/>
      <protection/>
    </xf>
    <xf numFmtId="1" fontId="11" fillId="0" borderId="12" xfId="90" applyNumberFormat="1" applyFont="1" applyBorder="1" applyAlignment="1">
      <alignment horizontal="center"/>
      <protection/>
    </xf>
    <xf numFmtId="1" fontId="11" fillId="0" borderId="14" xfId="90" applyNumberFormat="1" applyFont="1" applyBorder="1" applyAlignment="1">
      <alignment horizontal="center"/>
      <protection/>
    </xf>
    <xf numFmtId="1" fontId="11" fillId="0" borderId="21" xfId="90" applyNumberFormat="1" applyFont="1" applyBorder="1" applyAlignment="1">
      <alignment horizontal="center"/>
      <protection/>
    </xf>
    <xf numFmtId="1" fontId="11" fillId="0" borderId="17" xfId="90" applyNumberFormat="1" applyFont="1" applyBorder="1" applyAlignment="1">
      <alignment horizontal="center"/>
      <protection/>
    </xf>
    <xf numFmtId="1" fontId="11" fillId="0" borderId="20" xfId="90" applyNumberFormat="1" applyFont="1" applyBorder="1" applyAlignment="1">
      <alignment horizontal="center"/>
      <protection/>
    </xf>
    <xf numFmtId="1" fontId="11" fillId="0" borderId="13" xfId="90" applyNumberFormat="1" applyFont="1" applyBorder="1" applyAlignment="1">
      <alignment horizontal="center"/>
      <protection/>
    </xf>
    <xf numFmtId="1" fontId="11" fillId="0" borderId="12" xfId="90" applyNumberFormat="1" applyFont="1" applyBorder="1" applyAlignment="1">
      <alignment horizontal="center"/>
      <protection/>
    </xf>
    <xf numFmtId="1" fontId="11" fillId="0" borderId="14" xfId="90" applyNumberFormat="1" applyFont="1" applyBorder="1" applyAlignment="1">
      <alignment horizontal="center"/>
      <protection/>
    </xf>
    <xf numFmtId="1" fontId="11" fillId="0" borderId="21" xfId="90" applyNumberFormat="1" applyFont="1" applyBorder="1" applyAlignment="1">
      <alignment horizontal="center"/>
      <protection/>
    </xf>
    <xf numFmtId="1" fontId="11" fillId="0" borderId="17" xfId="90" applyNumberFormat="1" applyFont="1" applyBorder="1" applyAlignment="1">
      <alignment horizontal="center"/>
      <protection/>
    </xf>
    <xf numFmtId="1" fontId="11" fillId="0" borderId="20" xfId="90" applyNumberFormat="1" applyFont="1" applyBorder="1" applyAlignment="1">
      <alignment horizontal="center"/>
      <protection/>
    </xf>
    <xf numFmtId="1" fontId="11" fillId="0" borderId="13" xfId="90" applyNumberFormat="1" applyFont="1" applyFill="1" applyBorder="1" applyAlignment="1">
      <alignment horizontal="center"/>
      <protection/>
    </xf>
    <xf numFmtId="1" fontId="11" fillId="0" borderId="12" xfId="90" applyNumberFormat="1" applyFont="1" applyFill="1" applyBorder="1" applyAlignment="1">
      <alignment horizontal="center"/>
      <protection/>
    </xf>
    <xf numFmtId="1" fontId="11" fillId="0" borderId="14" xfId="90" applyNumberFormat="1" applyFont="1" applyFill="1" applyBorder="1" applyAlignment="1">
      <alignment horizontal="center"/>
      <protection/>
    </xf>
    <xf numFmtId="1" fontId="11" fillId="0" borderId="21" xfId="90" applyNumberFormat="1" applyFont="1" applyFill="1" applyBorder="1" applyAlignment="1">
      <alignment horizontal="center"/>
      <protection/>
    </xf>
    <xf numFmtId="1" fontId="11" fillId="0" borderId="17" xfId="90" applyNumberFormat="1" applyFont="1" applyFill="1" applyBorder="1" applyAlignment="1">
      <alignment horizontal="center"/>
      <protection/>
    </xf>
    <xf numFmtId="1" fontId="11" fillId="0" borderId="20" xfId="90" applyNumberFormat="1" applyFont="1" applyFill="1" applyBorder="1" applyAlignment="1">
      <alignment horizontal="center"/>
      <protection/>
    </xf>
    <xf numFmtId="1" fontId="11" fillId="0" borderId="15" xfId="90" applyNumberFormat="1" applyFont="1" applyBorder="1" applyAlignment="1">
      <alignment horizontal="center"/>
      <protection/>
    </xf>
    <xf numFmtId="1" fontId="11" fillId="0" borderId="0" xfId="90" applyNumberFormat="1" applyFont="1" applyBorder="1" applyAlignment="1">
      <alignment horizontal="center"/>
      <protection/>
    </xf>
    <xf numFmtId="1" fontId="11" fillId="0" borderId="24" xfId="90" applyNumberFormat="1" applyFont="1" applyBorder="1" applyAlignment="1">
      <alignment horizontal="center"/>
      <protection/>
    </xf>
    <xf numFmtId="1" fontId="0" fillId="0" borderId="13" xfId="90" applyNumberFormat="1" applyFont="1" applyFill="1" applyBorder="1" applyAlignment="1">
      <alignment horizontal="center"/>
      <protection/>
    </xf>
    <xf numFmtId="1" fontId="0" fillId="0" borderId="12" xfId="90" applyNumberFormat="1" applyFont="1" applyFill="1" applyBorder="1" applyAlignment="1">
      <alignment horizontal="center"/>
      <protection/>
    </xf>
    <xf numFmtId="1" fontId="0" fillId="0" borderId="14" xfId="90" applyNumberFormat="1" applyFont="1" applyFill="1" applyBorder="1" applyAlignment="1">
      <alignment horizontal="center"/>
      <protection/>
    </xf>
    <xf numFmtId="1" fontId="0" fillId="0" borderId="21" xfId="90" applyNumberFormat="1" applyFont="1" applyFill="1" applyBorder="1" applyAlignment="1">
      <alignment horizontal="center"/>
      <protection/>
    </xf>
    <xf numFmtId="1" fontId="0" fillId="0" borderId="17" xfId="90" applyNumberFormat="1" applyFont="1" applyFill="1" applyBorder="1" applyAlignment="1">
      <alignment horizontal="center"/>
      <protection/>
    </xf>
    <xf numFmtId="1" fontId="0" fillId="0" borderId="20" xfId="90" applyNumberFormat="1" applyFont="1" applyFill="1" applyBorder="1" applyAlignment="1">
      <alignment horizontal="center"/>
      <protection/>
    </xf>
    <xf numFmtId="1" fontId="0" fillId="0" borderId="0" xfId="90" applyNumberFormat="1" applyFont="1" applyFill="1" applyAlignment="1">
      <alignment horizontal="left" vertical="center" wrapText="1"/>
      <protection/>
    </xf>
    <xf numFmtId="1" fontId="11" fillId="0" borderId="0" xfId="90" applyNumberFormat="1" applyFont="1" applyFill="1" applyAlignment="1">
      <alignment horizontal="center"/>
      <protection/>
    </xf>
    <xf numFmtId="1" fontId="11" fillId="0" borderId="13" xfId="90" applyNumberFormat="1" applyFont="1" applyFill="1" applyBorder="1" applyAlignment="1">
      <alignment horizontal="center"/>
      <protection/>
    </xf>
    <xf numFmtId="1" fontId="11" fillId="0" borderId="12" xfId="90" applyNumberFormat="1" applyFont="1" applyFill="1" applyBorder="1" applyAlignment="1">
      <alignment horizontal="center"/>
      <protection/>
    </xf>
    <xf numFmtId="1" fontId="11" fillId="0" borderId="14" xfId="90" applyNumberFormat="1" applyFont="1" applyFill="1" applyBorder="1" applyAlignment="1">
      <alignment horizontal="center"/>
      <protection/>
    </xf>
    <xf numFmtId="1" fontId="11" fillId="0" borderId="21" xfId="90" applyNumberFormat="1" applyFont="1" applyFill="1" applyBorder="1" applyAlignment="1">
      <alignment horizontal="center"/>
      <protection/>
    </xf>
    <xf numFmtId="1" fontId="11" fillId="0" borderId="17" xfId="90" applyNumberFormat="1" applyFont="1" applyFill="1" applyBorder="1" applyAlignment="1">
      <alignment horizontal="center"/>
      <protection/>
    </xf>
    <xf numFmtId="1" fontId="11" fillId="0" borderId="20" xfId="90" applyNumberFormat="1" applyFont="1" applyFill="1" applyBorder="1" applyAlignment="1">
      <alignment horizontal="center"/>
      <protection/>
    </xf>
    <xf numFmtId="1" fontId="10" fillId="0" borderId="0" xfId="89" applyNumberFormat="1" applyFont="1" applyFill="1" applyAlignment="1">
      <alignment horizontal="center"/>
      <protection/>
    </xf>
    <xf numFmtId="0" fontId="10" fillId="0" borderId="0" xfId="90" applyFont="1" applyFill="1" applyAlignment="1">
      <alignment horizontal="center"/>
      <protection/>
    </xf>
    <xf numFmtId="0" fontId="11" fillId="0" borderId="22" xfId="90" applyFont="1" applyFill="1" applyBorder="1" applyAlignment="1">
      <alignment horizontal="center"/>
      <protection/>
    </xf>
    <xf numFmtId="0" fontId="11" fillId="0" borderId="23" xfId="90" applyFont="1" applyFill="1" applyBorder="1" applyAlignment="1">
      <alignment horizontal="center"/>
      <protection/>
    </xf>
    <xf numFmtId="1" fontId="10" fillId="0" borderId="0" xfId="90" applyNumberFormat="1" applyFont="1" applyFill="1" applyAlignment="1">
      <alignment horizontal="center"/>
      <protection/>
    </xf>
    <xf numFmtId="0" fontId="11" fillId="0" borderId="13" xfId="90" applyFont="1" applyFill="1" applyBorder="1" applyAlignment="1">
      <alignment horizontal="center"/>
      <protection/>
    </xf>
    <xf numFmtId="0" fontId="11" fillId="0" borderId="12" xfId="90" applyFont="1" applyFill="1" applyBorder="1" applyAlignment="1">
      <alignment horizontal="center"/>
      <protection/>
    </xf>
    <xf numFmtId="0" fontId="11" fillId="0" borderId="14" xfId="90" applyFont="1" applyFill="1" applyBorder="1" applyAlignment="1">
      <alignment horizontal="center"/>
      <protection/>
    </xf>
  </cellXfs>
  <cellStyles count="9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 2" xfId="45"/>
    <cellStyle name="decimalen 3" xfId="46"/>
    <cellStyle name="decimalenpunt2" xfId="47"/>
    <cellStyle name="Gekoppelde cel" xfId="48"/>
    <cellStyle name="Followed Hyperlink" xfId="49"/>
    <cellStyle name="Goed" xfId="50"/>
    <cellStyle name="Header" xfId="51"/>
    <cellStyle name="Header 2" xfId="52"/>
    <cellStyle name="Header 3" xfId="53"/>
    <cellStyle name="Hyperlink" xfId="54"/>
    <cellStyle name="Invoer" xfId="55"/>
    <cellStyle name="Comma" xfId="56"/>
    <cellStyle name="Comma [0]" xfId="57"/>
    <cellStyle name="komma1nul" xfId="58"/>
    <cellStyle name="komma1nul 2" xfId="59"/>
    <cellStyle name="komma1nul 3" xfId="60"/>
    <cellStyle name="komma2nul" xfId="61"/>
    <cellStyle name="komma2nul 2" xfId="62"/>
    <cellStyle name="komma2nul 3" xfId="63"/>
    <cellStyle name="Kop 1" xfId="64"/>
    <cellStyle name="Kop 2" xfId="65"/>
    <cellStyle name="Kop 3" xfId="66"/>
    <cellStyle name="Kop 4" xfId="67"/>
    <cellStyle name="Netten_1" xfId="68"/>
    <cellStyle name="Neutraal" xfId="69"/>
    <cellStyle name="nieuw" xfId="70"/>
    <cellStyle name="Niveau" xfId="71"/>
    <cellStyle name="Niveau 2" xfId="72"/>
    <cellStyle name="Niveau 3" xfId="73"/>
    <cellStyle name="Notitie" xfId="74"/>
    <cellStyle name="Ongeldig" xfId="75"/>
    <cellStyle name="perc1nul" xfId="76"/>
    <cellStyle name="perc1nul 2" xfId="77"/>
    <cellStyle name="perc1nul 3" xfId="78"/>
    <cellStyle name="perc2nul" xfId="79"/>
    <cellStyle name="perc2nul 2" xfId="80"/>
    <cellStyle name="perc2nul 3" xfId="81"/>
    <cellStyle name="perc3nul" xfId="82"/>
    <cellStyle name="perc3nul 2" xfId="83"/>
    <cellStyle name="perc3nul 3" xfId="84"/>
    <cellStyle name="perc4" xfId="85"/>
    <cellStyle name="Percent" xfId="86"/>
    <cellStyle name="Standaard 2" xfId="87"/>
    <cellStyle name="Standaard_96BUSO01" xfId="88"/>
    <cellStyle name="Standaard_96dsec21" xfId="89"/>
    <cellStyle name="Standaard_studiebewijzen_SO_0203" xfId="90"/>
    <cellStyle name="Subtotaal" xfId="91"/>
    <cellStyle name="Subtotaal 2" xfId="92"/>
    <cellStyle name="Subtotaal 3" xfId="93"/>
    <cellStyle name="Titel" xfId="94"/>
    <cellStyle name="Titel 2" xfId="95"/>
    <cellStyle name="Titel 3" xfId="96"/>
    <cellStyle name="Totaal" xfId="97"/>
    <cellStyle name="Totaal 2" xfId="98"/>
    <cellStyle name="Totaal 3" xfId="99"/>
    <cellStyle name="Uitvoer" xfId="100"/>
    <cellStyle name="Currency" xfId="101"/>
    <cellStyle name="Currency [0]" xfId="102"/>
    <cellStyle name="Verklarende tekst" xfId="103"/>
    <cellStyle name="Waarschuwingsteks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zoomScalePageLayoutView="0" workbookViewId="0" topLeftCell="A1">
      <selection activeCell="T45" sqref="T45"/>
    </sheetView>
  </sheetViews>
  <sheetFormatPr defaultColWidth="9.33203125" defaultRowHeight="11.25"/>
  <cols>
    <col min="1" max="1" width="72.16015625" style="65" customWidth="1"/>
    <col min="2" max="2" width="14.83203125" style="70" customWidth="1"/>
    <col min="3" max="16384" width="9.16015625" style="44" customWidth="1"/>
  </cols>
  <sheetData>
    <row r="1" ht="15">
      <c r="A1" s="39" t="s">
        <v>380</v>
      </c>
    </row>
    <row r="2" ht="13.5">
      <c r="A2" s="35" t="s">
        <v>438</v>
      </c>
    </row>
    <row r="3" ht="13.5" thickBot="1"/>
    <row r="4" spans="1:2" ht="14.25" thickBot="1">
      <c r="A4" s="316" t="s">
        <v>381</v>
      </c>
      <c r="B4" s="317"/>
    </row>
    <row r="5" ht="12.75">
      <c r="A5" s="71"/>
    </row>
    <row r="6" ht="17.25" customHeight="1">
      <c r="A6" s="71" t="s">
        <v>56</v>
      </c>
    </row>
    <row r="7" spans="1:2" ht="12.75">
      <c r="A7" s="72" t="s">
        <v>57</v>
      </c>
      <c r="B7" s="70" t="s">
        <v>439</v>
      </c>
    </row>
    <row r="8" spans="1:11" ht="12.75">
      <c r="A8" s="72" t="s">
        <v>352</v>
      </c>
      <c r="B8" s="70" t="s">
        <v>440</v>
      </c>
      <c r="J8" s="33"/>
      <c r="K8" s="33"/>
    </row>
    <row r="9" spans="1:11" ht="12.75">
      <c r="A9" s="71" t="s">
        <v>108</v>
      </c>
      <c r="K9" s="32"/>
    </row>
    <row r="10" spans="1:2" ht="12.75">
      <c r="A10" s="72" t="s">
        <v>280</v>
      </c>
      <c r="B10" s="70" t="s">
        <v>441</v>
      </c>
    </row>
    <row r="11" spans="1:2" ht="12.75">
      <c r="A11" s="72" t="s">
        <v>281</v>
      </c>
      <c r="B11" s="70" t="s">
        <v>442</v>
      </c>
    </row>
    <row r="12" spans="1:2" ht="12.75">
      <c r="A12" s="72" t="s">
        <v>282</v>
      </c>
      <c r="B12" s="70" t="s">
        <v>443</v>
      </c>
    </row>
    <row r="13" spans="1:2" ht="12.75">
      <c r="A13" s="72" t="s">
        <v>283</v>
      </c>
      <c r="B13" s="70" t="s">
        <v>444</v>
      </c>
    </row>
    <row r="14" spans="1:2" ht="12.75">
      <c r="A14" s="38" t="s">
        <v>389</v>
      </c>
      <c r="B14" s="70" t="s">
        <v>444</v>
      </c>
    </row>
    <row r="16" spans="1:11" ht="12.75">
      <c r="A16" s="40" t="s">
        <v>160</v>
      </c>
      <c r="J16" s="43"/>
      <c r="K16" s="33"/>
    </row>
    <row r="17" spans="1:11" ht="12.75">
      <c r="A17" s="38" t="s">
        <v>386</v>
      </c>
      <c r="B17" s="70" t="s">
        <v>445</v>
      </c>
      <c r="K17" s="32"/>
    </row>
    <row r="18" spans="1:2" ht="12.75">
      <c r="A18" s="38" t="s">
        <v>387</v>
      </c>
      <c r="B18" s="70" t="s">
        <v>446</v>
      </c>
    </row>
    <row r="19" spans="1:2" ht="12.75">
      <c r="A19" s="38" t="s">
        <v>388</v>
      </c>
      <c r="B19" s="70" t="s">
        <v>447</v>
      </c>
    </row>
    <row r="20" spans="1:2" ht="12.75">
      <c r="A20" s="38" t="s">
        <v>390</v>
      </c>
      <c r="B20" s="70" t="s">
        <v>448</v>
      </c>
    </row>
    <row r="21" spans="1:2" ht="12.75">
      <c r="A21" s="38" t="s">
        <v>389</v>
      </c>
      <c r="B21" s="70" t="s">
        <v>448</v>
      </c>
    </row>
    <row r="22" ht="12.75">
      <c r="A22" s="38"/>
    </row>
    <row r="23" ht="12.75">
      <c r="A23" s="71" t="s">
        <v>391</v>
      </c>
    </row>
    <row r="24" spans="1:2" ht="12.75">
      <c r="A24" s="72" t="s">
        <v>393</v>
      </c>
      <c r="B24" s="70" t="s">
        <v>449</v>
      </c>
    </row>
    <row r="25" spans="1:2" ht="12.75">
      <c r="A25" s="38" t="s">
        <v>389</v>
      </c>
      <c r="B25" s="70" t="s">
        <v>449</v>
      </c>
    </row>
    <row r="26" ht="12.75">
      <c r="A26" s="72"/>
    </row>
    <row r="27" ht="12.75">
      <c r="A27" s="71" t="s">
        <v>392</v>
      </c>
    </row>
    <row r="28" spans="1:2" ht="12.75">
      <c r="A28" s="72" t="s">
        <v>390</v>
      </c>
      <c r="B28" s="70" t="s">
        <v>448</v>
      </c>
    </row>
    <row r="29" spans="1:2" ht="12.75">
      <c r="A29" s="38" t="s">
        <v>389</v>
      </c>
      <c r="B29" s="70" t="s">
        <v>448</v>
      </c>
    </row>
    <row r="30" ht="12.75">
      <c r="A30" s="72"/>
    </row>
    <row r="31" ht="12.75">
      <c r="A31" s="71" t="s">
        <v>411</v>
      </c>
    </row>
    <row r="32" spans="1:2" ht="12.75">
      <c r="A32" s="72" t="s">
        <v>412</v>
      </c>
      <c r="B32" s="70" t="s">
        <v>450</v>
      </c>
    </row>
    <row r="33" spans="1:2" ht="12.75">
      <c r="A33" s="72" t="s">
        <v>413</v>
      </c>
      <c r="B33" s="70" t="s">
        <v>451</v>
      </c>
    </row>
    <row r="34" ht="12.75">
      <c r="A34" s="72"/>
    </row>
    <row r="35" ht="12.75">
      <c r="A35" s="40" t="s">
        <v>160</v>
      </c>
    </row>
    <row r="36" spans="1:2" ht="12.75">
      <c r="A36" s="41" t="s">
        <v>394</v>
      </c>
      <c r="B36" s="70" t="s">
        <v>452</v>
      </c>
    </row>
    <row r="37" ht="12.75">
      <c r="A37" s="41"/>
    </row>
    <row r="38" ht="12.75">
      <c r="A38" s="40" t="s">
        <v>395</v>
      </c>
    </row>
    <row r="39" spans="1:2" ht="12.75">
      <c r="A39" s="72" t="s">
        <v>396</v>
      </c>
      <c r="B39" s="70" t="s">
        <v>452</v>
      </c>
    </row>
    <row r="42" ht="12.75">
      <c r="A42" s="37" t="s">
        <v>546</v>
      </c>
    </row>
    <row r="43" spans="1:2" ht="12.75">
      <c r="A43" s="298" t="s">
        <v>542</v>
      </c>
      <c r="B43" s="70" t="s">
        <v>453</v>
      </c>
    </row>
    <row r="44" spans="1:2" ht="12.75">
      <c r="A44" s="65" t="s">
        <v>384</v>
      </c>
      <c r="B44" s="70" t="s">
        <v>454</v>
      </c>
    </row>
    <row r="45" spans="1:2" ht="12.75">
      <c r="A45" s="65" t="s">
        <v>46</v>
      </c>
      <c r="B45" s="70" t="s">
        <v>455</v>
      </c>
    </row>
    <row r="46" spans="1:2" ht="12.75">
      <c r="A46" s="65" t="s">
        <v>47</v>
      </c>
      <c r="B46" s="70" t="s">
        <v>456</v>
      </c>
    </row>
    <row r="47" spans="1:2" ht="12.75">
      <c r="A47" s="65" t="s">
        <v>48</v>
      </c>
      <c r="B47" s="70" t="s">
        <v>457</v>
      </c>
    </row>
    <row r="48" spans="1:2" ht="12.75">
      <c r="A48" s="65" t="s">
        <v>385</v>
      </c>
      <c r="B48" s="70" t="s">
        <v>458</v>
      </c>
    </row>
    <row r="50" ht="13.5" thickBot="1"/>
    <row r="51" spans="1:2" ht="13.5" thickBot="1">
      <c r="A51" s="318" t="s">
        <v>506</v>
      </c>
      <c r="B51" s="319"/>
    </row>
    <row r="52" spans="1:2" ht="33.75">
      <c r="A52" s="278" t="s">
        <v>507</v>
      </c>
      <c r="B52" s="279"/>
    </row>
    <row r="53" spans="1:2" ht="12.75">
      <c r="A53" s="280" t="s">
        <v>543</v>
      </c>
      <c r="B53" s="281" t="s">
        <v>509</v>
      </c>
    </row>
    <row r="54" spans="1:2" ht="12.75">
      <c r="A54" s="280" t="s">
        <v>508</v>
      </c>
      <c r="B54" s="281" t="s">
        <v>510</v>
      </c>
    </row>
    <row r="56" ht="13.5" thickBot="1"/>
    <row r="57" spans="1:2" ht="13.5" thickBot="1">
      <c r="A57" s="318" t="s">
        <v>522</v>
      </c>
      <c r="B57" s="319"/>
    </row>
    <row r="58" spans="1:2" ht="12.75">
      <c r="A58" s="298" t="s">
        <v>544</v>
      </c>
      <c r="B58" s="281" t="s">
        <v>531</v>
      </c>
    </row>
    <row r="59" spans="1:2" ht="12.75">
      <c r="A59" s="298" t="s">
        <v>529</v>
      </c>
      <c r="B59" s="281" t="s">
        <v>532</v>
      </c>
    </row>
    <row r="60" spans="1:2" ht="12.75">
      <c r="A60" s="298" t="s">
        <v>545</v>
      </c>
      <c r="B60" s="281" t="s">
        <v>533</v>
      </c>
    </row>
    <row r="61" spans="1:2" ht="12.75">
      <c r="A61" s="298" t="s">
        <v>530</v>
      </c>
      <c r="B61" s="281" t="s">
        <v>534</v>
      </c>
    </row>
  </sheetData>
  <sheetProtection/>
  <mergeCells count="3">
    <mergeCell ref="A4:B4"/>
    <mergeCell ref="A51:B51"/>
    <mergeCell ref="A57:B57"/>
  </mergeCells>
  <printOptions/>
  <pageMargins left="0.7874015748031497" right="0.7874015748031497" top="0.3937007874015748" bottom="0.3937007874015748" header="0.5118110236220472" footer="0.5118110236220472"/>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T70"/>
  <sheetViews>
    <sheetView zoomScalePageLayoutView="0" workbookViewId="0" topLeftCell="A16">
      <selection activeCell="R54" sqref="R54"/>
    </sheetView>
  </sheetViews>
  <sheetFormatPr defaultColWidth="10.66015625" defaultRowHeight="11.25"/>
  <cols>
    <col min="1" max="1" width="38" style="1" customWidth="1"/>
    <col min="2" max="3" width="8.33203125" style="1" customWidth="1"/>
    <col min="4" max="19" width="8.33203125" style="2" customWidth="1"/>
    <col min="20" max="16384" width="10.66015625" style="2" customWidth="1"/>
  </cols>
  <sheetData>
    <row r="1" ht="10.5">
      <c r="A1" s="153" t="s">
        <v>459</v>
      </c>
    </row>
    <row r="2" spans="1:19" ht="10.5">
      <c r="A2" s="3" t="s">
        <v>55</v>
      </c>
      <c r="B2" s="4"/>
      <c r="C2" s="4"/>
      <c r="D2" s="5"/>
      <c r="E2" s="5"/>
      <c r="F2" s="5"/>
      <c r="G2" s="5"/>
      <c r="H2" s="5"/>
      <c r="I2" s="5"/>
      <c r="J2" s="5"/>
      <c r="K2" s="5"/>
      <c r="L2" s="5"/>
      <c r="M2" s="5"/>
      <c r="N2" s="5"/>
      <c r="O2" s="5"/>
      <c r="P2" s="5"/>
      <c r="Q2" s="5"/>
      <c r="R2" s="5"/>
      <c r="S2" s="5"/>
    </row>
    <row r="3" spans="1:19" ht="10.5">
      <c r="A3" s="154" t="s">
        <v>460</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160</v>
      </c>
      <c r="B5" s="4"/>
      <c r="C5" s="4"/>
      <c r="D5" s="5"/>
      <c r="E5" s="5"/>
      <c r="F5" s="5"/>
      <c r="G5" s="5"/>
      <c r="H5" s="5"/>
      <c r="I5" s="5"/>
      <c r="J5" s="5"/>
      <c r="K5" s="5"/>
      <c r="L5" s="5"/>
      <c r="M5" s="5"/>
      <c r="N5" s="5"/>
      <c r="O5" s="5"/>
      <c r="P5" s="5"/>
      <c r="Q5" s="5"/>
      <c r="R5" s="5"/>
      <c r="S5" s="5"/>
    </row>
    <row r="6" spans="1:19" ht="10.5">
      <c r="A6" s="3" t="s">
        <v>161</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118</v>
      </c>
      <c r="B8" s="4"/>
      <c r="C8" s="4"/>
      <c r="D8" s="5"/>
      <c r="E8" s="5"/>
      <c r="F8" s="5"/>
      <c r="G8" s="5"/>
      <c r="H8" s="5"/>
      <c r="I8" s="5"/>
      <c r="J8" s="5"/>
      <c r="K8" s="5"/>
      <c r="L8" s="5"/>
      <c r="M8" s="5"/>
      <c r="N8" s="5"/>
      <c r="O8" s="5"/>
      <c r="P8" s="5"/>
      <c r="Q8" s="5"/>
      <c r="R8" s="5"/>
      <c r="S8" s="5"/>
    </row>
    <row r="9" spans="1:4" ht="10.5" customHeight="1" thickBot="1">
      <c r="A9" s="34"/>
      <c r="B9" s="4"/>
      <c r="C9" s="4"/>
      <c r="D9" s="5"/>
    </row>
    <row r="10" spans="1:19" s="16" customFormat="1" ht="12.75" customHeight="1">
      <c r="A10" s="6"/>
      <c r="B10" s="320" t="s">
        <v>58</v>
      </c>
      <c r="C10" s="321"/>
      <c r="D10" s="322"/>
      <c r="E10" s="8"/>
      <c r="F10" s="7" t="s">
        <v>46</v>
      </c>
      <c r="G10" s="9"/>
      <c r="H10" s="8"/>
      <c r="I10" s="7" t="s">
        <v>47</v>
      </c>
      <c r="J10" s="9"/>
      <c r="K10" s="8"/>
      <c r="L10" s="7" t="s">
        <v>48</v>
      </c>
      <c r="M10" s="9"/>
      <c r="N10" s="8"/>
      <c r="O10" s="7" t="s">
        <v>59</v>
      </c>
      <c r="P10" s="9"/>
      <c r="Q10" s="8"/>
      <c r="R10" s="7" t="s">
        <v>28</v>
      </c>
      <c r="S10" s="10"/>
    </row>
    <row r="11" spans="1:19" ht="12.75" customHeight="1">
      <c r="A11" s="11"/>
      <c r="B11" s="323" t="s">
        <v>60</v>
      </c>
      <c r="C11" s="324"/>
      <c r="D11" s="325"/>
      <c r="E11" s="12"/>
      <c r="F11" s="13"/>
      <c r="G11" s="14"/>
      <c r="H11" s="12"/>
      <c r="I11" s="13"/>
      <c r="J11" s="14"/>
      <c r="K11" s="12"/>
      <c r="L11" s="13"/>
      <c r="M11" s="14"/>
      <c r="N11" s="12"/>
      <c r="O11" s="15" t="s">
        <v>61</v>
      </c>
      <c r="P11" s="14"/>
      <c r="Q11" s="12"/>
      <c r="R11" s="13"/>
      <c r="S11" s="14"/>
    </row>
    <row r="12" spans="1:19" s="20" customFormat="1" ht="10.5">
      <c r="A12" s="15" t="s">
        <v>62</v>
      </c>
      <c r="B12" s="17" t="s">
        <v>63</v>
      </c>
      <c r="C12" s="18" t="s">
        <v>64</v>
      </c>
      <c r="D12" s="19" t="s">
        <v>28</v>
      </c>
      <c r="E12" s="17" t="s">
        <v>63</v>
      </c>
      <c r="F12" s="18" t="s">
        <v>64</v>
      </c>
      <c r="G12" s="19" t="s">
        <v>28</v>
      </c>
      <c r="H12" s="17" t="s">
        <v>63</v>
      </c>
      <c r="I12" s="18" t="s">
        <v>64</v>
      </c>
      <c r="J12" s="19" t="s">
        <v>28</v>
      </c>
      <c r="K12" s="17" t="s">
        <v>63</v>
      </c>
      <c r="L12" s="18" t="s">
        <v>64</v>
      </c>
      <c r="M12" s="19" t="s">
        <v>28</v>
      </c>
      <c r="N12" s="17" t="s">
        <v>63</v>
      </c>
      <c r="O12" s="18" t="s">
        <v>64</v>
      </c>
      <c r="P12" s="19" t="s">
        <v>28</v>
      </c>
      <c r="Q12" s="17" t="s">
        <v>63</v>
      </c>
      <c r="R12" s="18" t="s">
        <v>64</v>
      </c>
      <c r="S12" s="19" t="s">
        <v>28</v>
      </c>
    </row>
    <row r="13" spans="1:20" s="16" customFormat="1" ht="10.5">
      <c r="A13" s="21" t="s">
        <v>166</v>
      </c>
      <c r="B13" s="22">
        <v>11</v>
      </c>
      <c r="C13" s="23">
        <v>0</v>
      </c>
      <c r="D13" s="23">
        <v>11</v>
      </c>
      <c r="E13" s="22">
        <v>203</v>
      </c>
      <c r="F13" s="23">
        <v>2</v>
      </c>
      <c r="G13" s="23">
        <v>205</v>
      </c>
      <c r="H13" s="22">
        <v>14</v>
      </c>
      <c r="I13" s="23">
        <v>0</v>
      </c>
      <c r="J13" s="23">
        <v>14</v>
      </c>
      <c r="K13" s="22">
        <v>14</v>
      </c>
      <c r="L13" s="23">
        <v>0</v>
      </c>
      <c r="M13" s="23">
        <v>14</v>
      </c>
      <c r="N13" s="22">
        <v>0</v>
      </c>
      <c r="O13" s="23">
        <v>0</v>
      </c>
      <c r="P13" s="23">
        <v>0</v>
      </c>
      <c r="Q13" s="22">
        <f aca="true" t="shared" si="0" ref="Q13:Q51">B13+E13+H13+K13+N13</f>
        <v>242</v>
      </c>
      <c r="R13" s="23">
        <f aca="true" t="shared" si="1" ref="R13:R51">C13+F13+I13+L13+O13</f>
        <v>2</v>
      </c>
      <c r="S13" s="23">
        <f aca="true" t="shared" si="2" ref="S13:S51">SUM(Q13:R13)</f>
        <v>244</v>
      </c>
      <c r="T13" s="25"/>
    </row>
    <row r="14" spans="1:20" ht="10.5">
      <c r="A14" s="11" t="s">
        <v>120</v>
      </c>
      <c r="B14" s="24">
        <v>9</v>
      </c>
      <c r="C14" s="25">
        <v>8</v>
      </c>
      <c r="D14" s="25">
        <v>17</v>
      </c>
      <c r="E14" s="24">
        <v>115</v>
      </c>
      <c r="F14" s="25">
        <v>57</v>
      </c>
      <c r="G14" s="25">
        <v>172</v>
      </c>
      <c r="H14" s="24">
        <v>29</v>
      </c>
      <c r="I14" s="25">
        <v>22</v>
      </c>
      <c r="J14" s="25">
        <v>51</v>
      </c>
      <c r="K14" s="24">
        <v>9</v>
      </c>
      <c r="L14" s="25">
        <v>3</v>
      </c>
      <c r="M14" s="25">
        <v>12</v>
      </c>
      <c r="N14" s="24">
        <v>0</v>
      </c>
      <c r="O14" s="25">
        <v>0</v>
      </c>
      <c r="P14" s="25">
        <v>0</v>
      </c>
      <c r="Q14" s="24">
        <f t="shared" si="0"/>
        <v>162</v>
      </c>
      <c r="R14" s="25">
        <f t="shared" si="1"/>
        <v>90</v>
      </c>
      <c r="S14" s="25">
        <f t="shared" si="2"/>
        <v>252</v>
      </c>
      <c r="T14" s="25"/>
    </row>
    <row r="15" spans="1:20" ht="10.5">
      <c r="A15" s="11" t="s">
        <v>167</v>
      </c>
      <c r="B15" s="24">
        <v>132</v>
      </c>
      <c r="C15" s="25">
        <v>60</v>
      </c>
      <c r="D15" s="25">
        <v>192</v>
      </c>
      <c r="E15" s="24">
        <v>364</v>
      </c>
      <c r="F15" s="25">
        <v>251</v>
      </c>
      <c r="G15" s="25">
        <v>615</v>
      </c>
      <c r="H15" s="24">
        <v>11</v>
      </c>
      <c r="I15" s="25">
        <v>6</v>
      </c>
      <c r="J15" s="25">
        <v>17</v>
      </c>
      <c r="K15" s="24">
        <v>37</v>
      </c>
      <c r="L15" s="25">
        <v>23</v>
      </c>
      <c r="M15" s="25">
        <v>60</v>
      </c>
      <c r="N15" s="24">
        <v>0</v>
      </c>
      <c r="O15" s="25">
        <v>0</v>
      </c>
      <c r="P15" s="25">
        <v>0</v>
      </c>
      <c r="Q15" s="24">
        <f>B15+E15+H15+K15+N15</f>
        <v>544</v>
      </c>
      <c r="R15" s="25">
        <f>C15+F15+I15+L15+O15</f>
        <v>340</v>
      </c>
      <c r="S15" s="25">
        <f>SUM(Q15:R15)</f>
        <v>884</v>
      </c>
      <c r="T15" s="25"/>
    </row>
    <row r="16" spans="1:20" ht="10.5">
      <c r="A16" s="11" t="s">
        <v>121</v>
      </c>
      <c r="B16" s="24">
        <v>0</v>
      </c>
      <c r="C16" s="25">
        <v>0</v>
      </c>
      <c r="D16" s="25">
        <v>0</v>
      </c>
      <c r="E16" s="24">
        <v>92</v>
      </c>
      <c r="F16" s="25">
        <v>4</v>
      </c>
      <c r="G16" s="25">
        <v>96</v>
      </c>
      <c r="H16" s="24">
        <v>0</v>
      </c>
      <c r="I16" s="25">
        <v>0</v>
      </c>
      <c r="J16" s="25">
        <v>0</v>
      </c>
      <c r="K16" s="24">
        <v>19</v>
      </c>
      <c r="L16" s="25">
        <v>1</v>
      </c>
      <c r="M16" s="25">
        <v>20</v>
      </c>
      <c r="N16" s="24">
        <v>0</v>
      </c>
      <c r="O16" s="25">
        <v>0</v>
      </c>
      <c r="P16" s="25">
        <v>0</v>
      </c>
      <c r="Q16" s="24">
        <f aca="true" t="shared" si="3" ref="Q16:R18">B16+E16+H16+K16+N16</f>
        <v>111</v>
      </c>
      <c r="R16" s="25">
        <f t="shared" si="3"/>
        <v>5</v>
      </c>
      <c r="S16" s="25">
        <f>SUM(Q16:R16)</f>
        <v>116</v>
      </c>
      <c r="T16" s="25"/>
    </row>
    <row r="17" spans="1:20" ht="10.5">
      <c r="A17" s="11" t="s">
        <v>122</v>
      </c>
      <c r="B17" s="24">
        <v>9</v>
      </c>
      <c r="C17" s="25">
        <v>0</v>
      </c>
      <c r="D17" s="25">
        <v>9</v>
      </c>
      <c r="E17" s="24">
        <v>143</v>
      </c>
      <c r="F17" s="25">
        <v>0</v>
      </c>
      <c r="G17" s="25">
        <v>143</v>
      </c>
      <c r="H17" s="24">
        <v>7</v>
      </c>
      <c r="I17" s="25">
        <v>0</v>
      </c>
      <c r="J17" s="25">
        <v>7</v>
      </c>
      <c r="K17" s="24">
        <v>1</v>
      </c>
      <c r="L17" s="25">
        <v>0</v>
      </c>
      <c r="M17" s="25">
        <v>1</v>
      </c>
      <c r="N17" s="24">
        <v>0</v>
      </c>
      <c r="O17" s="25">
        <v>0</v>
      </c>
      <c r="P17" s="25">
        <v>0</v>
      </c>
      <c r="Q17" s="24">
        <f t="shared" si="3"/>
        <v>160</v>
      </c>
      <c r="R17" s="25">
        <f t="shared" si="3"/>
        <v>0</v>
      </c>
      <c r="S17" s="25">
        <f>SUM(Q17:R17)</f>
        <v>160</v>
      </c>
      <c r="T17" s="25"/>
    </row>
    <row r="18" spans="1:20" ht="10.5">
      <c r="A18" s="11" t="s">
        <v>123</v>
      </c>
      <c r="B18" s="24">
        <v>0</v>
      </c>
      <c r="C18" s="25">
        <v>0</v>
      </c>
      <c r="D18" s="25">
        <v>0</v>
      </c>
      <c r="E18" s="24">
        <v>23</v>
      </c>
      <c r="F18" s="25">
        <v>7</v>
      </c>
      <c r="G18" s="25">
        <v>30</v>
      </c>
      <c r="H18" s="24">
        <v>6</v>
      </c>
      <c r="I18" s="25">
        <v>4</v>
      </c>
      <c r="J18" s="25">
        <v>10</v>
      </c>
      <c r="K18" s="24">
        <v>3</v>
      </c>
      <c r="L18" s="25">
        <v>1</v>
      </c>
      <c r="M18" s="25">
        <v>4</v>
      </c>
      <c r="N18" s="24">
        <v>3</v>
      </c>
      <c r="O18" s="25">
        <v>1</v>
      </c>
      <c r="P18" s="25">
        <v>4</v>
      </c>
      <c r="Q18" s="24">
        <f t="shared" si="3"/>
        <v>35</v>
      </c>
      <c r="R18" s="25">
        <f t="shared" si="3"/>
        <v>13</v>
      </c>
      <c r="S18" s="25">
        <f>SUM(Q18:R18)</f>
        <v>48</v>
      </c>
      <c r="T18" s="25"/>
    </row>
    <row r="19" spans="1:20" ht="10.5">
      <c r="A19" s="11" t="s">
        <v>37</v>
      </c>
      <c r="B19" s="24">
        <v>11</v>
      </c>
      <c r="C19" s="25">
        <v>5</v>
      </c>
      <c r="D19" s="25">
        <v>16</v>
      </c>
      <c r="E19" s="24">
        <v>107</v>
      </c>
      <c r="F19" s="25">
        <v>48</v>
      </c>
      <c r="G19" s="25">
        <v>155</v>
      </c>
      <c r="H19" s="24">
        <v>20</v>
      </c>
      <c r="I19" s="25">
        <v>4</v>
      </c>
      <c r="J19" s="25">
        <v>24</v>
      </c>
      <c r="K19" s="24">
        <v>7</v>
      </c>
      <c r="L19" s="25">
        <v>2</v>
      </c>
      <c r="M19" s="25">
        <v>9</v>
      </c>
      <c r="N19" s="24">
        <v>0</v>
      </c>
      <c r="O19" s="25">
        <v>0</v>
      </c>
      <c r="P19" s="25">
        <v>0</v>
      </c>
      <c r="Q19" s="24">
        <f t="shared" si="0"/>
        <v>145</v>
      </c>
      <c r="R19" s="25">
        <f t="shared" si="1"/>
        <v>59</v>
      </c>
      <c r="S19" s="25">
        <f t="shared" si="2"/>
        <v>204</v>
      </c>
      <c r="T19" s="25"/>
    </row>
    <row r="20" spans="1:20" ht="10.5">
      <c r="A20" s="11" t="s">
        <v>124</v>
      </c>
      <c r="B20" s="24">
        <v>0</v>
      </c>
      <c r="C20" s="25">
        <v>0</v>
      </c>
      <c r="D20" s="25">
        <v>0</v>
      </c>
      <c r="E20" s="24">
        <v>6</v>
      </c>
      <c r="F20" s="25">
        <v>101</v>
      </c>
      <c r="G20" s="25">
        <v>107</v>
      </c>
      <c r="H20" s="24">
        <v>0</v>
      </c>
      <c r="I20" s="25">
        <v>7</v>
      </c>
      <c r="J20" s="25">
        <v>7</v>
      </c>
      <c r="K20" s="24">
        <v>0</v>
      </c>
      <c r="L20" s="25">
        <v>2</v>
      </c>
      <c r="M20" s="25">
        <v>2</v>
      </c>
      <c r="N20" s="24">
        <v>0</v>
      </c>
      <c r="O20" s="25">
        <v>0</v>
      </c>
      <c r="P20" s="25">
        <v>0</v>
      </c>
      <c r="Q20" s="24">
        <f t="shared" si="0"/>
        <v>6</v>
      </c>
      <c r="R20" s="25">
        <f t="shared" si="1"/>
        <v>110</v>
      </c>
      <c r="S20" s="25">
        <f t="shared" si="2"/>
        <v>116</v>
      </c>
      <c r="T20" s="25"/>
    </row>
    <row r="21" spans="1:20" ht="10.5">
      <c r="A21" s="11" t="s">
        <v>300</v>
      </c>
      <c r="B21" s="24">
        <v>8</v>
      </c>
      <c r="C21" s="25">
        <v>37</v>
      </c>
      <c r="D21" s="25">
        <v>45</v>
      </c>
      <c r="E21" s="24">
        <v>13</v>
      </c>
      <c r="F21" s="25">
        <v>46</v>
      </c>
      <c r="G21" s="25">
        <v>59</v>
      </c>
      <c r="H21" s="24">
        <v>0</v>
      </c>
      <c r="I21" s="25">
        <v>0</v>
      </c>
      <c r="J21" s="25">
        <v>0</v>
      </c>
      <c r="K21" s="24">
        <v>5</v>
      </c>
      <c r="L21" s="25">
        <v>6</v>
      </c>
      <c r="M21" s="25">
        <v>11</v>
      </c>
      <c r="N21" s="24">
        <v>0</v>
      </c>
      <c r="O21" s="25">
        <v>0</v>
      </c>
      <c r="P21" s="25">
        <v>0</v>
      </c>
      <c r="Q21" s="24">
        <f t="shared" si="0"/>
        <v>26</v>
      </c>
      <c r="R21" s="25">
        <f t="shared" si="1"/>
        <v>89</v>
      </c>
      <c r="S21" s="25">
        <f t="shared" si="2"/>
        <v>115</v>
      </c>
      <c r="T21" s="25"/>
    </row>
    <row r="22" spans="1:20" ht="10.5">
      <c r="A22" s="11" t="s">
        <v>125</v>
      </c>
      <c r="B22" s="24">
        <v>25</v>
      </c>
      <c r="C22" s="25">
        <v>1</v>
      </c>
      <c r="D22" s="25">
        <v>26</v>
      </c>
      <c r="E22" s="24">
        <v>211</v>
      </c>
      <c r="F22" s="25">
        <v>0</v>
      </c>
      <c r="G22" s="25">
        <v>211</v>
      </c>
      <c r="H22" s="24">
        <v>29</v>
      </c>
      <c r="I22" s="25">
        <v>0</v>
      </c>
      <c r="J22" s="25">
        <v>29</v>
      </c>
      <c r="K22" s="24">
        <v>18</v>
      </c>
      <c r="L22" s="25">
        <v>0</v>
      </c>
      <c r="M22" s="25">
        <v>18</v>
      </c>
      <c r="N22" s="24">
        <v>0</v>
      </c>
      <c r="O22" s="25">
        <v>0</v>
      </c>
      <c r="P22" s="25">
        <v>0</v>
      </c>
      <c r="Q22" s="24">
        <f aca="true" t="shared" si="4" ref="Q22:R27">B22+E22+H22+K22+N22</f>
        <v>283</v>
      </c>
      <c r="R22" s="25">
        <f t="shared" si="4"/>
        <v>1</v>
      </c>
      <c r="S22" s="25">
        <f aca="true" t="shared" si="5" ref="S22:S27">SUM(Q22:R22)</f>
        <v>284</v>
      </c>
      <c r="T22" s="25"/>
    </row>
    <row r="23" spans="1:20" ht="10.5">
      <c r="A23" s="11" t="s">
        <v>302</v>
      </c>
      <c r="B23" s="24">
        <v>52</v>
      </c>
      <c r="C23" s="25">
        <v>0</v>
      </c>
      <c r="D23" s="25">
        <v>52</v>
      </c>
      <c r="E23" s="24">
        <v>594</v>
      </c>
      <c r="F23" s="25">
        <v>3</v>
      </c>
      <c r="G23" s="25">
        <v>597</v>
      </c>
      <c r="H23" s="24">
        <v>64</v>
      </c>
      <c r="I23" s="25">
        <v>1</v>
      </c>
      <c r="J23" s="25">
        <v>65</v>
      </c>
      <c r="K23" s="24">
        <v>58</v>
      </c>
      <c r="L23" s="25">
        <v>0</v>
      </c>
      <c r="M23" s="25">
        <v>58</v>
      </c>
      <c r="N23" s="24">
        <v>0</v>
      </c>
      <c r="O23" s="25">
        <v>0</v>
      </c>
      <c r="P23" s="25">
        <v>0</v>
      </c>
      <c r="Q23" s="24">
        <f aca="true" t="shared" si="6" ref="Q23:R25">B23+E23+H23+K23+N23</f>
        <v>768</v>
      </c>
      <c r="R23" s="25">
        <f t="shared" si="6"/>
        <v>4</v>
      </c>
      <c r="S23" s="25">
        <f t="shared" si="5"/>
        <v>772</v>
      </c>
      <c r="T23" s="25"/>
    </row>
    <row r="24" spans="1:20" ht="10.5">
      <c r="A24" s="11" t="s">
        <v>38</v>
      </c>
      <c r="B24" s="24">
        <v>69</v>
      </c>
      <c r="C24" s="25">
        <v>0</v>
      </c>
      <c r="D24" s="25">
        <v>69</v>
      </c>
      <c r="E24" s="24">
        <v>593</v>
      </c>
      <c r="F24" s="25">
        <v>5</v>
      </c>
      <c r="G24" s="25">
        <v>598</v>
      </c>
      <c r="H24" s="24">
        <v>75</v>
      </c>
      <c r="I24" s="25">
        <v>3</v>
      </c>
      <c r="J24" s="25">
        <v>78</v>
      </c>
      <c r="K24" s="24">
        <v>78</v>
      </c>
      <c r="L24" s="25">
        <v>0</v>
      </c>
      <c r="M24" s="25">
        <v>78</v>
      </c>
      <c r="N24" s="24">
        <v>0</v>
      </c>
      <c r="O24" s="25">
        <v>0</v>
      </c>
      <c r="P24" s="25">
        <v>0</v>
      </c>
      <c r="Q24" s="24">
        <f t="shared" si="6"/>
        <v>815</v>
      </c>
      <c r="R24" s="25">
        <f t="shared" si="6"/>
        <v>8</v>
      </c>
      <c r="S24" s="25">
        <f t="shared" si="5"/>
        <v>823</v>
      </c>
      <c r="T24" s="25"/>
    </row>
    <row r="25" spans="1:20" ht="10.5">
      <c r="A25" s="11" t="s">
        <v>303</v>
      </c>
      <c r="B25" s="24">
        <v>16</v>
      </c>
      <c r="C25" s="25">
        <v>0</v>
      </c>
      <c r="D25" s="25">
        <v>16</v>
      </c>
      <c r="E25" s="24">
        <v>7</v>
      </c>
      <c r="F25" s="25">
        <v>0</v>
      </c>
      <c r="G25" s="25">
        <v>7</v>
      </c>
      <c r="H25" s="24">
        <v>0</v>
      </c>
      <c r="I25" s="25">
        <v>0</v>
      </c>
      <c r="J25" s="25">
        <v>0</v>
      </c>
      <c r="K25" s="24">
        <v>0</v>
      </c>
      <c r="L25" s="25">
        <v>0</v>
      </c>
      <c r="M25" s="25">
        <v>0</v>
      </c>
      <c r="N25" s="24">
        <v>0</v>
      </c>
      <c r="O25" s="25">
        <v>0</v>
      </c>
      <c r="P25" s="25">
        <v>0</v>
      </c>
      <c r="Q25" s="24">
        <f t="shared" si="6"/>
        <v>23</v>
      </c>
      <c r="R25" s="25">
        <f t="shared" si="6"/>
        <v>0</v>
      </c>
      <c r="S25" s="25">
        <f t="shared" si="5"/>
        <v>23</v>
      </c>
      <c r="T25" s="25"/>
    </row>
    <row r="26" spans="1:20" ht="10.5">
      <c r="A26" s="11" t="s">
        <v>304</v>
      </c>
      <c r="B26" s="24">
        <v>4</v>
      </c>
      <c r="C26" s="25">
        <v>12</v>
      </c>
      <c r="D26" s="25">
        <v>16</v>
      </c>
      <c r="E26" s="24">
        <v>42</v>
      </c>
      <c r="F26" s="25">
        <v>70</v>
      </c>
      <c r="G26" s="25">
        <v>112</v>
      </c>
      <c r="H26" s="24">
        <v>0</v>
      </c>
      <c r="I26" s="25">
        <v>0</v>
      </c>
      <c r="J26" s="25">
        <v>0</v>
      </c>
      <c r="K26" s="24">
        <v>5</v>
      </c>
      <c r="L26" s="25">
        <v>5</v>
      </c>
      <c r="M26" s="25">
        <v>10</v>
      </c>
      <c r="N26" s="24">
        <v>0</v>
      </c>
      <c r="O26" s="25">
        <v>0</v>
      </c>
      <c r="P26" s="25">
        <v>0</v>
      </c>
      <c r="Q26" s="24">
        <f t="shared" si="4"/>
        <v>51</v>
      </c>
      <c r="R26" s="25">
        <f t="shared" si="4"/>
        <v>87</v>
      </c>
      <c r="S26" s="25">
        <f t="shared" si="5"/>
        <v>138</v>
      </c>
      <c r="T26" s="25"/>
    </row>
    <row r="27" spans="1:20" ht="10.5">
      <c r="A27" s="11" t="s">
        <v>35</v>
      </c>
      <c r="B27" s="24">
        <v>3</v>
      </c>
      <c r="C27" s="25">
        <v>5</v>
      </c>
      <c r="D27" s="25">
        <v>8</v>
      </c>
      <c r="E27" s="24">
        <v>11</v>
      </c>
      <c r="F27" s="25">
        <v>21</v>
      </c>
      <c r="G27" s="25">
        <v>32</v>
      </c>
      <c r="H27" s="24">
        <v>0</v>
      </c>
      <c r="I27" s="25">
        <v>0</v>
      </c>
      <c r="J27" s="25">
        <v>0</v>
      </c>
      <c r="K27" s="24">
        <v>0</v>
      </c>
      <c r="L27" s="25">
        <v>0</v>
      </c>
      <c r="M27" s="25">
        <v>0</v>
      </c>
      <c r="N27" s="24">
        <v>0</v>
      </c>
      <c r="O27" s="25">
        <v>0</v>
      </c>
      <c r="P27" s="25">
        <v>0</v>
      </c>
      <c r="Q27" s="24">
        <f t="shared" si="4"/>
        <v>14</v>
      </c>
      <c r="R27" s="25">
        <f t="shared" si="4"/>
        <v>26</v>
      </c>
      <c r="S27" s="25">
        <f t="shared" si="5"/>
        <v>40</v>
      </c>
      <c r="T27" s="25"/>
    </row>
    <row r="28" spans="1:20" ht="10.5">
      <c r="A28" s="11" t="s">
        <v>423</v>
      </c>
      <c r="B28" s="24">
        <v>0</v>
      </c>
      <c r="C28" s="25">
        <v>0</v>
      </c>
      <c r="D28" s="25">
        <v>0</v>
      </c>
      <c r="E28" s="24">
        <v>0</v>
      </c>
      <c r="F28" s="25">
        <v>0</v>
      </c>
      <c r="G28" s="25">
        <v>0</v>
      </c>
      <c r="H28" s="24">
        <v>0</v>
      </c>
      <c r="I28" s="25">
        <v>0</v>
      </c>
      <c r="J28" s="25">
        <v>0</v>
      </c>
      <c r="K28" s="24">
        <v>2</v>
      </c>
      <c r="L28" s="25">
        <v>7</v>
      </c>
      <c r="M28" s="25">
        <v>9</v>
      </c>
      <c r="N28" s="24">
        <v>0</v>
      </c>
      <c r="O28" s="25">
        <v>0</v>
      </c>
      <c r="P28" s="25">
        <v>0</v>
      </c>
      <c r="Q28" s="24">
        <f t="shared" si="0"/>
        <v>2</v>
      </c>
      <c r="R28" s="25">
        <f t="shared" si="1"/>
        <v>7</v>
      </c>
      <c r="S28" s="25">
        <f t="shared" si="2"/>
        <v>9</v>
      </c>
      <c r="T28" s="25"/>
    </row>
    <row r="29" spans="1:20" ht="10.5">
      <c r="A29" s="11" t="s">
        <v>424</v>
      </c>
      <c r="B29" s="24">
        <v>0</v>
      </c>
      <c r="C29" s="25">
        <v>0</v>
      </c>
      <c r="D29" s="25">
        <v>0</v>
      </c>
      <c r="E29" s="24">
        <v>0</v>
      </c>
      <c r="F29" s="25">
        <v>0</v>
      </c>
      <c r="G29" s="25">
        <v>0</v>
      </c>
      <c r="H29" s="24">
        <v>0</v>
      </c>
      <c r="I29" s="25">
        <v>0</v>
      </c>
      <c r="J29" s="25">
        <v>0</v>
      </c>
      <c r="K29" s="24">
        <v>3</v>
      </c>
      <c r="L29" s="25">
        <v>12</v>
      </c>
      <c r="M29" s="25">
        <v>15</v>
      </c>
      <c r="N29" s="24">
        <v>0</v>
      </c>
      <c r="O29" s="25">
        <v>0</v>
      </c>
      <c r="P29" s="25">
        <v>0</v>
      </c>
      <c r="Q29" s="24">
        <f t="shared" si="0"/>
        <v>3</v>
      </c>
      <c r="R29" s="25">
        <f t="shared" si="1"/>
        <v>12</v>
      </c>
      <c r="S29" s="25">
        <f t="shared" si="2"/>
        <v>15</v>
      </c>
      <c r="T29" s="25"/>
    </row>
    <row r="30" spans="1:20" ht="10.5">
      <c r="A30" s="11" t="s">
        <v>305</v>
      </c>
      <c r="B30" s="24">
        <v>16</v>
      </c>
      <c r="C30" s="25">
        <v>92</v>
      </c>
      <c r="D30" s="25">
        <v>108</v>
      </c>
      <c r="E30" s="24">
        <v>102</v>
      </c>
      <c r="F30" s="25">
        <v>746</v>
      </c>
      <c r="G30" s="25">
        <v>848</v>
      </c>
      <c r="H30" s="24">
        <v>0</v>
      </c>
      <c r="I30" s="25">
        <v>8</v>
      </c>
      <c r="J30" s="25">
        <v>8</v>
      </c>
      <c r="K30" s="24">
        <v>7</v>
      </c>
      <c r="L30" s="25">
        <v>35</v>
      </c>
      <c r="M30" s="25">
        <v>42</v>
      </c>
      <c r="N30" s="24">
        <v>0</v>
      </c>
      <c r="O30" s="25">
        <v>0</v>
      </c>
      <c r="P30" s="25">
        <v>0</v>
      </c>
      <c r="Q30" s="24">
        <f t="shared" si="0"/>
        <v>125</v>
      </c>
      <c r="R30" s="25">
        <f t="shared" si="1"/>
        <v>881</v>
      </c>
      <c r="S30" s="25">
        <f t="shared" si="2"/>
        <v>1006</v>
      </c>
      <c r="T30" s="25"/>
    </row>
    <row r="31" spans="1:20" ht="10.5">
      <c r="A31" s="11" t="s">
        <v>355</v>
      </c>
      <c r="B31" s="24">
        <v>0</v>
      </c>
      <c r="C31" s="25">
        <v>0</v>
      </c>
      <c r="D31" s="25">
        <v>0</v>
      </c>
      <c r="E31" s="24">
        <v>28</v>
      </c>
      <c r="F31" s="25">
        <v>15</v>
      </c>
      <c r="G31" s="25">
        <v>43</v>
      </c>
      <c r="H31" s="24">
        <v>0</v>
      </c>
      <c r="I31" s="25">
        <v>0</v>
      </c>
      <c r="J31" s="25">
        <v>0</v>
      </c>
      <c r="K31" s="24">
        <v>0</v>
      </c>
      <c r="L31" s="25">
        <v>0</v>
      </c>
      <c r="M31" s="25">
        <v>0</v>
      </c>
      <c r="N31" s="24">
        <v>0</v>
      </c>
      <c r="O31" s="25">
        <v>0</v>
      </c>
      <c r="P31" s="25">
        <v>0</v>
      </c>
      <c r="Q31" s="24">
        <f t="shared" si="0"/>
        <v>28</v>
      </c>
      <c r="R31" s="25">
        <f t="shared" si="1"/>
        <v>15</v>
      </c>
      <c r="S31" s="25">
        <f t="shared" si="2"/>
        <v>43</v>
      </c>
      <c r="T31" s="25"/>
    </row>
    <row r="32" spans="1:19" ht="10.5">
      <c r="A32" s="11" t="s">
        <v>51</v>
      </c>
      <c r="B32" s="24">
        <v>181</v>
      </c>
      <c r="C32" s="25">
        <v>149</v>
      </c>
      <c r="D32" s="25">
        <v>330</v>
      </c>
      <c r="E32" s="24">
        <v>992</v>
      </c>
      <c r="F32" s="25">
        <v>951</v>
      </c>
      <c r="G32" s="25">
        <v>1943</v>
      </c>
      <c r="H32" s="24">
        <v>20</v>
      </c>
      <c r="I32" s="25">
        <v>12</v>
      </c>
      <c r="J32" s="25">
        <v>32</v>
      </c>
      <c r="K32" s="24">
        <v>25</v>
      </c>
      <c r="L32" s="25">
        <v>17</v>
      </c>
      <c r="M32" s="25">
        <v>42</v>
      </c>
      <c r="N32" s="24">
        <v>0</v>
      </c>
      <c r="O32" s="25">
        <v>0</v>
      </c>
      <c r="P32" s="25">
        <v>0</v>
      </c>
      <c r="Q32" s="24">
        <f t="shared" si="0"/>
        <v>1218</v>
      </c>
      <c r="R32" s="25">
        <f t="shared" si="1"/>
        <v>1129</v>
      </c>
      <c r="S32" s="25">
        <f t="shared" si="2"/>
        <v>2347</v>
      </c>
    </row>
    <row r="33" spans="1:19" ht="10.5">
      <c r="A33" s="11" t="s">
        <v>338</v>
      </c>
      <c r="B33" s="24">
        <v>0</v>
      </c>
      <c r="C33" s="25">
        <v>0</v>
      </c>
      <c r="D33" s="25">
        <v>0</v>
      </c>
      <c r="E33" s="24">
        <v>7</v>
      </c>
      <c r="F33" s="25">
        <v>16</v>
      </c>
      <c r="G33" s="25">
        <v>23</v>
      </c>
      <c r="H33" s="24">
        <v>0</v>
      </c>
      <c r="I33" s="25">
        <v>0</v>
      </c>
      <c r="J33" s="25">
        <v>0</v>
      </c>
      <c r="K33" s="24">
        <v>0</v>
      </c>
      <c r="L33" s="25">
        <v>0</v>
      </c>
      <c r="M33" s="25">
        <v>0</v>
      </c>
      <c r="N33" s="24">
        <v>0</v>
      </c>
      <c r="O33" s="25">
        <v>0</v>
      </c>
      <c r="P33" s="25">
        <v>0</v>
      </c>
      <c r="Q33" s="24">
        <f t="shared" si="0"/>
        <v>7</v>
      </c>
      <c r="R33" s="25">
        <f t="shared" si="1"/>
        <v>16</v>
      </c>
      <c r="S33" s="25">
        <f t="shared" si="2"/>
        <v>23</v>
      </c>
    </row>
    <row r="34" spans="1:19" ht="10.5">
      <c r="A34" s="11" t="s">
        <v>128</v>
      </c>
      <c r="B34" s="24">
        <v>23</v>
      </c>
      <c r="C34" s="25">
        <v>13</v>
      </c>
      <c r="D34" s="25">
        <v>36</v>
      </c>
      <c r="E34" s="24">
        <v>127</v>
      </c>
      <c r="F34" s="25">
        <v>70</v>
      </c>
      <c r="G34" s="25">
        <v>197</v>
      </c>
      <c r="H34" s="24">
        <v>16</v>
      </c>
      <c r="I34" s="25">
        <v>7</v>
      </c>
      <c r="J34" s="25">
        <v>23</v>
      </c>
      <c r="K34" s="24">
        <v>15</v>
      </c>
      <c r="L34" s="25">
        <v>10</v>
      </c>
      <c r="M34" s="25">
        <v>25</v>
      </c>
      <c r="N34" s="24">
        <v>7</v>
      </c>
      <c r="O34" s="25">
        <v>1</v>
      </c>
      <c r="P34" s="25">
        <v>8</v>
      </c>
      <c r="Q34" s="24">
        <f t="shared" si="0"/>
        <v>188</v>
      </c>
      <c r="R34" s="25">
        <f t="shared" si="1"/>
        <v>101</v>
      </c>
      <c r="S34" s="25">
        <f t="shared" si="2"/>
        <v>289</v>
      </c>
    </row>
    <row r="35" spans="1:19" ht="10.5">
      <c r="A35" s="11" t="s">
        <v>129</v>
      </c>
      <c r="B35" s="24">
        <v>6</v>
      </c>
      <c r="C35" s="25">
        <v>0</v>
      </c>
      <c r="D35" s="25">
        <v>6</v>
      </c>
      <c r="E35" s="24">
        <v>380</v>
      </c>
      <c r="F35" s="25">
        <v>1</v>
      </c>
      <c r="G35" s="25">
        <v>381</v>
      </c>
      <c r="H35" s="24">
        <v>19</v>
      </c>
      <c r="I35" s="25">
        <v>0</v>
      </c>
      <c r="J35" s="25">
        <v>19</v>
      </c>
      <c r="K35" s="24">
        <v>14</v>
      </c>
      <c r="L35" s="25">
        <v>0</v>
      </c>
      <c r="M35" s="25">
        <v>14</v>
      </c>
      <c r="N35" s="24">
        <v>0</v>
      </c>
      <c r="O35" s="25">
        <v>0</v>
      </c>
      <c r="P35" s="25">
        <v>0</v>
      </c>
      <c r="Q35" s="24">
        <f t="shared" si="0"/>
        <v>419</v>
      </c>
      <c r="R35" s="25">
        <f t="shared" si="1"/>
        <v>1</v>
      </c>
      <c r="S35" s="25">
        <f t="shared" si="2"/>
        <v>420</v>
      </c>
    </row>
    <row r="36" spans="1:19" ht="10.5">
      <c r="A36" s="11" t="s">
        <v>306</v>
      </c>
      <c r="B36" s="24">
        <v>0</v>
      </c>
      <c r="C36" s="25">
        <v>0</v>
      </c>
      <c r="D36" s="25">
        <v>0</v>
      </c>
      <c r="E36" s="24">
        <v>90</v>
      </c>
      <c r="F36" s="25">
        <v>2</v>
      </c>
      <c r="G36" s="25">
        <v>92</v>
      </c>
      <c r="H36" s="24">
        <v>0</v>
      </c>
      <c r="I36" s="25">
        <v>0</v>
      </c>
      <c r="J36" s="25">
        <v>0</v>
      </c>
      <c r="K36" s="24">
        <v>10</v>
      </c>
      <c r="L36" s="25">
        <v>0</v>
      </c>
      <c r="M36" s="25">
        <v>10</v>
      </c>
      <c r="N36" s="24">
        <v>0</v>
      </c>
      <c r="O36" s="25">
        <v>0</v>
      </c>
      <c r="P36" s="25">
        <v>0</v>
      </c>
      <c r="Q36" s="24">
        <f t="shared" si="0"/>
        <v>100</v>
      </c>
      <c r="R36" s="25">
        <f t="shared" si="1"/>
        <v>2</v>
      </c>
      <c r="S36" s="25">
        <f t="shared" si="2"/>
        <v>102</v>
      </c>
    </row>
    <row r="37" spans="1:19" ht="10.5">
      <c r="A37" s="11" t="s">
        <v>42</v>
      </c>
      <c r="B37" s="24">
        <v>17</v>
      </c>
      <c r="C37" s="25">
        <v>5</v>
      </c>
      <c r="D37" s="25">
        <v>22</v>
      </c>
      <c r="E37" s="24">
        <v>470</v>
      </c>
      <c r="F37" s="25">
        <v>15</v>
      </c>
      <c r="G37" s="25">
        <v>485</v>
      </c>
      <c r="H37" s="24">
        <v>37</v>
      </c>
      <c r="I37" s="25">
        <v>1</v>
      </c>
      <c r="J37" s="25">
        <v>38</v>
      </c>
      <c r="K37" s="24">
        <v>57</v>
      </c>
      <c r="L37" s="25">
        <v>3</v>
      </c>
      <c r="M37" s="25">
        <v>60</v>
      </c>
      <c r="N37" s="24">
        <v>0</v>
      </c>
      <c r="O37" s="25">
        <v>0</v>
      </c>
      <c r="P37" s="25">
        <v>0</v>
      </c>
      <c r="Q37" s="24">
        <f t="shared" si="0"/>
        <v>581</v>
      </c>
      <c r="R37" s="25">
        <f t="shared" si="1"/>
        <v>24</v>
      </c>
      <c r="S37" s="25">
        <f t="shared" si="2"/>
        <v>605</v>
      </c>
    </row>
    <row r="38" spans="1:19" ht="10.5">
      <c r="A38" s="11" t="s">
        <v>307</v>
      </c>
      <c r="B38" s="24">
        <v>123</v>
      </c>
      <c r="C38" s="25">
        <v>18</v>
      </c>
      <c r="D38" s="25">
        <v>141</v>
      </c>
      <c r="E38" s="24">
        <v>399</v>
      </c>
      <c r="F38" s="25">
        <v>20</v>
      </c>
      <c r="G38" s="25">
        <v>419</v>
      </c>
      <c r="H38" s="24">
        <v>11</v>
      </c>
      <c r="I38" s="25">
        <v>2</v>
      </c>
      <c r="J38" s="25">
        <v>13</v>
      </c>
      <c r="K38" s="24">
        <v>17</v>
      </c>
      <c r="L38" s="25">
        <v>0</v>
      </c>
      <c r="M38" s="25">
        <v>17</v>
      </c>
      <c r="N38" s="24">
        <v>0</v>
      </c>
      <c r="O38" s="25">
        <v>0</v>
      </c>
      <c r="P38" s="25">
        <v>0</v>
      </c>
      <c r="Q38" s="24">
        <f t="shared" si="0"/>
        <v>550</v>
      </c>
      <c r="R38" s="25">
        <f t="shared" si="1"/>
        <v>40</v>
      </c>
      <c r="S38" s="25">
        <f t="shared" si="2"/>
        <v>590</v>
      </c>
    </row>
    <row r="39" spans="1:19" ht="10.5">
      <c r="A39" s="11" t="s">
        <v>308</v>
      </c>
      <c r="B39" s="24">
        <v>27</v>
      </c>
      <c r="C39" s="25">
        <v>95</v>
      </c>
      <c r="D39" s="25">
        <v>122</v>
      </c>
      <c r="E39" s="24">
        <v>62</v>
      </c>
      <c r="F39" s="25">
        <v>333</v>
      </c>
      <c r="G39" s="25">
        <v>395</v>
      </c>
      <c r="H39" s="24">
        <v>0</v>
      </c>
      <c r="I39" s="25">
        <v>0</v>
      </c>
      <c r="J39" s="25">
        <v>0</v>
      </c>
      <c r="K39" s="24">
        <v>7</v>
      </c>
      <c r="L39" s="25">
        <v>25</v>
      </c>
      <c r="M39" s="25">
        <v>32</v>
      </c>
      <c r="N39" s="24">
        <v>0</v>
      </c>
      <c r="O39" s="25">
        <v>0</v>
      </c>
      <c r="P39" s="25">
        <v>0</v>
      </c>
      <c r="Q39" s="24">
        <f t="shared" si="0"/>
        <v>96</v>
      </c>
      <c r="R39" s="25">
        <f t="shared" si="1"/>
        <v>453</v>
      </c>
      <c r="S39" s="25">
        <f t="shared" si="2"/>
        <v>549</v>
      </c>
    </row>
    <row r="40" spans="1:19" ht="10.5">
      <c r="A40" s="11" t="s">
        <v>169</v>
      </c>
      <c r="B40" s="24">
        <v>0</v>
      </c>
      <c r="C40" s="25">
        <v>0</v>
      </c>
      <c r="D40" s="25">
        <v>0</v>
      </c>
      <c r="E40" s="24">
        <v>36</v>
      </c>
      <c r="F40" s="25">
        <v>0</v>
      </c>
      <c r="G40" s="25">
        <v>36</v>
      </c>
      <c r="H40" s="24">
        <v>0</v>
      </c>
      <c r="I40" s="25">
        <v>0</v>
      </c>
      <c r="J40" s="25">
        <v>0</v>
      </c>
      <c r="K40" s="24">
        <v>13</v>
      </c>
      <c r="L40" s="25">
        <v>0</v>
      </c>
      <c r="M40" s="25">
        <v>13</v>
      </c>
      <c r="N40" s="24">
        <v>0</v>
      </c>
      <c r="O40" s="25">
        <v>0</v>
      </c>
      <c r="P40" s="25">
        <v>0</v>
      </c>
      <c r="Q40" s="24">
        <f t="shared" si="0"/>
        <v>49</v>
      </c>
      <c r="R40" s="25">
        <f t="shared" si="1"/>
        <v>0</v>
      </c>
      <c r="S40" s="25">
        <f t="shared" si="2"/>
        <v>49</v>
      </c>
    </row>
    <row r="41" spans="1:19" ht="10.5">
      <c r="A41" s="11" t="s">
        <v>130</v>
      </c>
      <c r="B41" s="24">
        <v>0</v>
      </c>
      <c r="C41" s="25">
        <v>0</v>
      </c>
      <c r="D41" s="25">
        <v>0</v>
      </c>
      <c r="E41" s="24">
        <v>57</v>
      </c>
      <c r="F41" s="25">
        <v>12</v>
      </c>
      <c r="G41" s="25">
        <v>69</v>
      </c>
      <c r="H41" s="24">
        <v>8</v>
      </c>
      <c r="I41" s="25">
        <v>3</v>
      </c>
      <c r="J41" s="25">
        <v>11</v>
      </c>
      <c r="K41" s="24">
        <v>0</v>
      </c>
      <c r="L41" s="25">
        <v>0</v>
      </c>
      <c r="M41" s="25">
        <v>0</v>
      </c>
      <c r="N41" s="24">
        <v>0</v>
      </c>
      <c r="O41" s="25">
        <v>0</v>
      </c>
      <c r="P41" s="25">
        <v>0</v>
      </c>
      <c r="Q41" s="24">
        <f t="shared" si="0"/>
        <v>65</v>
      </c>
      <c r="R41" s="25">
        <f t="shared" si="1"/>
        <v>15</v>
      </c>
      <c r="S41" s="25">
        <f t="shared" si="2"/>
        <v>80</v>
      </c>
    </row>
    <row r="42" spans="1:19" ht="10.5">
      <c r="A42" s="11" t="s">
        <v>131</v>
      </c>
      <c r="B42" s="24">
        <v>373</v>
      </c>
      <c r="C42" s="25">
        <v>105</v>
      </c>
      <c r="D42" s="25">
        <v>478</v>
      </c>
      <c r="E42" s="24">
        <v>443</v>
      </c>
      <c r="F42" s="25">
        <v>163</v>
      </c>
      <c r="G42" s="25">
        <v>606</v>
      </c>
      <c r="H42" s="24">
        <v>28</v>
      </c>
      <c r="I42" s="25">
        <v>5</v>
      </c>
      <c r="J42" s="25">
        <v>33</v>
      </c>
      <c r="K42" s="24">
        <v>35</v>
      </c>
      <c r="L42" s="25">
        <v>11</v>
      </c>
      <c r="M42" s="25">
        <v>46</v>
      </c>
      <c r="N42" s="24">
        <v>0</v>
      </c>
      <c r="O42" s="25">
        <v>0</v>
      </c>
      <c r="P42" s="25">
        <v>0</v>
      </c>
      <c r="Q42" s="24">
        <f t="shared" si="0"/>
        <v>879</v>
      </c>
      <c r="R42" s="25">
        <f t="shared" si="1"/>
        <v>284</v>
      </c>
      <c r="S42" s="25">
        <f t="shared" si="2"/>
        <v>1163</v>
      </c>
    </row>
    <row r="43" spans="1:19" ht="10.5">
      <c r="A43" s="11" t="s">
        <v>398</v>
      </c>
      <c r="B43" s="24">
        <v>21</v>
      </c>
      <c r="C43" s="25">
        <v>3</v>
      </c>
      <c r="D43" s="25">
        <v>24</v>
      </c>
      <c r="E43" s="24">
        <v>0</v>
      </c>
      <c r="F43" s="25">
        <v>0</v>
      </c>
      <c r="G43" s="25">
        <v>0</v>
      </c>
      <c r="H43" s="24">
        <v>0</v>
      </c>
      <c r="I43" s="25">
        <v>0</v>
      </c>
      <c r="J43" s="25">
        <v>0</v>
      </c>
      <c r="K43" s="24">
        <v>0</v>
      </c>
      <c r="L43" s="25">
        <v>0</v>
      </c>
      <c r="M43" s="25">
        <v>0</v>
      </c>
      <c r="N43" s="24">
        <v>0</v>
      </c>
      <c r="O43" s="25">
        <v>0</v>
      </c>
      <c r="P43" s="25">
        <v>0</v>
      </c>
      <c r="Q43" s="24">
        <f t="shared" si="0"/>
        <v>21</v>
      </c>
      <c r="R43" s="25">
        <f t="shared" si="1"/>
        <v>3</v>
      </c>
      <c r="S43" s="25">
        <f t="shared" si="2"/>
        <v>24</v>
      </c>
    </row>
    <row r="44" spans="1:19" ht="10.5">
      <c r="A44" s="11" t="s">
        <v>399</v>
      </c>
      <c r="B44" s="24">
        <v>19</v>
      </c>
      <c r="C44" s="25">
        <v>0</v>
      </c>
      <c r="D44" s="25">
        <v>19</v>
      </c>
      <c r="E44" s="24">
        <v>0</v>
      </c>
      <c r="F44" s="25">
        <v>0</v>
      </c>
      <c r="G44" s="25">
        <v>0</v>
      </c>
      <c r="H44" s="24">
        <v>0</v>
      </c>
      <c r="I44" s="25">
        <v>0</v>
      </c>
      <c r="J44" s="25">
        <v>0</v>
      </c>
      <c r="K44" s="24">
        <v>0</v>
      </c>
      <c r="L44" s="25">
        <v>0</v>
      </c>
      <c r="M44" s="25">
        <v>0</v>
      </c>
      <c r="N44" s="24">
        <v>0</v>
      </c>
      <c r="O44" s="25">
        <v>0</v>
      </c>
      <c r="P44" s="25">
        <v>0</v>
      </c>
      <c r="Q44" s="24">
        <f t="shared" si="0"/>
        <v>19</v>
      </c>
      <c r="R44" s="25">
        <f t="shared" si="1"/>
        <v>0</v>
      </c>
      <c r="S44" s="25">
        <f t="shared" si="2"/>
        <v>19</v>
      </c>
    </row>
    <row r="45" spans="1:19" ht="10.5">
      <c r="A45" s="11" t="s">
        <v>170</v>
      </c>
      <c r="B45" s="24">
        <v>14</v>
      </c>
      <c r="C45" s="25">
        <v>0</v>
      </c>
      <c r="D45" s="25">
        <v>14</v>
      </c>
      <c r="E45" s="24">
        <v>461</v>
      </c>
      <c r="F45" s="25">
        <v>5</v>
      </c>
      <c r="G45" s="25">
        <v>466</v>
      </c>
      <c r="H45" s="24">
        <v>56</v>
      </c>
      <c r="I45" s="25">
        <v>1</v>
      </c>
      <c r="J45" s="25">
        <v>57</v>
      </c>
      <c r="K45" s="24">
        <v>54</v>
      </c>
      <c r="L45" s="25">
        <v>0</v>
      </c>
      <c r="M45" s="25">
        <v>54</v>
      </c>
      <c r="N45" s="24">
        <v>0</v>
      </c>
      <c r="O45" s="25">
        <v>0</v>
      </c>
      <c r="P45" s="25">
        <v>0</v>
      </c>
      <c r="Q45" s="24">
        <f t="shared" si="0"/>
        <v>585</v>
      </c>
      <c r="R45" s="25">
        <f t="shared" si="1"/>
        <v>6</v>
      </c>
      <c r="S45" s="25">
        <f t="shared" si="2"/>
        <v>591</v>
      </c>
    </row>
    <row r="46" spans="1:19" ht="10.5">
      <c r="A46" s="11" t="s">
        <v>403</v>
      </c>
      <c r="B46" s="24">
        <v>37</v>
      </c>
      <c r="C46" s="25">
        <v>6</v>
      </c>
      <c r="D46" s="25">
        <v>43</v>
      </c>
      <c r="E46" s="24">
        <v>143</v>
      </c>
      <c r="F46" s="25">
        <v>32</v>
      </c>
      <c r="G46" s="25">
        <v>175</v>
      </c>
      <c r="H46" s="24">
        <v>9</v>
      </c>
      <c r="I46" s="25">
        <v>2</v>
      </c>
      <c r="J46" s="25">
        <v>11</v>
      </c>
      <c r="K46" s="24">
        <v>0</v>
      </c>
      <c r="L46" s="25">
        <v>0</v>
      </c>
      <c r="M46" s="25">
        <v>0</v>
      </c>
      <c r="N46" s="24">
        <v>0</v>
      </c>
      <c r="O46" s="25">
        <v>0</v>
      </c>
      <c r="P46" s="25">
        <v>0</v>
      </c>
      <c r="Q46" s="24">
        <f t="shared" si="0"/>
        <v>189</v>
      </c>
      <c r="R46" s="25">
        <f t="shared" si="1"/>
        <v>40</v>
      </c>
      <c r="S46" s="25">
        <f t="shared" si="2"/>
        <v>229</v>
      </c>
    </row>
    <row r="47" spans="1:19" ht="10.5">
      <c r="A47" s="11" t="s">
        <v>425</v>
      </c>
      <c r="B47" s="24">
        <v>0</v>
      </c>
      <c r="C47" s="25">
        <v>0</v>
      </c>
      <c r="D47" s="25">
        <v>0</v>
      </c>
      <c r="E47" s="24">
        <v>0</v>
      </c>
      <c r="F47" s="25">
        <v>0</v>
      </c>
      <c r="G47" s="25">
        <v>0</v>
      </c>
      <c r="H47" s="24">
        <v>0</v>
      </c>
      <c r="I47" s="25">
        <v>0</v>
      </c>
      <c r="J47" s="25">
        <v>0</v>
      </c>
      <c r="K47" s="24">
        <v>13</v>
      </c>
      <c r="L47" s="25">
        <v>3</v>
      </c>
      <c r="M47" s="25">
        <v>16</v>
      </c>
      <c r="N47" s="24">
        <v>0</v>
      </c>
      <c r="O47" s="25">
        <v>0</v>
      </c>
      <c r="P47" s="25">
        <v>0</v>
      </c>
      <c r="Q47" s="24">
        <f t="shared" si="0"/>
        <v>13</v>
      </c>
      <c r="R47" s="25">
        <f t="shared" si="1"/>
        <v>3</v>
      </c>
      <c r="S47" s="25">
        <f t="shared" si="2"/>
        <v>16</v>
      </c>
    </row>
    <row r="48" spans="1:19" ht="10.5">
      <c r="A48" s="11" t="s">
        <v>426</v>
      </c>
      <c r="B48" s="24">
        <v>0</v>
      </c>
      <c r="C48" s="25">
        <v>0</v>
      </c>
      <c r="D48" s="25">
        <v>0</v>
      </c>
      <c r="E48" s="24">
        <v>0</v>
      </c>
      <c r="F48" s="25">
        <v>0</v>
      </c>
      <c r="G48" s="25">
        <v>0</v>
      </c>
      <c r="H48" s="24">
        <v>0</v>
      </c>
      <c r="I48" s="25">
        <v>0</v>
      </c>
      <c r="J48" s="25">
        <v>0</v>
      </c>
      <c r="K48" s="24">
        <v>11</v>
      </c>
      <c r="L48" s="25">
        <v>11</v>
      </c>
      <c r="M48" s="25">
        <v>22</v>
      </c>
      <c r="N48" s="24">
        <v>0</v>
      </c>
      <c r="O48" s="25">
        <v>0</v>
      </c>
      <c r="P48" s="25">
        <v>0</v>
      </c>
      <c r="Q48" s="24">
        <f t="shared" si="0"/>
        <v>11</v>
      </c>
      <c r="R48" s="25">
        <f t="shared" si="1"/>
        <v>11</v>
      </c>
      <c r="S48" s="25">
        <f t="shared" si="2"/>
        <v>22</v>
      </c>
    </row>
    <row r="49" spans="1:19" ht="10.5">
      <c r="A49" s="11" t="s">
        <v>349</v>
      </c>
      <c r="B49" s="24">
        <v>5</v>
      </c>
      <c r="C49" s="25">
        <v>2</v>
      </c>
      <c r="D49" s="25">
        <v>7</v>
      </c>
      <c r="E49" s="24">
        <v>2</v>
      </c>
      <c r="F49" s="25">
        <v>2</v>
      </c>
      <c r="G49" s="25">
        <v>4</v>
      </c>
      <c r="H49" s="24">
        <v>3</v>
      </c>
      <c r="I49" s="25">
        <v>1</v>
      </c>
      <c r="J49" s="25">
        <v>4</v>
      </c>
      <c r="K49" s="24">
        <v>0</v>
      </c>
      <c r="L49" s="25">
        <v>0</v>
      </c>
      <c r="M49" s="25">
        <v>0</v>
      </c>
      <c r="N49" s="24">
        <v>0</v>
      </c>
      <c r="O49" s="25">
        <v>0</v>
      </c>
      <c r="P49" s="25">
        <v>0</v>
      </c>
      <c r="Q49" s="24">
        <f t="shared" si="0"/>
        <v>10</v>
      </c>
      <c r="R49" s="25">
        <f t="shared" si="1"/>
        <v>5</v>
      </c>
      <c r="S49" s="25">
        <f t="shared" si="2"/>
        <v>15</v>
      </c>
    </row>
    <row r="50" spans="1:19" ht="10.5">
      <c r="A50" s="11" t="s">
        <v>171</v>
      </c>
      <c r="B50" s="24">
        <v>6</v>
      </c>
      <c r="C50" s="25">
        <v>17</v>
      </c>
      <c r="D50" s="25">
        <v>23</v>
      </c>
      <c r="E50" s="24">
        <v>71</v>
      </c>
      <c r="F50" s="25">
        <v>215</v>
      </c>
      <c r="G50" s="25">
        <v>286</v>
      </c>
      <c r="H50" s="24">
        <v>3</v>
      </c>
      <c r="I50" s="25">
        <v>18</v>
      </c>
      <c r="J50" s="25">
        <v>21</v>
      </c>
      <c r="K50" s="24">
        <v>0</v>
      </c>
      <c r="L50" s="25">
        <v>5</v>
      </c>
      <c r="M50" s="25">
        <v>5</v>
      </c>
      <c r="N50" s="24">
        <v>0</v>
      </c>
      <c r="O50" s="25">
        <v>0</v>
      </c>
      <c r="P50" s="25">
        <v>0</v>
      </c>
      <c r="Q50" s="24">
        <f t="shared" si="0"/>
        <v>80</v>
      </c>
      <c r="R50" s="25">
        <f t="shared" si="1"/>
        <v>255</v>
      </c>
      <c r="S50" s="25">
        <f t="shared" si="2"/>
        <v>335</v>
      </c>
    </row>
    <row r="51" spans="1:19" ht="10.5">
      <c r="A51" s="11" t="s">
        <v>309</v>
      </c>
      <c r="B51" s="24">
        <v>1</v>
      </c>
      <c r="C51" s="25">
        <v>1</v>
      </c>
      <c r="D51" s="25">
        <v>2</v>
      </c>
      <c r="E51" s="24">
        <v>1</v>
      </c>
      <c r="F51" s="25">
        <v>5</v>
      </c>
      <c r="G51" s="25">
        <v>6</v>
      </c>
      <c r="H51" s="24">
        <v>0</v>
      </c>
      <c r="I51" s="25">
        <v>0</v>
      </c>
      <c r="J51" s="25">
        <v>0</v>
      </c>
      <c r="K51" s="24">
        <v>0</v>
      </c>
      <c r="L51" s="25">
        <v>0</v>
      </c>
      <c r="M51" s="25">
        <v>0</v>
      </c>
      <c r="N51" s="24">
        <v>0</v>
      </c>
      <c r="O51" s="25">
        <v>0</v>
      </c>
      <c r="P51" s="25">
        <v>0</v>
      </c>
      <c r="Q51" s="24">
        <f t="shared" si="0"/>
        <v>2</v>
      </c>
      <c r="R51" s="25">
        <f t="shared" si="1"/>
        <v>6</v>
      </c>
      <c r="S51" s="25">
        <f t="shared" si="2"/>
        <v>8</v>
      </c>
    </row>
    <row r="52" spans="1:19" ht="10.5">
      <c r="A52" s="11" t="s">
        <v>310</v>
      </c>
      <c r="B52" s="24">
        <v>3</v>
      </c>
      <c r="C52" s="25">
        <v>1</v>
      </c>
      <c r="D52" s="25">
        <v>4</v>
      </c>
      <c r="E52" s="24">
        <v>8</v>
      </c>
      <c r="F52" s="25">
        <v>3</v>
      </c>
      <c r="G52" s="25">
        <v>11</v>
      </c>
      <c r="H52" s="24">
        <v>0</v>
      </c>
      <c r="I52" s="25">
        <v>0</v>
      </c>
      <c r="J52" s="25">
        <v>0</v>
      </c>
      <c r="K52" s="24">
        <v>0</v>
      </c>
      <c r="L52" s="25">
        <v>0</v>
      </c>
      <c r="M52" s="25">
        <v>0</v>
      </c>
      <c r="N52" s="24">
        <v>0</v>
      </c>
      <c r="O52" s="25">
        <v>0</v>
      </c>
      <c r="P52" s="25">
        <v>0</v>
      </c>
      <c r="Q52" s="24">
        <f aca="true" t="shared" si="7" ref="Q52:Q67">B52+E52+H52+K52+N52</f>
        <v>11</v>
      </c>
      <c r="R52" s="25">
        <f aca="true" t="shared" si="8" ref="R52:R67">C52+F52+I52+L52+O52</f>
        <v>4</v>
      </c>
      <c r="S52" s="25">
        <f aca="true" t="shared" si="9" ref="S52:S67">SUM(Q52:R52)</f>
        <v>15</v>
      </c>
    </row>
    <row r="53" spans="1:19" ht="10.5">
      <c r="A53" s="11" t="s">
        <v>339</v>
      </c>
      <c r="B53" s="24">
        <v>13</v>
      </c>
      <c r="C53" s="25">
        <v>1</v>
      </c>
      <c r="D53" s="25">
        <v>14</v>
      </c>
      <c r="E53" s="24">
        <v>22</v>
      </c>
      <c r="F53" s="25">
        <v>0</v>
      </c>
      <c r="G53" s="25">
        <v>22</v>
      </c>
      <c r="H53" s="24">
        <v>0</v>
      </c>
      <c r="I53" s="25">
        <v>0</v>
      </c>
      <c r="J53" s="25">
        <v>0</v>
      </c>
      <c r="K53" s="24">
        <v>11</v>
      </c>
      <c r="L53" s="25">
        <v>0</v>
      </c>
      <c r="M53" s="25">
        <v>11</v>
      </c>
      <c r="N53" s="24">
        <v>0</v>
      </c>
      <c r="O53" s="25">
        <v>0</v>
      </c>
      <c r="P53" s="25">
        <v>0</v>
      </c>
      <c r="Q53" s="24">
        <f t="shared" si="7"/>
        <v>46</v>
      </c>
      <c r="R53" s="25">
        <f t="shared" si="8"/>
        <v>1</v>
      </c>
      <c r="S53" s="25">
        <f t="shared" si="9"/>
        <v>47</v>
      </c>
    </row>
    <row r="54" spans="1:19" ht="10.5">
      <c r="A54" s="11" t="s">
        <v>402</v>
      </c>
      <c r="B54" s="24">
        <v>11</v>
      </c>
      <c r="C54" s="25">
        <v>4</v>
      </c>
      <c r="D54" s="25">
        <v>15</v>
      </c>
      <c r="E54" s="24">
        <v>47</v>
      </c>
      <c r="F54" s="25">
        <v>23</v>
      </c>
      <c r="G54" s="25">
        <v>70</v>
      </c>
      <c r="H54" s="24">
        <v>0</v>
      </c>
      <c r="I54" s="25">
        <v>0</v>
      </c>
      <c r="J54" s="25">
        <v>0</v>
      </c>
      <c r="K54" s="24">
        <v>0</v>
      </c>
      <c r="L54" s="25">
        <v>0</v>
      </c>
      <c r="M54" s="25">
        <v>0</v>
      </c>
      <c r="N54" s="24">
        <v>0</v>
      </c>
      <c r="O54" s="25">
        <v>0</v>
      </c>
      <c r="P54" s="25">
        <v>0</v>
      </c>
      <c r="Q54" s="24">
        <f t="shared" si="7"/>
        <v>58</v>
      </c>
      <c r="R54" s="25">
        <f t="shared" si="8"/>
        <v>27</v>
      </c>
      <c r="S54" s="25">
        <f t="shared" si="9"/>
        <v>85</v>
      </c>
    </row>
    <row r="55" spans="1:19" ht="10.5">
      <c r="A55" s="11" t="s">
        <v>172</v>
      </c>
      <c r="B55" s="24">
        <v>1</v>
      </c>
      <c r="C55" s="25">
        <v>181</v>
      </c>
      <c r="D55" s="25">
        <v>182</v>
      </c>
      <c r="E55" s="24">
        <v>0</v>
      </c>
      <c r="F55" s="25">
        <v>438</v>
      </c>
      <c r="G55" s="25">
        <v>438</v>
      </c>
      <c r="H55" s="24">
        <v>0</v>
      </c>
      <c r="I55" s="25">
        <v>36</v>
      </c>
      <c r="J55" s="25">
        <v>36</v>
      </c>
      <c r="K55" s="24">
        <v>0</v>
      </c>
      <c r="L55" s="25">
        <v>36</v>
      </c>
      <c r="M55" s="25">
        <v>36</v>
      </c>
      <c r="N55" s="24">
        <v>0</v>
      </c>
      <c r="O55" s="25">
        <v>0</v>
      </c>
      <c r="P55" s="25">
        <v>0</v>
      </c>
      <c r="Q55" s="24">
        <f t="shared" si="7"/>
        <v>1</v>
      </c>
      <c r="R55" s="25">
        <f t="shared" si="8"/>
        <v>691</v>
      </c>
      <c r="S55" s="25">
        <f t="shared" si="9"/>
        <v>692</v>
      </c>
    </row>
    <row r="56" spans="1:19" ht="10.5">
      <c r="A56" s="11" t="s">
        <v>34</v>
      </c>
      <c r="B56" s="24">
        <v>33</v>
      </c>
      <c r="C56" s="25">
        <v>59</v>
      </c>
      <c r="D56" s="25">
        <v>92</v>
      </c>
      <c r="E56" s="24">
        <v>210</v>
      </c>
      <c r="F56" s="25">
        <v>578</v>
      </c>
      <c r="G56" s="25">
        <v>788</v>
      </c>
      <c r="H56" s="24">
        <v>20</v>
      </c>
      <c r="I56" s="25">
        <v>14</v>
      </c>
      <c r="J56" s="25">
        <v>34</v>
      </c>
      <c r="K56" s="24">
        <v>4</v>
      </c>
      <c r="L56" s="25">
        <v>5</v>
      </c>
      <c r="M56" s="25">
        <v>9</v>
      </c>
      <c r="N56" s="24">
        <v>0</v>
      </c>
      <c r="O56" s="25">
        <v>0</v>
      </c>
      <c r="P56" s="25">
        <v>0</v>
      </c>
      <c r="Q56" s="24">
        <f t="shared" si="7"/>
        <v>267</v>
      </c>
      <c r="R56" s="25">
        <f t="shared" si="8"/>
        <v>656</v>
      </c>
      <c r="S56" s="25">
        <f t="shared" si="9"/>
        <v>923</v>
      </c>
    </row>
    <row r="57" spans="1:19" ht="10.5">
      <c r="A57" s="11" t="s">
        <v>133</v>
      </c>
      <c r="B57" s="24">
        <v>4</v>
      </c>
      <c r="C57" s="25">
        <v>1</v>
      </c>
      <c r="D57" s="25">
        <v>5</v>
      </c>
      <c r="E57" s="24">
        <v>7</v>
      </c>
      <c r="F57" s="25">
        <v>0</v>
      </c>
      <c r="G57" s="25">
        <v>7</v>
      </c>
      <c r="H57" s="24">
        <v>3</v>
      </c>
      <c r="I57" s="25">
        <v>0</v>
      </c>
      <c r="J57" s="25">
        <v>3</v>
      </c>
      <c r="K57" s="24">
        <v>0</v>
      </c>
      <c r="L57" s="25">
        <v>0</v>
      </c>
      <c r="M57" s="25">
        <v>0</v>
      </c>
      <c r="N57" s="24">
        <v>0</v>
      </c>
      <c r="O57" s="25">
        <v>0</v>
      </c>
      <c r="P57" s="25">
        <v>0</v>
      </c>
      <c r="Q57" s="24">
        <f t="shared" si="7"/>
        <v>14</v>
      </c>
      <c r="R57" s="25">
        <f t="shared" si="8"/>
        <v>1</v>
      </c>
      <c r="S57" s="25">
        <f t="shared" si="9"/>
        <v>15</v>
      </c>
    </row>
    <row r="58" spans="1:19" ht="10.5">
      <c r="A58" s="11" t="s">
        <v>134</v>
      </c>
      <c r="B58" s="24">
        <v>70</v>
      </c>
      <c r="C58" s="25">
        <v>237</v>
      </c>
      <c r="D58" s="25">
        <v>307</v>
      </c>
      <c r="E58" s="24">
        <v>855</v>
      </c>
      <c r="F58" s="25">
        <v>2546</v>
      </c>
      <c r="G58" s="25">
        <v>3401</v>
      </c>
      <c r="H58" s="24">
        <v>11</v>
      </c>
      <c r="I58" s="25">
        <v>33</v>
      </c>
      <c r="J58" s="25">
        <v>44</v>
      </c>
      <c r="K58" s="24">
        <v>10</v>
      </c>
      <c r="L58" s="25">
        <v>23</v>
      </c>
      <c r="M58" s="25">
        <v>33</v>
      </c>
      <c r="N58" s="24">
        <v>0</v>
      </c>
      <c r="O58" s="25">
        <v>0</v>
      </c>
      <c r="P58" s="25">
        <v>0</v>
      </c>
      <c r="Q58" s="24">
        <f t="shared" si="7"/>
        <v>946</v>
      </c>
      <c r="R58" s="25">
        <f t="shared" si="8"/>
        <v>2839</v>
      </c>
      <c r="S58" s="25">
        <f t="shared" si="9"/>
        <v>3785</v>
      </c>
    </row>
    <row r="59" spans="1:19" ht="10.5">
      <c r="A59" s="11" t="s">
        <v>173</v>
      </c>
      <c r="B59" s="24">
        <v>2</v>
      </c>
      <c r="C59" s="25">
        <v>3</v>
      </c>
      <c r="D59" s="25">
        <v>5</v>
      </c>
      <c r="E59" s="24">
        <v>4</v>
      </c>
      <c r="F59" s="25">
        <v>6</v>
      </c>
      <c r="G59" s="25">
        <v>10</v>
      </c>
      <c r="H59" s="24">
        <v>0</v>
      </c>
      <c r="I59" s="25">
        <v>0</v>
      </c>
      <c r="J59" s="25">
        <v>0</v>
      </c>
      <c r="K59" s="24">
        <v>1</v>
      </c>
      <c r="L59" s="25">
        <v>2</v>
      </c>
      <c r="M59" s="25">
        <v>3</v>
      </c>
      <c r="N59" s="24">
        <v>0</v>
      </c>
      <c r="O59" s="25">
        <v>0</v>
      </c>
      <c r="P59" s="25">
        <v>0</v>
      </c>
      <c r="Q59" s="24">
        <f t="shared" si="7"/>
        <v>7</v>
      </c>
      <c r="R59" s="25">
        <f t="shared" si="8"/>
        <v>11</v>
      </c>
      <c r="S59" s="25">
        <f t="shared" si="9"/>
        <v>18</v>
      </c>
    </row>
    <row r="60" spans="1:19" ht="10.5">
      <c r="A60" s="11" t="s">
        <v>78</v>
      </c>
      <c r="B60" s="24">
        <v>1</v>
      </c>
      <c r="C60" s="25">
        <v>4</v>
      </c>
      <c r="D60" s="25">
        <v>5</v>
      </c>
      <c r="E60" s="24">
        <v>449</v>
      </c>
      <c r="F60" s="25">
        <v>225</v>
      </c>
      <c r="G60" s="25">
        <v>674</v>
      </c>
      <c r="H60" s="24">
        <v>2</v>
      </c>
      <c r="I60" s="25">
        <v>2</v>
      </c>
      <c r="J60" s="25">
        <v>4</v>
      </c>
      <c r="K60" s="24">
        <v>12</v>
      </c>
      <c r="L60" s="25">
        <v>1</v>
      </c>
      <c r="M60" s="25">
        <v>13</v>
      </c>
      <c r="N60" s="24">
        <v>0</v>
      </c>
      <c r="O60" s="25">
        <v>0</v>
      </c>
      <c r="P60" s="25">
        <v>0</v>
      </c>
      <c r="Q60" s="24">
        <f t="shared" si="7"/>
        <v>464</v>
      </c>
      <c r="R60" s="25">
        <f t="shared" si="8"/>
        <v>232</v>
      </c>
      <c r="S60" s="25">
        <f t="shared" si="9"/>
        <v>696</v>
      </c>
    </row>
    <row r="61" spans="1:19" ht="10.5">
      <c r="A61" s="11" t="s">
        <v>354</v>
      </c>
      <c r="B61" s="24">
        <v>0</v>
      </c>
      <c r="C61" s="25">
        <v>0</v>
      </c>
      <c r="D61" s="25">
        <v>0</v>
      </c>
      <c r="E61" s="24">
        <v>0</v>
      </c>
      <c r="F61" s="25">
        <v>0</v>
      </c>
      <c r="G61" s="25">
        <v>0</v>
      </c>
      <c r="H61" s="24">
        <v>3</v>
      </c>
      <c r="I61" s="25">
        <v>4</v>
      </c>
      <c r="J61" s="25">
        <v>7</v>
      </c>
      <c r="K61" s="24">
        <v>0</v>
      </c>
      <c r="L61" s="25">
        <v>0</v>
      </c>
      <c r="M61" s="25">
        <v>0</v>
      </c>
      <c r="N61" s="24">
        <v>0</v>
      </c>
      <c r="O61" s="25">
        <v>0</v>
      </c>
      <c r="P61" s="25">
        <v>0</v>
      </c>
      <c r="Q61" s="24">
        <f t="shared" si="7"/>
        <v>3</v>
      </c>
      <c r="R61" s="25">
        <f t="shared" si="8"/>
        <v>4</v>
      </c>
      <c r="S61" s="25">
        <f t="shared" si="9"/>
        <v>7</v>
      </c>
    </row>
    <row r="62" spans="1:19" ht="10.5">
      <c r="A62" s="11" t="s">
        <v>311</v>
      </c>
      <c r="B62" s="24">
        <v>0</v>
      </c>
      <c r="C62" s="25">
        <v>0</v>
      </c>
      <c r="D62" s="25">
        <v>0</v>
      </c>
      <c r="E62" s="24">
        <v>3</v>
      </c>
      <c r="F62" s="25">
        <v>0</v>
      </c>
      <c r="G62" s="25">
        <v>3</v>
      </c>
      <c r="H62" s="24">
        <v>0</v>
      </c>
      <c r="I62" s="25">
        <v>0</v>
      </c>
      <c r="J62" s="25">
        <v>0</v>
      </c>
      <c r="K62" s="24">
        <v>0</v>
      </c>
      <c r="L62" s="25">
        <v>0</v>
      </c>
      <c r="M62" s="25">
        <v>0</v>
      </c>
      <c r="N62" s="24">
        <v>0</v>
      </c>
      <c r="O62" s="25">
        <v>0</v>
      </c>
      <c r="P62" s="25">
        <v>0</v>
      </c>
      <c r="Q62" s="24">
        <f t="shared" si="7"/>
        <v>3</v>
      </c>
      <c r="R62" s="25">
        <f t="shared" si="8"/>
        <v>0</v>
      </c>
      <c r="S62" s="25">
        <f t="shared" si="9"/>
        <v>3</v>
      </c>
    </row>
    <row r="63" spans="1:19" ht="10.5">
      <c r="A63" s="11" t="s">
        <v>54</v>
      </c>
      <c r="B63" s="24">
        <v>49</v>
      </c>
      <c r="C63" s="25">
        <v>67</v>
      </c>
      <c r="D63" s="25">
        <v>116</v>
      </c>
      <c r="E63" s="24">
        <v>53</v>
      </c>
      <c r="F63" s="25">
        <v>165</v>
      </c>
      <c r="G63" s="25">
        <v>218</v>
      </c>
      <c r="H63" s="24">
        <v>11</v>
      </c>
      <c r="I63" s="25">
        <v>17</v>
      </c>
      <c r="J63" s="25">
        <v>28</v>
      </c>
      <c r="K63" s="24">
        <v>5</v>
      </c>
      <c r="L63" s="25">
        <v>3</v>
      </c>
      <c r="M63" s="25">
        <v>8</v>
      </c>
      <c r="N63" s="24">
        <v>0</v>
      </c>
      <c r="O63" s="25">
        <v>0</v>
      </c>
      <c r="P63" s="25">
        <v>0</v>
      </c>
      <c r="Q63" s="24">
        <f>B63+E63+H63+K63+N63</f>
        <v>118</v>
      </c>
      <c r="R63" s="25">
        <f>C63+F63+I63+L63+O63</f>
        <v>252</v>
      </c>
      <c r="S63" s="25">
        <f>SUM(Q63:R63)</f>
        <v>370</v>
      </c>
    </row>
    <row r="64" spans="1:19" ht="10.5">
      <c r="A64" s="11" t="s">
        <v>136</v>
      </c>
      <c r="B64" s="24">
        <v>19</v>
      </c>
      <c r="C64" s="25">
        <v>2</v>
      </c>
      <c r="D64" s="25">
        <v>21</v>
      </c>
      <c r="E64" s="24">
        <v>4</v>
      </c>
      <c r="F64" s="25">
        <v>0</v>
      </c>
      <c r="G64" s="25">
        <v>4</v>
      </c>
      <c r="H64" s="24">
        <v>0</v>
      </c>
      <c r="I64" s="25">
        <v>0</v>
      </c>
      <c r="J64" s="25">
        <v>0</v>
      </c>
      <c r="K64" s="24">
        <v>6</v>
      </c>
      <c r="L64" s="25">
        <v>1</v>
      </c>
      <c r="M64" s="25">
        <v>7</v>
      </c>
      <c r="N64" s="24">
        <v>0</v>
      </c>
      <c r="O64" s="25">
        <v>0</v>
      </c>
      <c r="P64" s="25">
        <v>0</v>
      </c>
      <c r="Q64" s="24">
        <f>B64+E64+H64+K64+N64</f>
        <v>29</v>
      </c>
      <c r="R64" s="25">
        <f>C64+F64+I64+L64+O64</f>
        <v>3</v>
      </c>
      <c r="S64" s="25">
        <f>SUM(Q64:R64)</f>
        <v>32</v>
      </c>
    </row>
    <row r="65" spans="1:19" ht="10.5">
      <c r="A65" s="11" t="s">
        <v>137</v>
      </c>
      <c r="B65" s="24">
        <v>19</v>
      </c>
      <c r="C65" s="25">
        <v>2</v>
      </c>
      <c r="D65" s="25">
        <v>21</v>
      </c>
      <c r="E65" s="24">
        <v>68</v>
      </c>
      <c r="F65" s="25">
        <v>3</v>
      </c>
      <c r="G65" s="25">
        <v>71</v>
      </c>
      <c r="H65" s="24">
        <v>40</v>
      </c>
      <c r="I65" s="25">
        <v>8</v>
      </c>
      <c r="J65" s="25">
        <v>48</v>
      </c>
      <c r="K65" s="24">
        <v>18</v>
      </c>
      <c r="L65" s="25">
        <v>1</v>
      </c>
      <c r="M65" s="25">
        <v>19</v>
      </c>
      <c r="N65" s="24">
        <v>3</v>
      </c>
      <c r="O65" s="25">
        <v>0</v>
      </c>
      <c r="P65" s="25">
        <v>3</v>
      </c>
      <c r="Q65" s="24">
        <f t="shared" si="7"/>
        <v>148</v>
      </c>
      <c r="R65" s="25">
        <f t="shared" si="8"/>
        <v>14</v>
      </c>
      <c r="S65" s="25">
        <f t="shared" si="9"/>
        <v>162</v>
      </c>
    </row>
    <row r="66" spans="1:19" ht="10.5">
      <c r="A66" s="11" t="s">
        <v>174</v>
      </c>
      <c r="B66" s="24">
        <v>0</v>
      </c>
      <c r="C66" s="25">
        <v>0</v>
      </c>
      <c r="D66" s="25">
        <v>0</v>
      </c>
      <c r="E66" s="24">
        <v>21</v>
      </c>
      <c r="F66" s="25">
        <v>0</v>
      </c>
      <c r="G66" s="25">
        <v>21</v>
      </c>
      <c r="H66" s="24">
        <v>0</v>
      </c>
      <c r="I66" s="25">
        <v>0</v>
      </c>
      <c r="J66" s="25">
        <v>0</v>
      </c>
      <c r="K66" s="24">
        <v>8</v>
      </c>
      <c r="L66" s="25">
        <v>0</v>
      </c>
      <c r="M66" s="25">
        <v>8</v>
      </c>
      <c r="N66" s="24">
        <v>0</v>
      </c>
      <c r="O66" s="25">
        <v>0</v>
      </c>
      <c r="P66" s="25">
        <v>0</v>
      </c>
      <c r="Q66" s="24">
        <f t="shared" si="7"/>
        <v>29</v>
      </c>
      <c r="R66" s="25">
        <f t="shared" si="8"/>
        <v>0</v>
      </c>
      <c r="S66" s="25">
        <f t="shared" si="9"/>
        <v>29</v>
      </c>
    </row>
    <row r="67" spans="1:19" ht="10.5">
      <c r="A67" s="11" t="s">
        <v>334</v>
      </c>
      <c r="B67" s="24">
        <v>0</v>
      </c>
      <c r="C67" s="25">
        <v>0</v>
      </c>
      <c r="D67" s="25">
        <v>0</v>
      </c>
      <c r="E67" s="24">
        <v>1</v>
      </c>
      <c r="F67" s="25">
        <v>0</v>
      </c>
      <c r="G67" s="25">
        <v>1</v>
      </c>
      <c r="H67" s="24">
        <v>0</v>
      </c>
      <c r="I67" s="25">
        <v>0</v>
      </c>
      <c r="J67" s="25">
        <v>0</v>
      </c>
      <c r="K67" s="24">
        <v>0</v>
      </c>
      <c r="L67" s="25">
        <v>0</v>
      </c>
      <c r="M67" s="25">
        <v>0</v>
      </c>
      <c r="N67" s="24">
        <v>0</v>
      </c>
      <c r="O67" s="25">
        <v>0</v>
      </c>
      <c r="P67" s="25">
        <v>0</v>
      </c>
      <c r="Q67" s="24">
        <f t="shared" si="7"/>
        <v>1</v>
      </c>
      <c r="R67" s="25">
        <f t="shared" si="8"/>
        <v>0</v>
      </c>
      <c r="S67" s="25">
        <f t="shared" si="9"/>
        <v>1</v>
      </c>
    </row>
    <row r="68" spans="1:19" ht="10.5">
      <c r="A68" s="27" t="s">
        <v>28</v>
      </c>
      <c r="B68" s="28">
        <f aca="true" t="shared" si="10" ref="B68:S68">SUM(B13:B67)</f>
        <v>1443</v>
      </c>
      <c r="C68" s="29">
        <f t="shared" si="10"/>
        <v>1196</v>
      </c>
      <c r="D68" s="29">
        <f t="shared" si="10"/>
        <v>2639</v>
      </c>
      <c r="E68" s="28">
        <f t="shared" si="10"/>
        <v>8147</v>
      </c>
      <c r="F68" s="29">
        <f t="shared" si="10"/>
        <v>7205</v>
      </c>
      <c r="G68" s="29">
        <f t="shared" si="10"/>
        <v>15352</v>
      </c>
      <c r="H68" s="28">
        <f t="shared" si="10"/>
        <v>555</v>
      </c>
      <c r="I68" s="29">
        <f t="shared" si="10"/>
        <v>221</v>
      </c>
      <c r="J68" s="29">
        <f t="shared" si="10"/>
        <v>776</v>
      </c>
      <c r="K68" s="28">
        <f t="shared" si="10"/>
        <v>612</v>
      </c>
      <c r="L68" s="29">
        <f t="shared" si="10"/>
        <v>254</v>
      </c>
      <c r="M68" s="29">
        <f t="shared" si="10"/>
        <v>866</v>
      </c>
      <c r="N68" s="28">
        <f t="shared" si="10"/>
        <v>13</v>
      </c>
      <c r="O68" s="29">
        <f t="shared" si="10"/>
        <v>2</v>
      </c>
      <c r="P68" s="29">
        <f t="shared" si="10"/>
        <v>15</v>
      </c>
      <c r="Q68" s="28">
        <f t="shared" si="10"/>
        <v>10770</v>
      </c>
      <c r="R68" s="29">
        <f t="shared" si="10"/>
        <v>8878</v>
      </c>
      <c r="S68" s="29">
        <f t="shared" si="10"/>
        <v>19648</v>
      </c>
    </row>
    <row r="70" spans="1:19" s="26" customFormat="1" ht="10.5">
      <c r="A70" s="1"/>
      <c r="B70" s="1"/>
      <c r="C70" s="1"/>
      <c r="D70" s="2"/>
      <c r="E70" s="2"/>
      <c r="F70" s="2"/>
      <c r="G70" s="2"/>
      <c r="H70" s="2"/>
      <c r="I70" s="2"/>
      <c r="J70" s="2"/>
      <c r="K70" s="2"/>
      <c r="L70" s="2"/>
      <c r="M70" s="2"/>
      <c r="N70" s="2"/>
      <c r="O70" s="2"/>
      <c r="P70" s="2"/>
      <c r="Q70" s="2"/>
      <c r="R70" s="2"/>
      <c r="S70" s="2"/>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75"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90"/>
  <sheetViews>
    <sheetView zoomScalePageLayoutView="0" workbookViewId="0" topLeftCell="A1">
      <selection activeCell="Q37" sqref="Q37"/>
    </sheetView>
  </sheetViews>
  <sheetFormatPr defaultColWidth="10.66015625" defaultRowHeight="11.25"/>
  <cols>
    <col min="1" max="1" width="42" style="155" customWidth="1"/>
    <col min="2" max="3" width="8.33203125" style="155" customWidth="1"/>
    <col min="4" max="19" width="8.33203125" style="156" customWidth="1"/>
    <col min="20" max="20" width="10.66015625" style="156" customWidth="1"/>
    <col min="21" max="21" width="18" style="156" bestFit="1" customWidth="1"/>
    <col min="22" max="16384" width="10.66015625" style="156" customWidth="1"/>
  </cols>
  <sheetData>
    <row r="1" ht="10.5">
      <c r="A1" s="153" t="s">
        <v>459</v>
      </c>
    </row>
    <row r="2" spans="1:19" ht="10.5">
      <c r="A2" s="154" t="s">
        <v>55</v>
      </c>
      <c r="B2" s="157"/>
      <c r="C2" s="157"/>
      <c r="D2" s="158"/>
      <c r="E2" s="158"/>
      <c r="F2" s="158"/>
      <c r="G2" s="158"/>
      <c r="H2" s="158"/>
      <c r="I2" s="158"/>
      <c r="J2" s="158"/>
      <c r="K2" s="158"/>
      <c r="L2" s="158"/>
      <c r="M2" s="158"/>
      <c r="N2" s="158"/>
      <c r="O2" s="158"/>
      <c r="P2" s="158"/>
      <c r="Q2" s="158"/>
      <c r="R2" s="158"/>
      <c r="S2" s="158"/>
    </row>
    <row r="3" spans="1:19" ht="10.5">
      <c r="A3" s="154" t="s">
        <v>460</v>
      </c>
      <c r="B3" s="157"/>
      <c r="C3" s="157"/>
      <c r="D3" s="158"/>
      <c r="E3" s="158"/>
      <c r="F3" s="158"/>
      <c r="G3" s="158"/>
      <c r="H3" s="158"/>
      <c r="I3" s="158"/>
      <c r="J3" s="158"/>
      <c r="K3" s="158"/>
      <c r="L3" s="158"/>
      <c r="M3" s="158"/>
      <c r="N3" s="158"/>
      <c r="O3" s="158"/>
      <c r="P3" s="158"/>
      <c r="Q3" s="158"/>
      <c r="R3" s="158"/>
      <c r="S3" s="158"/>
    </row>
    <row r="4" spans="1:19" ht="9" customHeight="1">
      <c r="A4" s="157"/>
      <c r="B4" s="157"/>
      <c r="C4" s="157"/>
      <c r="D4" s="158"/>
      <c r="E4" s="158"/>
      <c r="F4" s="158"/>
      <c r="G4" s="158"/>
      <c r="H4" s="158"/>
      <c r="I4" s="158"/>
      <c r="J4" s="158"/>
      <c r="K4" s="158"/>
      <c r="L4" s="158"/>
      <c r="M4" s="158"/>
      <c r="N4" s="158"/>
      <c r="O4" s="158"/>
      <c r="P4" s="158"/>
      <c r="Q4" s="158"/>
      <c r="R4" s="158"/>
      <c r="S4" s="158"/>
    </row>
    <row r="5" spans="1:19" ht="10.5">
      <c r="A5" s="154" t="s">
        <v>345</v>
      </c>
      <c r="B5" s="157"/>
      <c r="C5" s="157"/>
      <c r="D5" s="158"/>
      <c r="E5" s="158"/>
      <c r="F5" s="158"/>
      <c r="G5" s="158"/>
      <c r="H5" s="158"/>
      <c r="I5" s="158"/>
      <c r="J5" s="158"/>
      <c r="K5" s="158"/>
      <c r="L5" s="158"/>
      <c r="M5" s="158"/>
      <c r="N5" s="158"/>
      <c r="O5" s="158"/>
      <c r="P5" s="158"/>
      <c r="Q5" s="158"/>
      <c r="R5" s="158"/>
      <c r="S5" s="158"/>
    </row>
    <row r="6" spans="1:19" ht="10.5">
      <c r="A6" s="154"/>
      <c r="B6" s="157"/>
      <c r="C6" s="157"/>
      <c r="D6" s="158"/>
      <c r="E6" s="158"/>
      <c r="F6" s="158"/>
      <c r="G6" s="158"/>
      <c r="H6" s="158"/>
      <c r="I6" s="158"/>
      <c r="J6" s="158"/>
      <c r="K6" s="158"/>
      <c r="L6" s="158"/>
      <c r="M6" s="158"/>
      <c r="N6" s="158"/>
      <c r="O6" s="158"/>
      <c r="P6" s="158"/>
      <c r="Q6" s="158"/>
      <c r="R6" s="158"/>
      <c r="S6" s="158"/>
    </row>
    <row r="7" spans="1:19" ht="10.5">
      <c r="A7" s="154" t="s">
        <v>144</v>
      </c>
      <c r="B7" s="157"/>
      <c r="C7" s="157"/>
      <c r="D7" s="158"/>
      <c r="E7" s="158"/>
      <c r="F7" s="158"/>
      <c r="G7" s="158"/>
      <c r="H7" s="158"/>
      <c r="I7" s="158"/>
      <c r="J7" s="158"/>
      <c r="K7" s="158"/>
      <c r="L7" s="158"/>
      <c r="M7" s="158"/>
      <c r="N7" s="158"/>
      <c r="O7" s="158"/>
      <c r="P7" s="158"/>
      <c r="Q7" s="158"/>
      <c r="R7" s="158"/>
      <c r="S7" s="158"/>
    </row>
    <row r="8" spans="1:4" ht="12.75" thickBot="1">
      <c r="A8" s="191"/>
      <c r="B8" s="157"/>
      <c r="C8" s="157"/>
      <c r="D8" s="158"/>
    </row>
    <row r="9" spans="1:19" ht="10.5" customHeight="1">
      <c r="A9" s="159"/>
      <c r="B9" s="332" t="s">
        <v>58</v>
      </c>
      <c r="C9" s="333"/>
      <c r="D9" s="334"/>
      <c r="E9" s="161"/>
      <c r="F9" s="160" t="s">
        <v>46</v>
      </c>
      <c r="G9" s="162"/>
      <c r="H9" s="161"/>
      <c r="I9" s="160" t="s">
        <v>47</v>
      </c>
      <c r="J9" s="162"/>
      <c r="K9" s="161"/>
      <c r="L9" s="160" t="s">
        <v>48</v>
      </c>
      <c r="M9" s="162"/>
      <c r="N9" s="161"/>
      <c r="O9" s="160" t="s">
        <v>59</v>
      </c>
      <c r="P9" s="162"/>
      <c r="Q9" s="161"/>
      <c r="R9" s="160" t="s">
        <v>28</v>
      </c>
      <c r="S9" s="163"/>
    </row>
    <row r="10" spans="1:19" s="164" customFormat="1" ht="12.75" customHeight="1">
      <c r="A10" s="149"/>
      <c r="B10" s="335" t="s">
        <v>60</v>
      </c>
      <c r="C10" s="336"/>
      <c r="D10" s="337"/>
      <c r="E10" s="167"/>
      <c r="F10" s="168"/>
      <c r="G10" s="169"/>
      <c r="H10" s="167"/>
      <c r="I10" s="168"/>
      <c r="J10" s="169"/>
      <c r="K10" s="167"/>
      <c r="L10" s="168"/>
      <c r="M10" s="169"/>
      <c r="N10" s="167"/>
      <c r="O10" s="170" t="s">
        <v>61</v>
      </c>
      <c r="P10" s="169"/>
      <c r="Q10" s="167"/>
      <c r="R10" s="168"/>
      <c r="S10" s="169"/>
    </row>
    <row r="11" spans="1:19" ht="12.75" customHeight="1">
      <c r="A11" s="170" t="s">
        <v>62</v>
      </c>
      <c r="B11" s="171" t="s">
        <v>63</v>
      </c>
      <c r="C11" s="172" t="s">
        <v>64</v>
      </c>
      <c r="D11" s="173" t="s">
        <v>28</v>
      </c>
      <c r="E11" s="171" t="s">
        <v>63</v>
      </c>
      <c r="F11" s="172" t="s">
        <v>64</v>
      </c>
      <c r="G11" s="173" t="s">
        <v>28</v>
      </c>
      <c r="H11" s="171" t="s">
        <v>63</v>
      </c>
      <c r="I11" s="172" t="s">
        <v>64</v>
      </c>
      <c r="J11" s="173" t="s">
        <v>28</v>
      </c>
      <c r="K11" s="171" t="s">
        <v>63</v>
      </c>
      <c r="L11" s="172" t="s">
        <v>64</v>
      </c>
      <c r="M11" s="173" t="s">
        <v>28</v>
      </c>
      <c r="N11" s="171" t="s">
        <v>63</v>
      </c>
      <c r="O11" s="172" t="s">
        <v>64</v>
      </c>
      <c r="P11" s="173" t="s">
        <v>28</v>
      </c>
      <c r="Q11" s="171" t="s">
        <v>63</v>
      </c>
      <c r="R11" s="172" t="s">
        <v>64</v>
      </c>
      <c r="S11" s="173" t="s">
        <v>28</v>
      </c>
    </row>
    <row r="12" spans="1:19" s="174" customFormat="1" ht="10.5">
      <c r="A12" s="175" t="s">
        <v>49</v>
      </c>
      <c r="B12" s="176">
        <v>114</v>
      </c>
      <c r="C12" s="177">
        <v>0</v>
      </c>
      <c r="D12" s="177">
        <v>114</v>
      </c>
      <c r="E12" s="176">
        <v>315</v>
      </c>
      <c r="F12" s="177">
        <v>6</v>
      </c>
      <c r="G12" s="177">
        <v>321</v>
      </c>
      <c r="H12" s="176">
        <v>17</v>
      </c>
      <c r="I12" s="177">
        <v>1</v>
      </c>
      <c r="J12" s="177">
        <v>18</v>
      </c>
      <c r="K12" s="176">
        <v>53</v>
      </c>
      <c r="L12" s="177">
        <v>0</v>
      </c>
      <c r="M12" s="177">
        <v>53</v>
      </c>
      <c r="N12" s="176">
        <v>0</v>
      </c>
      <c r="O12" s="177">
        <v>0</v>
      </c>
      <c r="P12" s="177">
        <v>0</v>
      </c>
      <c r="Q12" s="176">
        <f aca="true" t="shared" si="0" ref="Q12:Q59">SUM(N12,K12,H12,E12,B12)</f>
        <v>499</v>
      </c>
      <c r="R12" s="177">
        <f aca="true" t="shared" si="1" ref="R12:R59">SUM(O12,L12,I12,F12,C12)</f>
        <v>7</v>
      </c>
      <c r="S12" s="177">
        <f aca="true" t="shared" si="2" ref="S12:S59">SUM(Q12:R12)</f>
        <v>506</v>
      </c>
    </row>
    <row r="13" spans="1:19" s="164" customFormat="1" ht="10.5">
      <c r="A13" s="149" t="s">
        <v>180</v>
      </c>
      <c r="B13" s="178">
        <v>0</v>
      </c>
      <c r="C13" s="179">
        <v>0</v>
      </c>
      <c r="D13" s="179">
        <v>0</v>
      </c>
      <c r="E13" s="178">
        <v>0</v>
      </c>
      <c r="F13" s="179">
        <v>0</v>
      </c>
      <c r="G13" s="179">
        <v>0</v>
      </c>
      <c r="H13" s="178">
        <v>0</v>
      </c>
      <c r="I13" s="179">
        <v>5</v>
      </c>
      <c r="J13" s="179">
        <v>5</v>
      </c>
      <c r="K13" s="178">
        <v>0</v>
      </c>
      <c r="L13" s="179">
        <v>0</v>
      </c>
      <c r="M13" s="179">
        <v>0</v>
      </c>
      <c r="N13" s="178">
        <v>0</v>
      </c>
      <c r="O13" s="179">
        <v>0</v>
      </c>
      <c r="P13" s="179">
        <v>0</v>
      </c>
      <c r="Q13" s="178">
        <f t="shared" si="0"/>
        <v>0</v>
      </c>
      <c r="R13" s="179">
        <f t="shared" si="1"/>
        <v>5</v>
      </c>
      <c r="S13" s="179">
        <f t="shared" si="2"/>
        <v>5</v>
      </c>
    </row>
    <row r="14" spans="1:19" ht="10.5">
      <c r="A14" s="149" t="s">
        <v>181</v>
      </c>
      <c r="B14" s="178">
        <v>3</v>
      </c>
      <c r="C14" s="179">
        <v>0</v>
      </c>
      <c r="D14" s="179">
        <v>3</v>
      </c>
      <c r="E14" s="178">
        <v>21</v>
      </c>
      <c r="F14" s="179">
        <v>0</v>
      </c>
      <c r="G14" s="179">
        <v>21</v>
      </c>
      <c r="H14" s="178">
        <v>0</v>
      </c>
      <c r="I14" s="179">
        <v>0</v>
      </c>
      <c r="J14" s="179">
        <v>0</v>
      </c>
      <c r="K14" s="178">
        <v>0</v>
      </c>
      <c r="L14" s="179">
        <v>0</v>
      </c>
      <c r="M14" s="179">
        <v>0</v>
      </c>
      <c r="N14" s="178">
        <v>0</v>
      </c>
      <c r="O14" s="179">
        <v>0</v>
      </c>
      <c r="P14" s="179">
        <v>0</v>
      </c>
      <c r="Q14" s="178">
        <f t="shared" si="0"/>
        <v>24</v>
      </c>
      <c r="R14" s="179">
        <f t="shared" si="1"/>
        <v>0</v>
      </c>
      <c r="S14" s="179">
        <f t="shared" si="2"/>
        <v>24</v>
      </c>
    </row>
    <row r="15" spans="1:19" ht="10.5">
      <c r="A15" s="149" t="s">
        <v>168</v>
      </c>
      <c r="B15" s="178">
        <v>36</v>
      </c>
      <c r="C15" s="179">
        <v>9</v>
      </c>
      <c r="D15" s="179">
        <v>45</v>
      </c>
      <c r="E15" s="178">
        <v>56</v>
      </c>
      <c r="F15" s="179">
        <v>22</v>
      </c>
      <c r="G15" s="179">
        <v>78</v>
      </c>
      <c r="H15" s="178">
        <v>13</v>
      </c>
      <c r="I15" s="179">
        <v>2</v>
      </c>
      <c r="J15" s="179">
        <v>15</v>
      </c>
      <c r="K15" s="178">
        <v>14</v>
      </c>
      <c r="L15" s="179">
        <v>2</v>
      </c>
      <c r="M15" s="179">
        <v>16</v>
      </c>
      <c r="N15" s="178">
        <v>4</v>
      </c>
      <c r="O15" s="179">
        <v>1</v>
      </c>
      <c r="P15" s="179">
        <v>5</v>
      </c>
      <c r="Q15" s="178">
        <f t="shared" si="0"/>
        <v>123</v>
      </c>
      <c r="R15" s="179">
        <f t="shared" si="1"/>
        <v>36</v>
      </c>
      <c r="S15" s="179">
        <f t="shared" si="2"/>
        <v>159</v>
      </c>
    </row>
    <row r="16" spans="1:19" ht="10.5">
      <c r="A16" s="149" t="s">
        <v>312</v>
      </c>
      <c r="B16" s="178">
        <v>62</v>
      </c>
      <c r="C16" s="179">
        <v>2</v>
      </c>
      <c r="D16" s="179">
        <v>64</v>
      </c>
      <c r="E16" s="178">
        <v>95</v>
      </c>
      <c r="F16" s="179">
        <v>2</v>
      </c>
      <c r="G16" s="179">
        <v>97</v>
      </c>
      <c r="H16" s="178">
        <v>24</v>
      </c>
      <c r="I16" s="179">
        <v>0</v>
      </c>
      <c r="J16" s="179">
        <v>24</v>
      </c>
      <c r="K16" s="178">
        <v>15</v>
      </c>
      <c r="L16" s="179">
        <v>1</v>
      </c>
      <c r="M16" s="179">
        <v>16</v>
      </c>
      <c r="N16" s="178">
        <v>0</v>
      </c>
      <c r="O16" s="179">
        <v>0</v>
      </c>
      <c r="P16" s="179">
        <v>0</v>
      </c>
      <c r="Q16" s="178">
        <f>SUM(N16,K16,H16,E16,B16)</f>
        <v>196</v>
      </c>
      <c r="R16" s="179">
        <f>SUM(O16,L16,I16,F16,C16)</f>
        <v>5</v>
      </c>
      <c r="S16" s="179">
        <f>SUM(Q16:R16)</f>
        <v>201</v>
      </c>
    </row>
    <row r="17" spans="1:19" ht="10.5">
      <c r="A17" s="149" t="s">
        <v>182</v>
      </c>
      <c r="B17" s="178">
        <v>36</v>
      </c>
      <c r="C17" s="179">
        <v>0</v>
      </c>
      <c r="D17" s="179">
        <v>36</v>
      </c>
      <c r="E17" s="178">
        <v>197</v>
      </c>
      <c r="F17" s="179">
        <v>0</v>
      </c>
      <c r="G17" s="179">
        <v>197</v>
      </c>
      <c r="H17" s="178">
        <v>42</v>
      </c>
      <c r="I17" s="179">
        <v>3</v>
      </c>
      <c r="J17" s="179">
        <v>45</v>
      </c>
      <c r="K17" s="178">
        <v>44</v>
      </c>
      <c r="L17" s="179">
        <v>0</v>
      </c>
      <c r="M17" s="179">
        <v>44</v>
      </c>
      <c r="N17" s="178">
        <v>0</v>
      </c>
      <c r="O17" s="179">
        <v>0</v>
      </c>
      <c r="P17" s="179">
        <v>0</v>
      </c>
      <c r="Q17" s="178">
        <f t="shared" si="0"/>
        <v>319</v>
      </c>
      <c r="R17" s="179">
        <f t="shared" si="1"/>
        <v>3</v>
      </c>
      <c r="S17" s="179">
        <f t="shared" si="2"/>
        <v>322</v>
      </c>
    </row>
    <row r="18" spans="1:19" ht="10.5">
      <c r="A18" s="149" t="s">
        <v>370</v>
      </c>
      <c r="B18" s="178">
        <v>0</v>
      </c>
      <c r="C18" s="179">
        <v>0</v>
      </c>
      <c r="D18" s="179">
        <v>0</v>
      </c>
      <c r="E18" s="178">
        <v>5</v>
      </c>
      <c r="F18" s="179">
        <v>11</v>
      </c>
      <c r="G18" s="179">
        <v>16</v>
      </c>
      <c r="H18" s="178">
        <v>0</v>
      </c>
      <c r="I18" s="179">
        <v>0</v>
      </c>
      <c r="J18" s="179">
        <v>0</v>
      </c>
      <c r="K18" s="178">
        <v>0</v>
      </c>
      <c r="L18" s="179">
        <v>0</v>
      </c>
      <c r="M18" s="179">
        <v>0</v>
      </c>
      <c r="N18" s="178">
        <v>0</v>
      </c>
      <c r="O18" s="179">
        <v>0</v>
      </c>
      <c r="P18" s="179">
        <v>0</v>
      </c>
      <c r="Q18" s="178">
        <f t="shared" si="0"/>
        <v>5</v>
      </c>
      <c r="R18" s="179">
        <f t="shared" si="1"/>
        <v>11</v>
      </c>
      <c r="S18" s="179">
        <f t="shared" si="2"/>
        <v>16</v>
      </c>
    </row>
    <row r="19" spans="1:19" ht="10.5">
      <c r="A19" s="149" t="s">
        <v>50</v>
      </c>
      <c r="B19" s="178">
        <v>0</v>
      </c>
      <c r="C19" s="179">
        <v>0</v>
      </c>
      <c r="D19" s="179">
        <v>0</v>
      </c>
      <c r="E19" s="178">
        <v>0</v>
      </c>
      <c r="F19" s="179">
        <v>0</v>
      </c>
      <c r="G19" s="179">
        <v>0</v>
      </c>
      <c r="H19" s="178">
        <v>0</v>
      </c>
      <c r="I19" s="179">
        <v>0</v>
      </c>
      <c r="J19" s="179">
        <v>0</v>
      </c>
      <c r="K19" s="178">
        <v>6</v>
      </c>
      <c r="L19" s="179">
        <v>1</v>
      </c>
      <c r="M19" s="179">
        <v>7</v>
      </c>
      <c r="N19" s="178">
        <v>0</v>
      </c>
      <c r="O19" s="179">
        <v>0</v>
      </c>
      <c r="P19" s="179">
        <v>0</v>
      </c>
      <c r="Q19" s="178">
        <f t="shared" si="0"/>
        <v>6</v>
      </c>
      <c r="R19" s="179">
        <f t="shared" si="1"/>
        <v>1</v>
      </c>
      <c r="S19" s="179">
        <f t="shared" si="2"/>
        <v>7</v>
      </c>
    </row>
    <row r="20" spans="1:19" ht="10.5">
      <c r="A20" s="149" t="s">
        <v>321</v>
      </c>
      <c r="B20" s="178">
        <v>7</v>
      </c>
      <c r="C20" s="179">
        <v>31</v>
      </c>
      <c r="D20" s="179">
        <v>38</v>
      </c>
      <c r="E20" s="178">
        <v>33</v>
      </c>
      <c r="F20" s="179">
        <v>81</v>
      </c>
      <c r="G20" s="179">
        <v>114</v>
      </c>
      <c r="H20" s="178">
        <v>3</v>
      </c>
      <c r="I20" s="179">
        <v>33</v>
      </c>
      <c r="J20" s="179">
        <v>36</v>
      </c>
      <c r="K20" s="178">
        <v>0</v>
      </c>
      <c r="L20" s="179">
        <v>0</v>
      </c>
      <c r="M20" s="179">
        <v>0</v>
      </c>
      <c r="N20" s="178">
        <v>0</v>
      </c>
      <c r="O20" s="179">
        <v>0</v>
      </c>
      <c r="P20" s="179">
        <v>0</v>
      </c>
      <c r="Q20" s="178">
        <f t="shared" si="0"/>
        <v>43</v>
      </c>
      <c r="R20" s="179">
        <f t="shared" si="1"/>
        <v>145</v>
      </c>
      <c r="S20" s="179">
        <f t="shared" si="2"/>
        <v>188</v>
      </c>
    </row>
    <row r="21" spans="1:19" ht="10.5">
      <c r="A21" s="149" t="s">
        <v>313</v>
      </c>
      <c r="B21" s="178">
        <v>15</v>
      </c>
      <c r="C21" s="179">
        <v>3</v>
      </c>
      <c r="D21" s="179">
        <v>18</v>
      </c>
      <c r="E21" s="178">
        <v>53</v>
      </c>
      <c r="F21" s="179">
        <v>13</v>
      </c>
      <c r="G21" s="179">
        <v>66</v>
      </c>
      <c r="H21" s="178">
        <v>0</v>
      </c>
      <c r="I21" s="179">
        <v>0</v>
      </c>
      <c r="J21" s="179">
        <v>0</v>
      </c>
      <c r="K21" s="178">
        <v>6</v>
      </c>
      <c r="L21" s="179">
        <v>2</v>
      </c>
      <c r="M21" s="179">
        <v>8</v>
      </c>
      <c r="N21" s="178">
        <v>0</v>
      </c>
      <c r="O21" s="179">
        <v>0</v>
      </c>
      <c r="P21" s="179">
        <v>0</v>
      </c>
      <c r="Q21" s="178">
        <f t="shared" si="0"/>
        <v>74</v>
      </c>
      <c r="R21" s="179">
        <f t="shared" si="1"/>
        <v>18</v>
      </c>
      <c r="S21" s="179">
        <f t="shared" si="2"/>
        <v>92</v>
      </c>
    </row>
    <row r="22" spans="1:19" ht="10.5">
      <c r="A22" s="149" t="s">
        <v>314</v>
      </c>
      <c r="B22" s="178">
        <v>2</v>
      </c>
      <c r="C22" s="179">
        <v>2</v>
      </c>
      <c r="D22" s="179">
        <v>4</v>
      </c>
      <c r="E22" s="178">
        <v>19</v>
      </c>
      <c r="F22" s="179">
        <v>6</v>
      </c>
      <c r="G22" s="179">
        <v>25</v>
      </c>
      <c r="H22" s="178">
        <v>0</v>
      </c>
      <c r="I22" s="179">
        <v>0</v>
      </c>
      <c r="J22" s="179">
        <v>0</v>
      </c>
      <c r="K22" s="178">
        <v>6</v>
      </c>
      <c r="L22" s="179">
        <v>1</v>
      </c>
      <c r="M22" s="179">
        <v>7</v>
      </c>
      <c r="N22" s="178">
        <v>0</v>
      </c>
      <c r="O22" s="179">
        <v>0</v>
      </c>
      <c r="P22" s="179">
        <v>0</v>
      </c>
      <c r="Q22" s="178">
        <f t="shared" si="0"/>
        <v>27</v>
      </c>
      <c r="R22" s="179">
        <f t="shared" si="1"/>
        <v>9</v>
      </c>
      <c r="S22" s="179">
        <f t="shared" si="2"/>
        <v>36</v>
      </c>
    </row>
    <row r="23" spans="1:19" ht="10.5">
      <c r="A23" s="149" t="s">
        <v>400</v>
      </c>
      <c r="B23" s="178">
        <v>8</v>
      </c>
      <c r="C23" s="179">
        <v>0</v>
      </c>
      <c r="D23" s="179">
        <v>8</v>
      </c>
      <c r="E23" s="178">
        <v>10</v>
      </c>
      <c r="F23" s="179">
        <v>3</v>
      </c>
      <c r="G23" s="179">
        <v>13</v>
      </c>
      <c r="H23" s="178">
        <v>0</v>
      </c>
      <c r="I23" s="179">
        <v>0</v>
      </c>
      <c r="J23" s="179">
        <v>0</v>
      </c>
      <c r="K23" s="178">
        <v>0</v>
      </c>
      <c r="L23" s="179">
        <v>0</v>
      </c>
      <c r="M23" s="179">
        <v>0</v>
      </c>
      <c r="N23" s="178">
        <v>0</v>
      </c>
      <c r="O23" s="179">
        <v>0</v>
      </c>
      <c r="P23" s="179">
        <v>0</v>
      </c>
      <c r="Q23" s="178">
        <f>SUM(N23,K23,H23,E23,B23)</f>
        <v>18</v>
      </c>
      <c r="R23" s="179">
        <f>SUM(O23,L23,I23,F23,C23)</f>
        <v>3</v>
      </c>
      <c r="S23" s="179">
        <f>SUM(Q23:R23)</f>
        <v>21</v>
      </c>
    </row>
    <row r="24" spans="1:19" ht="10.5">
      <c r="A24" s="149" t="s">
        <v>146</v>
      </c>
      <c r="B24" s="178">
        <v>166</v>
      </c>
      <c r="C24" s="179">
        <v>1</v>
      </c>
      <c r="D24" s="179">
        <v>167</v>
      </c>
      <c r="E24" s="178">
        <v>421</v>
      </c>
      <c r="F24" s="179">
        <v>1</v>
      </c>
      <c r="G24" s="179">
        <v>422</v>
      </c>
      <c r="H24" s="178">
        <v>50</v>
      </c>
      <c r="I24" s="179">
        <v>0</v>
      </c>
      <c r="J24" s="179">
        <v>50</v>
      </c>
      <c r="K24" s="178">
        <v>68</v>
      </c>
      <c r="L24" s="179">
        <v>0</v>
      </c>
      <c r="M24" s="179">
        <v>68</v>
      </c>
      <c r="N24" s="178">
        <v>0</v>
      </c>
      <c r="O24" s="179">
        <v>0</v>
      </c>
      <c r="P24" s="179">
        <v>0</v>
      </c>
      <c r="Q24" s="178">
        <f>SUM(N24,K24,H24,E24,B24)</f>
        <v>705</v>
      </c>
      <c r="R24" s="179">
        <f>SUM(O24,L24,I24,F24,C24)</f>
        <v>2</v>
      </c>
      <c r="S24" s="179">
        <f>SUM(Q24:R24)</f>
        <v>707</v>
      </c>
    </row>
    <row r="25" spans="1:19" ht="10.5">
      <c r="A25" s="149" t="s">
        <v>315</v>
      </c>
      <c r="B25" s="178">
        <v>4</v>
      </c>
      <c r="C25" s="179">
        <v>14</v>
      </c>
      <c r="D25" s="179">
        <v>18</v>
      </c>
      <c r="E25" s="178">
        <v>2</v>
      </c>
      <c r="F25" s="179">
        <v>24</v>
      </c>
      <c r="G25" s="179">
        <v>26</v>
      </c>
      <c r="H25" s="178">
        <v>0</v>
      </c>
      <c r="I25" s="179">
        <v>0</v>
      </c>
      <c r="J25" s="179">
        <v>0</v>
      </c>
      <c r="K25" s="178">
        <v>1</v>
      </c>
      <c r="L25" s="179">
        <v>15</v>
      </c>
      <c r="M25" s="179">
        <v>16</v>
      </c>
      <c r="N25" s="178">
        <v>0</v>
      </c>
      <c r="O25" s="179">
        <v>0</v>
      </c>
      <c r="P25" s="179">
        <v>0</v>
      </c>
      <c r="Q25" s="178">
        <f t="shared" si="0"/>
        <v>7</v>
      </c>
      <c r="R25" s="179">
        <f t="shared" si="1"/>
        <v>53</v>
      </c>
      <c r="S25" s="179">
        <f t="shared" si="2"/>
        <v>60</v>
      </c>
    </row>
    <row r="26" spans="1:19" ht="10.5">
      <c r="A26" s="149" t="s">
        <v>359</v>
      </c>
      <c r="B26" s="178">
        <v>0</v>
      </c>
      <c r="C26" s="179">
        <v>0</v>
      </c>
      <c r="D26" s="179">
        <v>0</v>
      </c>
      <c r="E26" s="178">
        <v>0</v>
      </c>
      <c r="F26" s="179">
        <v>0</v>
      </c>
      <c r="G26" s="179">
        <v>0</v>
      </c>
      <c r="H26" s="178">
        <v>0</v>
      </c>
      <c r="I26" s="179">
        <v>0</v>
      </c>
      <c r="J26" s="179">
        <v>0</v>
      </c>
      <c r="K26" s="178">
        <v>0</v>
      </c>
      <c r="L26" s="179">
        <v>1</v>
      </c>
      <c r="M26" s="179">
        <v>1</v>
      </c>
      <c r="N26" s="178">
        <v>0</v>
      </c>
      <c r="O26" s="179">
        <v>0</v>
      </c>
      <c r="P26" s="179">
        <v>0</v>
      </c>
      <c r="Q26" s="178">
        <f t="shared" si="0"/>
        <v>0</v>
      </c>
      <c r="R26" s="179">
        <f t="shared" si="1"/>
        <v>1</v>
      </c>
      <c r="S26" s="179">
        <f t="shared" si="2"/>
        <v>1</v>
      </c>
    </row>
    <row r="27" spans="1:19" ht="10.5">
      <c r="A27" s="149" t="s">
        <v>147</v>
      </c>
      <c r="B27" s="178">
        <v>0</v>
      </c>
      <c r="C27" s="179">
        <v>1</v>
      </c>
      <c r="D27" s="179">
        <v>1</v>
      </c>
      <c r="E27" s="178">
        <v>7</v>
      </c>
      <c r="F27" s="179">
        <v>13</v>
      </c>
      <c r="G27" s="179">
        <v>20</v>
      </c>
      <c r="H27" s="178">
        <v>0</v>
      </c>
      <c r="I27" s="179">
        <v>0</v>
      </c>
      <c r="J27" s="179">
        <v>0</v>
      </c>
      <c r="K27" s="178">
        <v>1</v>
      </c>
      <c r="L27" s="179">
        <v>3</v>
      </c>
      <c r="M27" s="179">
        <v>4</v>
      </c>
      <c r="N27" s="178">
        <v>0</v>
      </c>
      <c r="O27" s="179">
        <v>0</v>
      </c>
      <c r="P27" s="179">
        <v>0</v>
      </c>
      <c r="Q27" s="178">
        <f t="shared" si="0"/>
        <v>8</v>
      </c>
      <c r="R27" s="179">
        <f t="shared" si="1"/>
        <v>17</v>
      </c>
      <c r="S27" s="179">
        <f t="shared" si="2"/>
        <v>25</v>
      </c>
    </row>
    <row r="28" spans="1:19" ht="10.5">
      <c r="A28" s="149" t="s">
        <v>316</v>
      </c>
      <c r="B28" s="178">
        <v>0</v>
      </c>
      <c r="C28" s="179">
        <v>0</v>
      </c>
      <c r="D28" s="179">
        <v>0</v>
      </c>
      <c r="E28" s="178">
        <v>47</v>
      </c>
      <c r="F28" s="179">
        <v>27</v>
      </c>
      <c r="G28" s="179">
        <v>74</v>
      </c>
      <c r="H28" s="178">
        <v>0</v>
      </c>
      <c r="I28" s="179">
        <v>0</v>
      </c>
      <c r="J28" s="179">
        <v>0</v>
      </c>
      <c r="K28" s="178">
        <v>0</v>
      </c>
      <c r="L28" s="179">
        <v>0</v>
      </c>
      <c r="M28" s="179">
        <v>0</v>
      </c>
      <c r="N28" s="178">
        <v>0</v>
      </c>
      <c r="O28" s="179">
        <v>0</v>
      </c>
      <c r="P28" s="179">
        <v>0</v>
      </c>
      <c r="Q28" s="178">
        <f t="shared" si="0"/>
        <v>47</v>
      </c>
      <c r="R28" s="179">
        <f t="shared" si="1"/>
        <v>27</v>
      </c>
      <c r="S28" s="179">
        <f t="shared" si="2"/>
        <v>74</v>
      </c>
    </row>
    <row r="29" spans="1:19" ht="10.5">
      <c r="A29" s="149" t="s">
        <v>148</v>
      </c>
      <c r="B29" s="178">
        <v>17</v>
      </c>
      <c r="C29" s="179">
        <v>296</v>
      </c>
      <c r="D29" s="179">
        <v>313</v>
      </c>
      <c r="E29" s="178">
        <v>21</v>
      </c>
      <c r="F29" s="179">
        <v>476</v>
      </c>
      <c r="G29" s="179">
        <v>497</v>
      </c>
      <c r="H29" s="178">
        <v>7</v>
      </c>
      <c r="I29" s="179">
        <v>78</v>
      </c>
      <c r="J29" s="179">
        <v>85</v>
      </c>
      <c r="K29" s="178">
        <v>5</v>
      </c>
      <c r="L29" s="179">
        <v>54</v>
      </c>
      <c r="M29" s="179">
        <v>59</v>
      </c>
      <c r="N29" s="178">
        <v>0</v>
      </c>
      <c r="O29" s="179">
        <v>0</v>
      </c>
      <c r="P29" s="179">
        <v>0</v>
      </c>
      <c r="Q29" s="178">
        <f t="shared" si="0"/>
        <v>50</v>
      </c>
      <c r="R29" s="179">
        <f t="shared" si="1"/>
        <v>904</v>
      </c>
      <c r="S29" s="179">
        <f t="shared" si="2"/>
        <v>954</v>
      </c>
    </row>
    <row r="30" spans="1:19" ht="10.5">
      <c r="A30" s="149" t="s">
        <v>183</v>
      </c>
      <c r="B30" s="178">
        <v>208</v>
      </c>
      <c r="C30" s="179">
        <v>5</v>
      </c>
      <c r="D30" s="179">
        <v>213</v>
      </c>
      <c r="E30" s="178">
        <v>616</v>
      </c>
      <c r="F30" s="179">
        <v>8</v>
      </c>
      <c r="G30" s="179">
        <v>624</v>
      </c>
      <c r="H30" s="178">
        <v>84</v>
      </c>
      <c r="I30" s="179">
        <v>0</v>
      </c>
      <c r="J30" s="179">
        <v>84</v>
      </c>
      <c r="K30" s="178">
        <v>82</v>
      </c>
      <c r="L30" s="179">
        <v>0</v>
      </c>
      <c r="M30" s="179">
        <v>82</v>
      </c>
      <c r="N30" s="178">
        <v>0</v>
      </c>
      <c r="O30" s="179">
        <v>0</v>
      </c>
      <c r="P30" s="179">
        <v>0</v>
      </c>
      <c r="Q30" s="178">
        <f t="shared" si="0"/>
        <v>990</v>
      </c>
      <c r="R30" s="179">
        <f t="shared" si="1"/>
        <v>13</v>
      </c>
      <c r="S30" s="179">
        <f t="shared" si="2"/>
        <v>1003</v>
      </c>
    </row>
    <row r="31" spans="1:19" ht="10.5">
      <c r="A31" s="149" t="s">
        <v>184</v>
      </c>
      <c r="B31" s="178">
        <v>0</v>
      </c>
      <c r="C31" s="179">
        <v>0</v>
      </c>
      <c r="D31" s="179">
        <v>0</v>
      </c>
      <c r="E31" s="178">
        <v>3</v>
      </c>
      <c r="F31" s="179">
        <v>0</v>
      </c>
      <c r="G31" s="179">
        <v>3</v>
      </c>
      <c r="H31" s="178">
        <v>0</v>
      </c>
      <c r="I31" s="179">
        <v>0</v>
      </c>
      <c r="J31" s="179">
        <v>0</v>
      </c>
      <c r="K31" s="178">
        <v>0</v>
      </c>
      <c r="L31" s="179">
        <v>0</v>
      </c>
      <c r="M31" s="179">
        <v>0</v>
      </c>
      <c r="N31" s="178">
        <v>0</v>
      </c>
      <c r="O31" s="179">
        <v>0</v>
      </c>
      <c r="P31" s="179">
        <v>0</v>
      </c>
      <c r="Q31" s="178">
        <f t="shared" si="0"/>
        <v>3</v>
      </c>
      <c r="R31" s="179">
        <f t="shared" si="1"/>
        <v>0</v>
      </c>
      <c r="S31" s="179">
        <f t="shared" si="2"/>
        <v>3</v>
      </c>
    </row>
    <row r="32" spans="1:19" ht="10.5">
      <c r="A32" s="149" t="s">
        <v>149</v>
      </c>
      <c r="B32" s="178">
        <v>208</v>
      </c>
      <c r="C32" s="179">
        <v>273</v>
      </c>
      <c r="D32" s="179">
        <v>481</v>
      </c>
      <c r="E32" s="178">
        <v>557</v>
      </c>
      <c r="F32" s="179">
        <v>729</v>
      </c>
      <c r="G32" s="179">
        <v>1286</v>
      </c>
      <c r="H32" s="178">
        <v>23</v>
      </c>
      <c r="I32" s="179">
        <v>34</v>
      </c>
      <c r="J32" s="179">
        <v>57</v>
      </c>
      <c r="K32" s="178">
        <v>35</v>
      </c>
      <c r="L32" s="179">
        <v>46</v>
      </c>
      <c r="M32" s="179">
        <v>81</v>
      </c>
      <c r="N32" s="178">
        <v>0</v>
      </c>
      <c r="O32" s="179">
        <v>0</v>
      </c>
      <c r="P32" s="179">
        <v>0</v>
      </c>
      <c r="Q32" s="178">
        <f t="shared" si="0"/>
        <v>823</v>
      </c>
      <c r="R32" s="179">
        <f t="shared" si="1"/>
        <v>1082</v>
      </c>
      <c r="S32" s="179">
        <f t="shared" si="2"/>
        <v>1905</v>
      </c>
    </row>
    <row r="33" spans="1:19" ht="10.5">
      <c r="A33" s="149" t="s">
        <v>185</v>
      </c>
      <c r="B33" s="178">
        <v>11</v>
      </c>
      <c r="C33" s="179">
        <v>0</v>
      </c>
      <c r="D33" s="179">
        <v>11</v>
      </c>
      <c r="E33" s="178">
        <v>34</v>
      </c>
      <c r="F33" s="179">
        <v>0</v>
      </c>
      <c r="G33" s="179">
        <v>34</v>
      </c>
      <c r="H33" s="178">
        <v>0</v>
      </c>
      <c r="I33" s="179">
        <v>0</v>
      </c>
      <c r="J33" s="179">
        <v>0</v>
      </c>
      <c r="K33" s="178">
        <v>0</v>
      </c>
      <c r="L33" s="179">
        <v>0</v>
      </c>
      <c r="M33" s="179">
        <v>0</v>
      </c>
      <c r="N33" s="178">
        <v>0</v>
      </c>
      <c r="O33" s="179">
        <v>0</v>
      </c>
      <c r="P33" s="179">
        <v>0</v>
      </c>
      <c r="Q33" s="178">
        <f t="shared" si="0"/>
        <v>45</v>
      </c>
      <c r="R33" s="179">
        <f t="shared" si="1"/>
        <v>0</v>
      </c>
      <c r="S33" s="179">
        <f t="shared" si="2"/>
        <v>45</v>
      </c>
    </row>
    <row r="34" spans="1:19" ht="10.5">
      <c r="A34" s="149" t="s">
        <v>427</v>
      </c>
      <c r="B34" s="178">
        <v>0</v>
      </c>
      <c r="C34" s="179">
        <v>0</v>
      </c>
      <c r="D34" s="179">
        <v>0</v>
      </c>
      <c r="E34" s="178">
        <v>7</v>
      </c>
      <c r="F34" s="179">
        <v>0</v>
      </c>
      <c r="G34" s="179">
        <v>7</v>
      </c>
      <c r="H34" s="178">
        <v>0</v>
      </c>
      <c r="I34" s="179">
        <v>0</v>
      </c>
      <c r="J34" s="179">
        <v>0</v>
      </c>
      <c r="K34" s="178">
        <v>0</v>
      </c>
      <c r="L34" s="179">
        <v>0</v>
      </c>
      <c r="M34" s="179">
        <v>0</v>
      </c>
      <c r="N34" s="178">
        <v>0</v>
      </c>
      <c r="O34" s="179">
        <v>0</v>
      </c>
      <c r="P34" s="179">
        <v>0</v>
      </c>
      <c r="Q34" s="178">
        <f t="shared" si="0"/>
        <v>7</v>
      </c>
      <c r="R34" s="179">
        <f t="shared" si="1"/>
        <v>0</v>
      </c>
      <c r="S34" s="179">
        <f t="shared" si="2"/>
        <v>7</v>
      </c>
    </row>
    <row r="35" spans="1:19" ht="10.5">
      <c r="A35" s="149" t="s">
        <v>43</v>
      </c>
      <c r="B35" s="178">
        <v>0</v>
      </c>
      <c r="C35" s="179">
        <v>0</v>
      </c>
      <c r="D35" s="179">
        <v>0</v>
      </c>
      <c r="E35" s="178">
        <v>54</v>
      </c>
      <c r="F35" s="179">
        <v>16</v>
      </c>
      <c r="G35" s="179">
        <v>70</v>
      </c>
      <c r="H35" s="178">
        <v>19</v>
      </c>
      <c r="I35" s="179">
        <v>3</v>
      </c>
      <c r="J35" s="179">
        <v>22</v>
      </c>
      <c r="K35" s="178">
        <v>0</v>
      </c>
      <c r="L35" s="179">
        <v>0</v>
      </c>
      <c r="M35" s="179">
        <v>0</v>
      </c>
      <c r="N35" s="178">
        <v>0</v>
      </c>
      <c r="O35" s="179">
        <v>0</v>
      </c>
      <c r="P35" s="179">
        <v>0</v>
      </c>
      <c r="Q35" s="178">
        <f t="shared" si="0"/>
        <v>73</v>
      </c>
      <c r="R35" s="179">
        <f t="shared" si="1"/>
        <v>19</v>
      </c>
      <c r="S35" s="179">
        <f t="shared" si="2"/>
        <v>92</v>
      </c>
    </row>
    <row r="36" spans="1:19" ht="10.5">
      <c r="A36" s="149" t="s">
        <v>186</v>
      </c>
      <c r="B36" s="178">
        <v>25</v>
      </c>
      <c r="C36" s="179">
        <v>0</v>
      </c>
      <c r="D36" s="179">
        <v>25</v>
      </c>
      <c r="E36" s="178">
        <v>445</v>
      </c>
      <c r="F36" s="179">
        <v>6</v>
      </c>
      <c r="G36" s="179">
        <v>451</v>
      </c>
      <c r="H36" s="178">
        <v>40</v>
      </c>
      <c r="I36" s="179">
        <v>0</v>
      </c>
      <c r="J36" s="179">
        <v>40</v>
      </c>
      <c r="K36" s="178">
        <v>51</v>
      </c>
      <c r="L36" s="179">
        <v>0</v>
      </c>
      <c r="M36" s="179">
        <v>51</v>
      </c>
      <c r="N36" s="178">
        <v>0</v>
      </c>
      <c r="O36" s="179">
        <v>0</v>
      </c>
      <c r="P36" s="179">
        <v>0</v>
      </c>
      <c r="Q36" s="178">
        <f t="shared" si="0"/>
        <v>561</v>
      </c>
      <c r="R36" s="179">
        <f t="shared" si="1"/>
        <v>6</v>
      </c>
      <c r="S36" s="179">
        <f t="shared" si="2"/>
        <v>567</v>
      </c>
    </row>
    <row r="37" spans="1:19" ht="10.5">
      <c r="A37" s="149" t="s">
        <v>73</v>
      </c>
      <c r="B37" s="178">
        <v>4</v>
      </c>
      <c r="C37" s="179">
        <v>0</v>
      </c>
      <c r="D37" s="179">
        <v>4</v>
      </c>
      <c r="E37" s="178">
        <v>0</v>
      </c>
      <c r="F37" s="179">
        <v>0</v>
      </c>
      <c r="G37" s="179">
        <v>0</v>
      </c>
      <c r="H37" s="178">
        <v>0</v>
      </c>
      <c r="I37" s="179">
        <v>0</v>
      </c>
      <c r="J37" s="179">
        <v>0</v>
      </c>
      <c r="K37" s="178">
        <v>0</v>
      </c>
      <c r="L37" s="179">
        <v>0</v>
      </c>
      <c r="M37" s="179">
        <v>0</v>
      </c>
      <c r="N37" s="178">
        <v>0</v>
      </c>
      <c r="O37" s="179">
        <v>0</v>
      </c>
      <c r="P37" s="179">
        <v>0</v>
      </c>
      <c r="Q37" s="178">
        <f t="shared" si="0"/>
        <v>4</v>
      </c>
      <c r="R37" s="179">
        <f t="shared" si="1"/>
        <v>0</v>
      </c>
      <c r="S37" s="179">
        <f t="shared" si="2"/>
        <v>4</v>
      </c>
    </row>
    <row r="38" spans="1:19" ht="10.5">
      <c r="A38" s="149" t="s">
        <v>464</v>
      </c>
      <c r="B38" s="178">
        <v>9</v>
      </c>
      <c r="C38" s="179">
        <v>0</v>
      </c>
      <c r="D38" s="179">
        <v>9</v>
      </c>
      <c r="E38" s="178">
        <v>0</v>
      </c>
      <c r="F38" s="179">
        <v>0</v>
      </c>
      <c r="G38" s="179">
        <v>0</v>
      </c>
      <c r="H38" s="178">
        <v>0</v>
      </c>
      <c r="I38" s="179">
        <v>0</v>
      </c>
      <c r="J38" s="179">
        <v>0</v>
      </c>
      <c r="K38" s="178">
        <v>0</v>
      </c>
      <c r="L38" s="179">
        <v>0</v>
      </c>
      <c r="M38" s="179">
        <v>0</v>
      </c>
      <c r="N38" s="178">
        <v>0</v>
      </c>
      <c r="O38" s="179">
        <v>0</v>
      </c>
      <c r="P38" s="179">
        <v>0</v>
      </c>
      <c r="Q38" s="178">
        <f t="shared" si="0"/>
        <v>9</v>
      </c>
      <c r="R38" s="179">
        <f t="shared" si="1"/>
        <v>0</v>
      </c>
      <c r="S38" s="179">
        <f t="shared" si="2"/>
        <v>9</v>
      </c>
    </row>
    <row r="39" spans="1:19" ht="10.5">
      <c r="A39" s="149" t="s">
        <v>317</v>
      </c>
      <c r="B39" s="178">
        <v>0</v>
      </c>
      <c r="C39" s="179">
        <v>8</v>
      </c>
      <c r="D39" s="179">
        <v>8</v>
      </c>
      <c r="E39" s="178">
        <v>11</v>
      </c>
      <c r="F39" s="179">
        <v>184</v>
      </c>
      <c r="G39" s="179">
        <v>195</v>
      </c>
      <c r="H39" s="178">
        <v>2</v>
      </c>
      <c r="I39" s="179">
        <v>20</v>
      </c>
      <c r="J39" s="179">
        <v>22</v>
      </c>
      <c r="K39" s="178">
        <v>0</v>
      </c>
      <c r="L39" s="179">
        <v>0</v>
      </c>
      <c r="M39" s="179">
        <v>0</v>
      </c>
      <c r="N39" s="178">
        <v>0</v>
      </c>
      <c r="O39" s="179">
        <v>0</v>
      </c>
      <c r="P39" s="179">
        <v>0</v>
      </c>
      <c r="Q39" s="178">
        <f t="shared" si="0"/>
        <v>13</v>
      </c>
      <c r="R39" s="179">
        <f t="shared" si="1"/>
        <v>212</v>
      </c>
      <c r="S39" s="179">
        <f t="shared" si="2"/>
        <v>225</v>
      </c>
    </row>
    <row r="40" spans="1:19" ht="10.5">
      <c r="A40" s="149" t="s">
        <v>53</v>
      </c>
      <c r="B40" s="178">
        <v>0</v>
      </c>
      <c r="C40" s="179">
        <v>0</v>
      </c>
      <c r="D40" s="179">
        <v>0</v>
      </c>
      <c r="E40" s="178">
        <v>0</v>
      </c>
      <c r="F40" s="179">
        <v>0</v>
      </c>
      <c r="G40" s="179">
        <v>0</v>
      </c>
      <c r="H40" s="178">
        <v>9</v>
      </c>
      <c r="I40" s="179">
        <v>0</v>
      </c>
      <c r="J40" s="179">
        <v>9</v>
      </c>
      <c r="K40" s="178">
        <v>0</v>
      </c>
      <c r="L40" s="179">
        <v>0</v>
      </c>
      <c r="M40" s="179">
        <v>0</v>
      </c>
      <c r="N40" s="178">
        <v>0</v>
      </c>
      <c r="O40" s="179">
        <v>0</v>
      </c>
      <c r="P40" s="179">
        <v>0</v>
      </c>
      <c r="Q40" s="178">
        <f t="shared" si="0"/>
        <v>9</v>
      </c>
      <c r="R40" s="179">
        <f t="shared" si="1"/>
        <v>0</v>
      </c>
      <c r="S40" s="179">
        <f t="shared" si="2"/>
        <v>9</v>
      </c>
    </row>
    <row r="41" spans="1:19" ht="10.5">
      <c r="A41" s="149" t="s">
        <v>187</v>
      </c>
      <c r="B41" s="178">
        <v>8</v>
      </c>
      <c r="C41" s="179">
        <v>25</v>
      </c>
      <c r="D41" s="179">
        <v>33</v>
      </c>
      <c r="E41" s="178">
        <v>64</v>
      </c>
      <c r="F41" s="179">
        <v>196</v>
      </c>
      <c r="G41" s="179">
        <v>260</v>
      </c>
      <c r="H41" s="178">
        <v>0</v>
      </c>
      <c r="I41" s="179">
        <v>0</v>
      </c>
      <c r="J41" s="179">
        <v>0</v>
      </c>
      <c r="K41" s="178">
        <v>4</v>
      </c>
      <c r="L41" s="179">
        <v>14</v>
      </c>
      <c r="M41" s="179">
        <v>18</v>
      </c>
      <c r="N41" s="178">
        <v>0</v>
      </c>
      <c r="O41" s="179">
        <v>0</v>
      </c>
      <c r="P41" s="179">
        <v>0</v>
      </c>
      <c r="Q41" s="178">
        <f t="shared" si="0"/>
        <v>76</v>
      </c>
      <c r="R41" s="179">
        <f t="shared" si="1"/>
        <v>235</v>
      </c>
      <c r="S41" s="179">
        <f t="shared" si="2"/>
        <v>311</v>
      </c>
    </row>
    <row r="42" spans="1:19" ht="10.5">
      <c r="A42" s="149" t="s">
        <v>151</v>
      </c>
      <c r="B42" s="178">
        <v>2</v>
      </c>
      <c r="C42" s="179">
        <v>6</v>
      </c>
      <c r="D42" s="179">
        <v>8</v>
      </c>
      <c r="E42" s="178">
        <v>0</v>
      </c>
      <c r="F42" s="179">
        <v>9</v>
      </c>
      <c r="G42" s="179">
        <v>9</v>
      </c>
      <c r="H42" s="178">
        <v>0</v>
      </c>
      <c r="I42" s="179">
        <v>0</v>
      </c>
      <c r="J42" s="179">
        <v>0</v>
      </c>
      <c r="K42" s="178">
        <v>0</v>
      </c>
      <c r="L42" s="179">
        <v>0</v>
      </c>
      <c r="M42" s="179">
        <v>0</v>
      </c>
      <c r="N42" s="178">
        <v>0</v>
      </c>
      <c r="O42" s="179">
        <v>0</v>
      </c>
      <c r="P42" s="179">
        <v>0</v>
      </c>
      <c r="Q42" s="178">
        <f t="shared" si="0"/>
        <v>2</v>
      </c>
      <c r="R42" s="179">
        <f t="shared" si="1"/>
        <v>15</v>
      </c>
      <c r="S42" s="179">
        <f t="shared" si="2"/>
        <v>17</v>
      </c>
    </row>
    <row r="43" spans="1:19" ht="10.5">
      <c r="A43" s="149" t="s">
        <v>188</v>
      </c>
      <c r="B43" s="178">
        <v>35</v>
      </c>
      <c r="C43" s="179">
        <v>54</v>
      </c>
      <c r="D43" s="179">
        <v>89</v>
      </c>
      <c r="E43" s="178">
        <v>43</v>
      </c>
      <c r="F43" s="179">
        <v>90</v>
      </c>
      <c r="G43" s="179">
        <v>133</v>
      </c>
      <c r="H43" s="178">
        <v>4</v>
      </c>
      <c r="I43" s="179">
        <v>4</v>
      </c>
      <c r="J43" s="179">
        <v>8</v>
      </c>
      <c r="K43" s="178">
        <v>22</v>
      </c>
      <c r="L43" s="179">
        <v>27</v>
      </c>
      <c r="M43" s="179">
        <v>49</v>
      </c>
      <c r="N43" s="178">
        <v>0</v>
      </c>
      <c r="O43" s="179">
        <v>0</v>
      </c>
      <c r="P43" s="179">
        <v>0</v>
      </c>
      <c r="Q43" s="178">
        <f t="shared" si="0"/>
        <v>104</v>
      </c>
      <c r="R43" s="179">
        <f t="shared" si="1"/>
        <v>175</v>
      </c>
      <c r="S43" s="179">
        <f t="shared" si="2"/>
        <v>279</v>
      </c>
    </row>
    <row r="44" spans="1:19" ht="10.5">
      <c r="A44" s="149" t="s">
        <v>153</v>
      </c>
      <c r="B44" s="178">
        <v>59</v>
      </c>
      <c r="C44" s="179">
        <v>26</v>
      </c>
      <c r="D44" s="179">
        <v>85</v>
      </c>
      <c r="E44" s="178">
        <v>166</v>
      </c>
      <c r="F44" s="179">
        <v>100</v>
      </c>
      <c r="G44" s="179">
        <v>266</v>
      </c>
      <c r="H44" s="178">
        <v>25</v>
      </c>
      <c r="I44" s="179">
        <v>14</v>
      </c>
      <c r="J44" s="179">
        <v>39</v>
      </c>
      <c r="K44" s="178">
        <v>27</v>
      </c>
      <c r="L44" s="179">
        <v>9</v>
      </c>
      <c r="M44" s="179">
        <v>36</v>
      </c>
      <c r="N44" s="178">
        <v>8</v>
      </c>
      <c r="O44" s="179">
        <v>7</v>
      </c>
      <c r="P44" s="179">
        <v>15</v>
      </c>
      <c r="Q44" s="178">
        <f t="shared" si="0"/>
        <v>285</v>
      </c>
      <c r="R44" s="179">
        <f t="shared" si="1"/>
        <v>156</v>
      </c>
      <c r="S44" s="179">
        <f t="shared" si="2"/>
        <v>441</v>
      </c>
    </row>
    <row r="45" spans="1:19" ht="10.5">
      <c r="A45" s="149" t="s">
        <v>154</v>
      </c>
      <c r="B45" s="178">
        <v>12</v>
      </c>
      <c r="C45" s="179">
        <v>0</v>
      </c>
      <c r="D45" s="179">
        <v>12</v>
      </c>
      <c r="E45" s="178">
        <v>0</v>
      </c>
      <c r="F45" s="179">
        <v>0</v>
      </c>
      <c r="G45" s="179">
        <v>0</v>
      </c>
      <c r="H45" s="178">
        <v>0</v>
      </c>
      <c r="I45" s="179">
        <v>0</v>
      </c>
      <c r="J45" s="179">
        <v>0</v>
      </c>
      <c r="K45" s="178">
        <v>0</v>
      </c>
      <c r="L45" s="179">
        <v>0</v>
      </c>
      <c r="M45" s="179">
        <v>0</v>
      </c>
      <c r="N45" s="178">
        <v>0</v>
      </c>
      <c r="O45" s="179">
        <v>0</v>
      </c>
      <c r="P45" s="179">
        <v>0</v>
      </c>
      <c r="Q45" s="178">
        <f t="shared" si="0"/>
        <v>12</v>
      </c>
      <c r="R45" s="179">
        <f t="shared" si="1"/>
        <v>0</v>
      </c>
      <c r="S45" s="179">
        <f t="shared" si="2"/>
        <v>12</v>
      </c>
    </row>
    <row r="46" spans="1:19" ht="10.5">
      <c r="A46" s="149" t="s">
        <v>318</v>
      </c>
      <c r="B46" s="178">
        <v>44</v>
      </c>
      <c r="C46" s="179">
        <v>1</v>
      </c>
      <c r="D46" s="179">
        <v>45</v>
      </c>
      <c r="E46" s="178">
        <v>299</v>
      </c>
      <c r="F46" s="179">
        <v>0</v>
      </c>
      <c r="G46" s="179">
        <v>299</v>
      </c>
      <c r="H46" s="178">
        <v>24</v>
      </c>
      <c r="I46" s="179">
        <v>1</v>
      </c>
      <c r="J46" s="179">
        <v>25</v>
      </c>
      <c r="K46" s="178">
        <v>12</v>
      </c>
      <c r="L46" s="179">
        <v>0</v>
      </c>
      <c r="M46" s="179">
        <v>12</v>
      </c>
      <c r="N46" s="178">
        <v>0</v>
      </c>
      <c r="O46" s="179">
        <v>0</v>
      </c>
      <c r="P46" s="179">
        <v>0</v>
      </c>
      <c r="Q46" s="178">
        <f t="shared" si="0"/>
        <v>379</v>
      </c>
      <c r="R46" s="179">
        <f t="shared" si="1"/>
        <v>2</v>
      </c>
      <c r="S46" s="179">
        <f t="shared" si="2"/>
        <v>381</v>
      </c>
    </row>
    <row r="47" spans="1:19" ht="10.5">
      <c r="A47" s="149" t="s">
        <v>189</v>
      </c>
      <c r="B47" s="178">
        <v>0</v>
      </c>
      <c r="C47" s="179">
        <v>0</v>
      </c>
      <c r="D47" s="179">
        <v>0</v>
      </c>
      <c r="E47" s="178">
        <v>21</v>
      </c>
      <c r="F47" s="179">
        <v>2</v>
      </c>
      <c r="G47" s="179">
        <v>23</v>
      </c>
      <c r="H47" s="178">
        <v>0</v>
      </c>
      <c r="I47" s="179">
        <v>0</v>
      </c>
      <c r="J47" s="179">
        <v>0</v>
      </c>
      <c r="K47" s="178">
        <v>0</v>
      </c>
      <c r="L47" s="179">
        <v>0</v>
      </c>
      <c r="M47" s="179">
        <v>0</v>
      </c>
      <c r="N47" s="178">
        <v>0</v>
      </c>
      <c r="O47" s="179">
        <v>0</v>
      </c>
      <c r="P47" s="179">
        <v>0</v>
      </c>
      <c r="Q47" s="178">
        <f t="shared" si="0"/>
        <v>21</v>
      </c>
      <c r="R47" s="179">
        <f t="shared" si="1"/>
        <v>2</v>
      </c>
      <c r="S47" s="179">
        <f t="shared" si="2"/>
        <v>23</v>
      </c>
    </row>
    <row r="48" spans="1:19" ht="10.5">
      <c r="A48" s="149" t="s">
        <v>155</v>
      </c>
      <c r="B48" s="178">
        <v>27</v>
      </c>
      <c r="C48" s="179">
        <v>10</v>
      </c>
      <c r="D48" s="179">
        <v>37</v>
      </c>
      <c r="E48" s="178">
        <v>57</v>
      </c>
      <c r="F48" s="179">
        <v>28</v>
      </c>
      <c r="G48" s="179">
        <v>85</v>
      </c>
      <c r="H48" s="178">
        <v>0</v>
      </c>
      <c r="I48" s="179">
        <v>0</v>
      </c>
      <c r="J48" s="179">
        <v>0</v>
      </c>
      <c r="K48" s="178">
        <v>11</v>
      </c>
      <c r="L48" s="179">
        <v>6</v>
      </c>
      <c r="M48" s="179">
        <v>17</v>
      </c>
      <c r="N48" s="178">
        <v>0</v>
      </c>
      <c r="O48" s="179">
        <v>0</v>
      </c>
      <c r="P48" s="179">
        <v>0</v>
      </c>
      <c r="Q48" s="178">
        <f t="shared" si="0"/>
        <v>95</v>
      </c>
      <c r="R48" s="179">
        <f t="shared" si="1"/>
        <v>44</v>
      </c>
      <c r="S48" s="179">
        <f t="shared" si="2"/>
        <v>139</v>
      </c>
    </row>
    <row r="49" spans="1:19" ht="10.5">
      <c r="A49" s="149" t="s">
        <v>190</v>
      </c>
      <c r="B49" s="178">
        <v>17</v>
      </c>
      <c r="C49" s="179">
        <v>3</v>
      </c>
      <c r="D49" s="179">
        <v>20</v>
      </c>
      <c r="E49" s="178">
        <v>13</v>
      </c>
      <c r="F49" s="179">
        <v>3</v>
      </c>
      <c r="G49" s="179">
        <v>16</v>
      </c>
      <c r="H49" s="178">
        <v>11</v>
      </c>
      <c r="I49" s="179">
        <v>0</v>
      </c>
      <c r="J49" s="179">
        <v>11</v>
      </c>
      <c r="K49" s="178">
        <v>0</v>
      </c>
      <c r="L49" s="179">
        <v>0</v>
      </c>
      <c r="M49" s="179">
        <v>0</v>
      </c>
      <c r="N49" s="178">
        <v>3</v>
      </c>
      <c r="O49" s="179">
        <v>1</v>
      </c>
      <c r="P49" s="179">
        <v>4</v>
      </c>
      <c r="Q49" s="178">
        <f t="shared" si="0"/>
        <v>44</v>
      </c>
      <c r="R49" s="179">
        <f t="shared" si="1"/>
        <v>7</v>
      </c>
      <c r="S49" s="179">
        <f t="shared" si="2"/>
        <v>51</v>
      </c>
    </row>
    <row r="50" spans="1:19" ht="10.5">
      <c r="A50" s="149" t="s">
        <v>157</v>
      </c>
      <c r="B50" s="178">
        <v>4</v>
      </c>
      <c r="C50" s="179">
        <v>0</v>
      </c>
      <c r="D50" s="179">
        <v>4</v>
      </c>
      <c r="E50" s="178">
        <v>0</v>
      </c>
      <c r="F50" s="179">
        <v>0</v>
      </c>
      <c r="G50" s="179">
        <v>0</v>
      </c>
      <c r="H50" s="178">
        <v>0</v>
      </c>
      <c r="I50" s="179">
        <v>0</v>
      </c>
      <c r="J50" s="179">
        <v>0</v>
      </c>
      <c r="K50" s="178">
        <v>0</v>
      </c>
      <c r="L50" s="179">
        <v>0</v>
      </c>
      <c r="M50" s="179">
        <v>0</v>
      </c>
      <c r="N50" s="178">
        <v>0</v>
      </c>
      <c r="O50" s="179">
        <v>0</v>
      </c>
      <c r="P50" s="179">
        <v>0</v>
      </c>
      <c r="Q50" s="178">
        <f t="shared" si="0"/>
        <v>4</v>
      </c>
      <c r="R50" s="179">
        <f t="shared" si="1"/>
        <v>0</v>
      </c>
      <c r="S50" s="179">
        <f t="shared" si="2"/>
        <v>4</v>
      </c>
    </row>
    <row r="51" spans="1:19" ht="10.5">
      <c r="A51" s="149" t="s">
        <v>401</v>
      </c>
      <c r="B51" s="178">
        <v>5</v>
      </c>
      <c r="C51" s="179">
        <v>0</v>
      </c>
      <c r="D51" s="179">
        <v>5</v>
      </c>
      <c r="E51" s="178">
        <v>0</v>
      </c>
      <c r="F51" s="179">
        <v>0</v>
      </c>
      <c r="G51" s="179">
        <v>0</v>
      </c>
      <c r="H51" s="178">
        <v>0</v>
      </c>
      <c r="I51" s="179">
        <v>0</v>
      </c>
      <c r="J51" s="179">
        <v>0</v>
      </c>
      <c r="K51" s="178">
        <v>1</v>
      </c>
      <c r="L51" s="179">
        <v>1</v>
      </c>
      <c r="M51" s="179">
        <v>2</v>
      </c>
      <c r="N51" s="178">
        <v>0</v>
      </c>
      <c r="O51" s="179">
        <v>0</v>
      </c>
      <c r="P51" s="179">
        <v>0</v>
      </c>
      <c r="Q51" s="178">
        <f t="shared" si="0"/>
        <v>6</v>
      </c>
      <c r="R51" s="179">
        <f t="shared" si="1"/>
        <v>1</v>
      </c>
      <c r="S51" s="179">
        <f t="shared" si="2"/>
        <v>7</v>
      </c>
    </row>
    <row r="52" spans="1:19" ht="10.5">
      <c r="A52" s="149" t="s">
        <v>44</v>
      </c>
      <c r="B52" s="178">
        <v>14</v>
      </c>
      <c r="C52" s="179">
        <v>4</v>
      </c>
      <c r="D52" s="179">
        <v>18</v>
      </c>
      <c r="E52" s="178">
        <v>85</v>
      </c>
      <c r="F52" s="179">
        <v>12</v>
      </c>
      <c r="G52" s="179">
        <v>97</v>
      </c>
      <c r="H52" s="178">
        <v>56</v>
      </c>
      <c r="I52" s="179">
        <v>6</v>
      </c>
      <c r="J52" s="179">
        <v>62</v>
      </c>
      <c r="K52" s="178">
        <v>21</v>
      </c>
      <c r="L52" s="179">
        <v>2</v>
      </c>
      <c r="M52" s="179">
        <v>23</v>
      </c>
      <c r="N52" s="178">
        <v>3</v>
      </c>
      <c r="O52" s="179">
        <v>0</v>
      </c>
      <c r="P52" s="179">
        <v>3</v>
      </c>
      <c r="Q52" s="178">
        <f t="shared" si="0"/>
        <v>179</v>
      </c>
      <c r="R52" s="179">
        <f t="shared" si="1"/>
        <v>24</v>
      </c>
      <c r="S52" s="179">
        <f t="shared" si="2"/>
        <v>203</v>
      </c>
    </row>
    <row r="53" spans="1:19" ht="10.5">
      <c r="A53" s="149" t="s">
        <v>492</v>
      </c>
      <c r="B53" s="178">
        <v>4</v>
      </c>
      <c r="C53" s="179">
        <v>0</v>
      </c>
      <c r="D53" s="179">
        <v>4</v>
      </c>
      <c r="E53" s="178">
        <v>19</v>
      </c>
      <c r="F53" s="179">
        <v>0</v>
      </c>
      <c r="G53" s="179">
        <v>19</v>
      </c>
      <c r="H53" s="178">
        <v>0</v>
      </c>
      <c r="I53" s="179">
        <v>0</v>
      </c>
      <c r="J53" s="179">
        <v>0</v>
      </c>
      <c r="K53" s="178">
        <v>0</v>
      </c>
      <c r="L53" s="179">
        <v>0</v>
      </c>
      <c r="M53" s="179">
        <v>0</v>
      </c>
      <c r="N53" s="178">
        <v>0</v>
      </c>
      <c r="O53" s="179">
        <v>0</v>
      </c>
      <c r="P53" s="179">
        <v>0</v>
      </c>
      <c r="Q53" s="178">
        <f t="shared" si="0"/>
        <v>23</v>
      </c>
      <c r="R53" s="179">
        <f t="shared" si="1"/>
        <v>0</v>
      </c>
      <c r="S53" s="179">
        <f t="shared" si="2"/>
        <v>23</v>
      </c>
    </row>
    <row r="54" spans="1:19" ht="10.5">
      <c r="A54" s="149" t="s">
        <v>191</v>
      </c>
      <c r="B54" s="178">
        <v>0</v>
      </c>
      <c r="C54" s="179">
        <v>0</v>
      </c>
      <c r="D54" s="179">
        <v>0</v>
      </c>
      <c r="E54" s="178">
        <v>7</v>
      </c>
      <c r="F54" s="179">
        <v>1</v>
      </c>
      <c r="G54" s="179">
        <v>8</v>
      </c>
      <c r="H54" s="178">
        <v>0</v>
      </c>
      <c r="I54" s="179">
        <v>0</v>
      </c>
      <c r="J54" s="179">
        <v>0</v>
      </c>
      <c r="K54" s="178">
        <v>0</v>
      </c>
      <c r="L54" s="179">
        <v>0</v>
      </c>
      <c r="M54" s="179">
        <v>0</v>
      </c>
      <c r="N54" s="178">
        <v>0</v>
      </c>
      <c r="O54" s="179">
        <v>0</v>
      </c>
      <c r="P54" s="179">
        <v>0</v>
      </c>
      <c r="Q54" s="178">
        <f t="shared" si="0"/>
        <v>7</v>
      </c>
      <c r="R54" s="179">
        <f t="shared" si="1"/>
        <v>1</v>
      </c>
      <c r="S54" s="179">
        <f t="shared" si="2"/>
        <v>8</v>
      </c>
    </row>
    <row r="55" spans="1:19" ht="10.5">
      <c r="A55" s="149" t="s">
        <v>158</v>
      </c>
      <c r="B55" s="178">
        <v>69</v>
      </c>
      <c r="C55" s="179">
        <v>64</v>
      </c>
      <c r="D55" s="179">
        <v>133</v>
      </c>
      <c r="E55" s="178">
        <v>153</v>
      </c>
      <c r="F55" s="179">
        <v>232</v>
      </c>
      <c r="G55" s="179">
        <v>385</v>
      </c>
      <c r="H55" s="178">
        <v>5</v>
      </c>
      <c r="I55" s="179">
        <v>5</v>
      </c>
      <c r="J55" s="179">
        <v>10</v>
      </c>
      <c r="K55" s="178">
        <v>14</v>
      </c>
      <c r="L55" s="179">
        <v>13</v>
      </c>
      <c r="M55" s="179">
        <v>27</v>
      </c>
      <c r="N55" s="178">
        <v>0</v>
      </c>
      <c r="O55" s="179">
        <v>0</v>
      </c>
      <c r="P55" s="179">
        <v>0</v>
      </c>
      <c r="Q55" s="178">
        <f t="shared" si="0"/>
        <v>241</v>
      </c>
      <c r="R55" s="179">
        <f t="shared" si="1"/>
        <v>314</v>
      </c>
      <c r="S55" s="179">
        <f t="shared" si="2"/>
        <v>555</v>
      </c>
    </row>
    <row r="56" spans="1:19" ht="10.5">
      <c r="A56" s="149" t="s">
        <v>192</v>
      </c>
      <c r="B56" s="178">
        <v>39</v>
      </c>
      <c r="C56" s="179">
        <v>638</v>
      </c>
      <c r="D56" s="179">
        <v>677</v>
      </c>
      <c r="E56" s="178">
        <v>164</v>
      </c>
      <c r="F56" s="179">
        <v>1702</v>
      </c>
      <c r="G56" s="179">
        <v>1866</v>
      </c>
      <c r="H56" s="178">
        <v>3</v>
      </c>
      <c r="I56" s="179">
        <v>25</v>
      </c>
      <c r="J56" s="179">
        <v>28</v>
      </c>
      <c r="K56" s="178">
        <v>9</v>
      </c>
      <c r="L56" s="179">
        <v>79</v>
      </c>
      <c r="M56" s="179">
        <v>88</v>
      </c>
      <c r="N56" s="178">
        <v>0</v>
      </c>
      <c r="O56" s="179">
        <v>0</v>
      </c>
      <c r="P56" s="179">
        <v>0</v>
      </c>
      <c r="Q56" s="178">
        <f t="shared" si="0"/>
        <v>215</v>
      </c>
      <c r="R56" s="179">
        <f t="shared" si="1"/>
        <v>2444</v>
      </c>
      <c r="S56" s="179">
        <f t="shared" si="2"/>
        <v>2659</v>
      </c>
    </row>
    <row r="57" spans="1:19" ht="10.5">
      <c r="A57" s="149" t="s">
        <v>193</v>
      </c>
      <c r="B57" s="178">
        <v>14</v>
      </c>
      <c r="C57" s="179">
        <v>0</v>
      </c>
      <c r="D57" s="179">
        <v>14</v>
      </c>
      <c r="E57" s="178">
        <v>38</v>
      </c>
      <c r="F57" s="179">
        <v>3</v>
      </c>
      <c r="G57" s="179">
        <v>41</v>
      </c>
      <c r="H57" s="178">
        <v>0</v>
      </c>
      <c r="I57" s="179">
        <v>0</v>
      </c>
      <c r="J57" s="179">
        <v>0</v>
      </c>
      <c r="K57" s="178">
        <v>8</v>
      </c>
      <c r="L57" s="179">
        <v>0</v>
      </c>
      <c r="M57" s="179">
        <v>8</v>
      </c>
      <c r="N57" s="178">
        <v>0</v>
      </c>
      <c r="O57" s="179">
        <v>0</v>
      </c>
      <c r="P57" s="179">
        <v>0</v>
      </c>
      <c r="Q57" s="178">
        <f t="shared" si="0"/>
        <v>60</v>
      </c>
      <c r="R57" s="179">
        <f t="shared" si="1"/>
        <v>3</v>
      </c>
      <c r="S57" s="179">
        <f t="shared" si="2"/>
        <v>63</v>
      </c>
    </row>
    <row r="58" spans="1:19" ht="10.5">
      <c r="A58" s="149" t="s">
        <v>194</v>
      </c>
      <c r="B58" s="178">
        <v>100</v>
      </c>
      <c r="C58" s="179">
        <v>2</v>
      </c>
      <c r="D58" s="179">
        <v>102</v>
      </c>
      <c r="E58" s="178">
        <v>162</v>
      </c>
      <c r="F58" s="179">
        <v>5</v>
      </c>
      <c r="G58" s="179">
        <v>167</v>
      </c>
      <c r="H58" s="178">
        <v>41</v>
      </c>
      <c r="I58" s="179">
        <v>0</v>
      </c>
      <c r="J58" s="179">
        <v>41</v>
      </c>
      <c r="K58" s="178">
        <v>26</v>
      </c>
      <c r="L58" s="179">
        <v>0</v>
      </c>
      <c r="M58" s="179">
        <v>26</v>
      </c>
      <c r="N58" s="178">
        <v>0</v>
      </c>
      <c r="O58" s="179">
        <v>0</v>
      </c>
      <c r="P58" s="179">
        <v>0</v>
      </c>
      <c r="Q58" s="178">
        <f t="shared" si="0"/>
        <v>329</v>
      </c>
      <c r="R58" s="179">
        <f t="shared" si="1"/>
        <v>7</v>
      </c>
      <c r="S58" s="179">
        <f t="shared" si="2"/>
        <v>336</v>
      </c>
    </row>
    <row r="59" spans="1:19" ht="10.5">
      <c r="A59" s="180" t="s">
        <v>28</v>
      </c>
      <c r="B59" s="181">
        <f aca="true" t="shared" si="3" ref="B59:P59">SUM(B12:B58)</f>
        <v>1388</v>
      </c>
      <c r="C59" s="182">
        <f t="shared" si="3"/>
        <v>1478</v>
      </c>
      <c r="D59" s="182">
        <f t="shared" si="3"/>
        <v>2866</v>
      </c>
      <c r="E59" s="181">
        <f t="shared" si="3"/>
        <v>4320</v>
      </c>
      <c r="F59" s="182">
        <f t="shared" si="3"/>
        <v>4011</v>
      </c>
      <c r="G59" s="182">
        <f t="shared" si="3"/>
        <v>8331</v>
      </c>
      <c r="H59" s="181">
        <f t="shared" si="3"/>
        <v>502</v>
      </c>
      <c r="I59" s="182">
        <f t="shared" si="3"/>
        <v>234</v>
      </c>
      <c r="J59" s="182">
        <f t="shared" si="3"/>
        <v>736</v>
      </c>
      <c r="K59" s="181">
        <f t="shared" si="3"/>
        <v>542</v>
      </c>
      <c r="L59" s="182">
        <f t="shared" si="3"/>
        <v>277</v>
      </c>
      <c r="M59" s="182">
        <f t="shared" si="3"/>
        <v>819</v>
      </c>
      <c r="N59" s="181">
        <f t="shared" si="3"/>
        <v>18</v>
      </c>
      <c r="O59" s="182">
        <f t="shared" si="3"/>
        <v>9</v>
      </c>
      <c r="P59" s="182">
        <f t="shared" si="3"/>
        <v>27</v>
      </c>
      <c r="Q59" s="181">
        <f t="shared" si="0"/>
        <v>6770</v>
      </c>
      <c r="R59" s="182">
        <f t="shared" si="1"/>
        <v>6009</v>
      </c>
      <c r="S59" s="182">
        <f t="shared" si="2"/>
        <v>12779</v>
      </c>
    </row>
    <row r="60" ht="10.5">
      <c r="D60" s="183"/>
    </row>
    <row r="61" spans="1:19" s="184" customFormat="1" ht="10.5">
      <c r="A61" s="169"/>
      <c r="B61" s="169"/>
      <c r="C61" s="169"/>
      <c r="D61" s="192"/>
      <c r="E61" s="170"/>
      <c r="F61" s="170"/>
      <c r="G61" s="170"/>
      <c r="H61" s="170"/>
      <c r="I61" s="170"/>
      <c r="J61" s="170"/>
      <c r="K61" s="170"/>
      <c r="L61" s="170"/>
      <c r="M61" s="170"/>
      <c r="N61" s="170"/>
      <c r="O61" s="170"/>
      <c r="P61" s="170"/>
      <c r="Q61" s="170"/>
      <c r="R61" s="170"/>
      <c r="S61" s="170"/>
    </row>
    <row r="62" spans="1:19" ht="10.5">
      <c r="A62" s="154" t="s">
        <v>345</v>
      </c>
      <c r="B62" s="157"/>
      <c r="C62" s="157"/>
      <c r="D62" s="158"/>
      <c r="E62" s="158"/>
      <c r="F62" s="158"/>
      <c r="G62" s="158"/>
      <c r="H62" s="158"/>
      <c r="I62" s="158"/>
      <c r="J62" s="158"/>
      <c r="K62" s="158"/>
      <c r="L62" s="158"/>
      <c r="M62" s="158"/>
      <c r="N62" s="158"/>
      <c r="O62" s="158"/>
      <c r="P62" s="158"/>
      <c r="Q62" s="158"/>
      <c r="R62" s="158"/>
      <c r="S62" s="158"/>
    </row>
    <row r="63" spans="1:19" ht="10.5">
      <c r="A63" s="154" t="s">
        <v>342</v>
      </c>
      <c r="B63" s="157"/>
      <c r="C63" s="157"/>
      <c r="D63" s="158"/>
      <c r="E63" s="158"/>
      <c r="F63" s="158"/>
      <c r="G63" s="158"/>
      <c r="H63" s="158"/>
      <c r="I63" s="158"/>
      <c r="J63" s="158"/>
      <c r="K63" s="158"/>
      <c r="L63" s="158"/>
      <c r="M63" s="158"/>
      <c r="N63" s="158"/>
      <c r="O63" s="158"/>
      <c r="P63" s="158"/>
      <c r="Q63" s="158"/>
      <c r="R63" s="158"/>
      <c r="S63" s="158"/>
    </row>
    <row r="64" spans="1:19" ht="10.5">
      <c r="A64" s="154"/>
      <c r="B64" s="157"/>
      <c r="C64" s="157"/>
      <c r="D64" s="158"/>
      <c r="E64" s="158"/>
      <c r="F64" s="158"/>
      <c r="G64" s="158"/>
      <c r="H64" s="158"/>
      <c r="I64" s="158"/>
      <c r="J64" s="158"/>
      <c r="K64" s="158"/>
      <c r="L64" s="158"/>
      <c r="M64" s="158"/>
      <c r="N64" s="158"/>
      <c r="O64" s="158"/>
      <c r="P64" s="158"/>
      <c r="Q64" s="158"/>
      <c r="R64" s="158"/>
      <c r="S64" s="158"/>
    </row>
    <row r="65" spans="1:19" ht="10.5">
      <c r="A65" s="154" t="s">
        <v>144</v>
      </c>
      <c r="B65" s="157"/>
      <c r="C65" s="157"/>
      <c r="D65" s="158"/>
      <c r="E65" s="158"/>
      <c r="F65" s="158"/>
      <c r="G65" s="158"/>
      <c r="H65" s="158"/>
      <c r="I65" s="158"/>
      <c r="J65" s="158"/>
      <c r="K65" s="158"/>
      <c r="L65" s="158"/>
      <c r="M65" s="158"/>
      <c r="N65" s="158"/>
      <c r="O65" s="158"/>
      <c r="P65" s="158"/>
      <c r="Q65" s="158"/>
      <c r="R65" s="158"/>
      <c r="S65" s="158"/>
    </row>
    <row r="66" spans="1:4" ht="12.75" thickBot="1">
      <c r="A66" s="191"/>
      <c r="B66" s="157"/>
      <c r="C66" s="157"/>
      <c r="D66" s="158"/>
    </row>
    <row r="67" spans="1:19" ht="10.5" customHeight="1">
      <c r="A67" s="159"/>
      <c r="B67" s="332" t="s">
        <v>58</v>
      </c>
      <c r="C67" s="333"/>
      <c r="D67" s="334"/>
      <c r="E67" s="161"/>
      <c r="F67" s="160" t="s">
        <v>46</v>
      </c>
      <c r="G67" s="162"/>
      <c r="H67" s="161"/>
      <c r="I67" s="160" t="s">
        <v>47</v>
      </c>
      <c r="J67" s="162"/>
      <c r="K67" s="161"/>
      <c r="L67" s="160" t="s">
        <v>48</v>
      </c>
      <c r="M67" s="162"/>
      <c r="N67" s="161"/>
      <c r="O67" s="160" t="s">
        <v>59</v>
      </c>
      <c r="P67" s="162"/>
      <c r="Q67" s="185"/>
      <c r="R67" s="160" t="s">
        <v>28</v>
      </c>
      <c r="S67" s="163"/>
    </row>
    <row r="68" spans="1:19" s="164" customFormat="1" ht="12.75" customHeight="1">
      <c r="A68" s="149"/>
      <c r="B68" s="335" t="s">
        <v>60</v>
      </c>
      <c r="C68" s="336"/>
      <c r="D68" s="337"/>
      <c r="E68" s="167"/>
      <c r="F68" s="168"/>
      <c r="G68" s="169"/>
      <c r="H68" s="167"/>
      <c r="I68" s="168"/>
      <c r="J68" s="169"/>
      <c r="K68" s="167"/>
      <c r="L68" s="168"/>
      <c r="M68" s="169"/>
      <c r="N68" s="167"/>
      <c r="O68" s="170" t="s">
        <v>61</v>
      </c>
      <c r="P68" s="186"/>
      <c r="Q68" s="168"/>
      <c r="R68" s="168"/>
      <c r="S68" s="169"/>
    </row>
    <row r="69" spans="1:19" ht="12.75" customHeight="1">
      <c r="A69" s="166" t="s">
        <v>376</v>
      </c>
      <c r="B69" s="187" t="s">
        <v>63</v>
      </c>
      <c r="C69" s="188" t="s">
        <v>64</v>
      </c>
      <c r="D69" s="189" t="s">
        <v>28</v>
      </c>
      <c r="E69" s="187" t="s">
        <v>63</v>
      </c>
      <c r="F69" s="188" t="s">
        <v>64</v>
      </c>
      <c r="G69" s="189" t="s">
        <v>28</v>
      </c>
      <c r="H69" s="187" t="s">
        <v>63</v>
      </c>
      <c r="I69" s="188" t="s">
        <v>64</v>
      </c>
      <c r="J69" s="189" t="s">
        <v>28</v>
      </c>
      <c r="K69" s="187" t="s">
        <v>63</v>
      </c>
      <c r="L69" s="188" t="s">
        <v>64</v>
      </c>
      <c r="M69" s="189" t="s">
        <v>28</v>
      </c>
      <c r="N69" s="187" t="s">
        <v>63</v>
      </c>
      <c r="O69" s="188" t="s">
        <v>64</v>
      </c>
      <c r="P69" s="190" t="s">
        <v>28</v>
      </c>
      <c r="Q69" s="188" t="s">
        <v>63</v>
      </c>
      <c r="R69" s="188" t="s">
        <v>64</v>
      </c>
      <c r="S69" s="189" t="s">
        <v>28</v>
      </c>
    </row>
    <row r="70" spans="1:19" ht="11.25" customHeight="1">
      <c r="A70" s="149" t="s">
        <v>476</v>
      </c>
      <c r="B70" s="178">
        <v>0</v>
      </c>
      <c r="C70" s="179">
        <v>0</v>
      </c>
      <c r="D70" s="179">
        <v>0</v>
      </c>
      <c r="E70" s="178">
        <v>0</v>
      </c>
      <c r="F70" s="179">
        <v>0</v>
      </c>
      <c r="G70" s="179">
        <v>0</v>
      </c>
      <c r="H70" s="178">
        <v>1</v>
      </c>
      <c r="I70" s="179">
        <v>0</v>
      </c>
      <c r="J70" s="179">
        <v>1</v>
      </c>
      <c r="K70" s="178">
        <v>0</v>
      </c>
      <c r="L70" s="179">
        <v>0</v>
      </c>
      <c r="M70" s="179">
        <v>0</v>
      </c>
      <c r="N70" s="178">
        <v>0</v>
      </c>
      <c r="O70" s="179">
        <v>0</v>
      </c>
      <c r="P70" s="179">
        <v>0</v>
      </c>
      <c r="Q70" s="178">
        <f aca="true" t="shared" si="4" ref="Q70:Q85">SUM(N70,K70,H70,E70,B70)</f>
        <v>1</v>
      </c>
      <c r="R70" s="179">
        <f aca="true" t="shared" si="5" ref="R70:R85">SUM(O70,L70,I70,F70,C70)</f>
        <v>0</v>
      </c>
      <c r="S70" s="179">
        <f aca="true" t="shared" si="6" ref="S70:S85">SUM(Q70:R70)</f>
        <v>1</v>
      </c>
    </row>
    <row r="71" spans="1:19" ht="11.25" customHeight="1">
      <c r="A71" s="149" t="s">
        <v>477</v>
      </c>
      <c r="B71" s="178">
        <v>0</v>
      </c>
      <c r="C71" s="179">
        <v>0</v>
      </c>
      <c r="D71" s="179">
        <v>0</v>
      </c>
      <c r="E71" s="178">
        <v>0</v>
      </c>
      <c r="F71" s="179">
        <v>0</v>
      </c>
      <c r="G71" s="179">
        <v>0</v>
      </c>
      <c r="H71" s="178">
        <v>6</v>
      </c>
      <c r="I71" s="179">
        <v>0</v>
      </c>
      <c r="J71" s="179">
        <v>6</v>
      </c>
      <c r="K71" s="178">
        <v>0</v>
      </c>
      <c r="L71" s="179">
        <v>0</v>
      </c>
      <c r="M71" s="179">
        <v>0</v>
      </c>
      <c r="N71" s="178">
        <v>0</v>
      </c>
      <c r="O71" s="179">
        <v>0</v>
      </c>
      <c r="P71" s="179">
        <v>0</v>
      </c>
      <c r="Q71" s="178">
        <f t="shared" si="4"/>
        <v>6</v>
      </c>
      <c r="R71" s="179">
        <f t="shared" si="5"/>
        <v>0</v>
      </c>
      <c r="S71" s="179">
        <f t="shared" si="6"/>
        <v>6</v>
      </c>
    </row>
    <row r="72" spans="1:19" ht="11.25" customHeight="1">
      <c r="A72" s="149" t="s">
        <v>478</v>
      </c>
      <c r="B72" s="178">
        <v>0</v>
      </c>
      <c r="C72" s="179">
        <v>0</v>
      </c>
      <c r="D72" s="179">
        <v>0</v>
      </c>
      <c r="E72" s="178">
        <v>25</v>
      </c>
      <c r="F72" s="179">
        <v>1</v>
      </c>
      <c r="G72" s="179">
        <v>26</v>
      </c>
      <c r="H72" s="178">
        <v>0</v>
      </c>
      <c r="I72" s="179">
        <v>0</v>
      </c>
      <c r="J72" s="179">
        <v>0</v>
      </c>
      <c r="K72" s="178">
        <v>0</v>
      </c>
      <c r="L72" s="179">
        <v>0</v>
      </c>
      <c r="M72" s="179">
        <v>0</v>
      </c>
      <c r="N72" s="178">
        <v>0</v>
      </c>
      <c r="O72" s="179">
        <v>0</v>
      </c>
      <c r="P72" s="179">
        <v>0</v>
      </c>
      <c r="Q72" s="178">
        <f t="shared" si="4"/>
        <v>25</v>
      </c>
      <c r="R72" s="179">
        <f t="shared" si="5"/>
        <v>1</v>
      </c>
      <c r="S72" s="179">
        <f t="shared" si="6"/>
        <v>26</v>
      </c>
    </row>
    <row r="73" spans="1:19" ht="11.25" customHeight="1">
      <c r="A73" s="149" t="s">
        <v>479</v>
      </c>
      <c r="B73" s="178">
        <v>0</v>
      </c>
      <c r="C73" s="179">
        <v>0</v>
      </c>
      <c r="D73" s="179">
        <v>0</v>
      </c>
      <c r="E73" s="178">
        <v>0</v>
      </c>
      <c r="F73" s="179">
        <v>0</v>
      </c>
      <c r="G73" s="179">
        <v>0</v>
      </c>
      <c r="H73" s="178">
        <v>2</v>
      </c>
      <c r="I73" s="179">
        <v>0</v>
      </c>
      <c r="J73" s="179">
        <v>2</v>
      </c>
      <c r="K73" s="178">
        <v>0</v>
      </c>
      <c r="L73" s="179">
        <v>0</v>
      </c>
      <c r="M73" s="179">
        <v>0</v>
      </c>
      <c r="N73" s="178">
        <v>0</v>
      </c>
      <c r="O73" s="179">
        <v>0</v>
      </c>
      <c r="P73" s="179">
        <v>0</v>
      </c>
      <c r="Q73" s="178">
        <f t="shared" si="4"/>
        <v>2</v>
      </c>
      <c r="R73" s="179">
        <f t="shared" si="5"/>
        <v>0</v>
      </c>
      <c r="S73" s="179">
        <f t="shared" si="6"/>
        <v>2</v>
      </c>
    </row>
    <row r="74" spans="1:19" ht="11.25" customHeight="1">
      <c r="A74" s="149" t="s">
        <v>491</v>
      </c>
      <c r="B74" s="178">
        <v>11</v>
      </c>
      <c r="C74" s="179">
        <v>0</v>
      </c>
      <c r="D74" s="179">
        <v>11</v>
      </c>
      <c r="E74" s="178">
        <v>14</v>
      </c>
      <c r="F74" s="179">
        <v>0</v>
      </c>
      <c r="G74" s="179">
        <v>14</v>
      </c>
      <c r="H74" s="178">
        <v>0</v>
      </c>
      <c r="I74" s="179">
        <v>0</v>
      </c>
      <c r="J74" s="179">
        <v>0</v>
      </c>
      <c r="K74" s="178">
        <v>0</v>
      </c>
      <c r="L74" s="179">
        <v>0</v>
      </c>
      <c r="M74" s="179">
        <v>0</v>
      </c>
      <c r="N74" s="178">
        <v>0</v>
      </c>
      <c r="O74" s="179">
        <v>0</v>
      </c>
      <c r="P74" s="179">
        <v>0</v>
      </c>
      <c r="Q74" s="178">
        <f t="shared" si="4"/>
        <v>25</v>
      </c>
      <c r="R74" s="179">
        <f t="shared" si="5"/>
        <v>0</v>
      </c>
      <c r="S74" s="179">
        <f t="shared" si="6"/>
        <v>25</v>
      </c>
    </row>
    <row r="75" spans="1:19" ht="11.25" customHeight="1">
      <c r="A75" s="149" t="s">
        <v>480</v>
      </c>
      <c r="B75" s="178">
        <v>0</v>
      </c>
      <c r="C75" s="179">
        <v>0</v>
      </c>
      <c r="D75" s="179">
        <v>0</v>
      </c>
      <c r="E75" s="178">
        <v>0</v>
      </c>
      <c r="F75" s="179">
        <v>0</v>
      </c>
      <c r="G75" s="179">
        <v>0</v>
      </c>
      <c r="H75" s="178">
        <v>0</v>
      </c>
      <c r="I75" s="179">
        <v>0</v>
      </c>
      <c r="J75" s="179">
        <v>0</v>
      </c>
      <c r="K75" s="178">
        <v>8</v>
      </c>
      <c r="L75" s="179">
        <v>0</v>
      </c>
      <c r="M75" s="179">
        <v>8</v>
      </c>
      <c r="N75" s="178">
        <v>0</v>
      </c>
      <c r="O75" s="179">
        <v>0</v>
      </c>
      <c r="P75" s="179">
        <v>0</v>
      </c>
      <c r="Q75" s="178">
        <f t="shared" si="4"/>
        <v>8</v>
      </c>
      <c r="R75" s="179">
        <f t="shared" si="5"/>
        <v>0</v>
      </c>
      <c r="S75" s="179">
        <f t="shared" si="6"/>
        <v>8</v>
      </c>
    </row>
    <row r="76" spans="1:19" ht="11.25" customHeight="1">
      <c r="A76" s="149" t="s">
        <v>481</v>
      </c>
      <c r="B76" s="178">
        <v>10</v>
      </c>
      <c r="C76" s="179">
        <v>0</v>
      </c>
      <c r="D76" s="179">
        <v>10</v>
      </c>
      <c r="E76" s="178">
        <v>0</v>
      </c>
      <c r="F76" s="179">
        <v>0</v>
      </c>
      <c r="G76" s="179">
        <v>0</v>
      </c>
      <c r="H76" s="178">
        <v>0</v>
      </c>
      <c r="I76" s="179">
        <v>0</v>
      </c>
      <c r="J76" s="179">
        <v>0</v>
      </c>
      <c r="K76" s="178">
        <v>0</v>
      </c>
      <c r="L76" s="179">
        <v>0</v>
      </c>
      <c r="M76" s="179">
        <v>0</v>
      </c>
      <c r="N76" s="178">
        <v>0</v>
      </c>
      <c r="O76" s="179">
        <v>0</v>
      </c>
      <c r="P76" s="179">
        <v>0</v>
      </c>
      <c r="Q76" s="178">
        <f t="shared" si="4"/>
        <v>10</v>
      </c>
      <c r="R76" s="179">
        <f t="shared" si="5"/>
        <v>0</v>
      </c>
      <c r="S76" s="179">
        <f t="shared" si="6"/>
        <v>10</v>
      </c>
    </row>
    <row r="77" spans="1:19" ht="11.25" customHeight="1">
      <c r="A77" s="149" t="s">
        <v>482</v>
      </c>
      <c r="B77" s="178">
        <v>0</v>
      </c>
      <c r="C77" s="179">
        <v>0</v>
      </c>
      <c r="D77" s="179">
        <v>0</v>
      </c>
      <c r="E77" s="178">
        <v>10</v>
      </c>
      <c r="F77" s="179">
        <v>0</v>
      </c>
      <c r="G77" s="179">
        <v>10</v>
      </c>
      <c r="H77" s="178">
        <v>0</v>
      </c>
      <c r="I77" s="179">
        <v>0</v>
      </c>
      <c r="J77" s="179">
        <v>0</v>
      </c>
      <c r="K77" s="178">
        <v>5</v>
      </c>
      <c r="L77" s="179">
        <v>0</v>
      </c>
      <c r="M77" s="179">
        <v>5</v>
      </c>
      <c r="N77" s="178">
        <v>0</v>
      </c>
      <c r="O77" s="179">
        <v>0</v>
      </c>
      <c r="P77" s="179">
        <v>0</v>
      </c>
      <c r="Q77" s="178">
        <f t="shared" si="4"/>
        <v>15</v>
      </c>
      <c r="R77" s="179">
        <f t="shared" si="5"/>
        <v>0</v>
      </c>
      <c r="S77" s="179">
        <f t="shared" si="6"/>
        <v>15</v>
      </c>
    </row>
    <row r="78" spans="1:19" ht="11.25" customHeight="1">
      <c r="A78" s="149" t="s">
        <v>483</v>
      </c>
      <c r="B78" s="178">
        <v>0</v>
      </c>
      <c r="C78" s="179">
        <v>0</v>
      </c>
      <c r="D78" s="179">
        <v>0</v>
      </c>
      <c r="E78" s="178">
        <v>4</v>
      </c>
      <c r="F78" s="179">
        <v>0</v>
      </c>
      <c r="G78" s="179">
        <v>4</v>
      </c>
      <c r="H78" s="178">
        <v>0</v>
      </c>
      <c r="I78" s="179">
        <v>0</v>
      </c>
      <c r="J78" s="179">
        <v>0</v>
      </c>
      <c r="K78" s="178">
        <v>0</v>
      </c>
      <c r="L78" s="179">
        <v>0</v>
      </c>
      <c r="M78" s="179">
        <v>0</v>
      </c>
      <c r="N78" s="178">
        <v>0</v>
      </c>
      <c r="O78" s="179">
        <v>0</v>
      </c>
      <c r="P78" s="179">
        <v>0</v>
      </c>
      <c r="Q78" s="178">
        <f t="shared" si="4"/>
        <v>4</v>
      </c>
      <c r="R78" s="179">
        <f t="shared" si="5"/>
        <v>0</v>
      </c>
      <c r="S78" s="179">
        <f t="shared" si="6"/>
        <v>4</v>
      </c>
    </row>
    <row r="79" spans="1:19" ht="11.25" customHeight="1">
      <c r="A79" s="149" t="s">
        <v>408</v>
      </c>
      <c r="B79" s="178">
        <v>0</v>
      </c>
      <c r="C79" s="179">
        <v>0</v>
      </c>
      <c r="D79" s="179">
        <v>0</v>
      </c>
      <c r="E79" s="178">
        <v>11</v>
      </c>
      <c r="F79" s="179">
        <v>0</v>
      </c>
      <c r="G79" s="179">
        <v>11</v>
      </c>
      <c r="H79" s="178">
        <v>0</v>
      </c>
      <c r="I79" s="179">
        <v>0</v>
      </c>
      <c r="J79" s="179">
        <v>0</v>
      </c>
      <c r="K79" s="178">
        <v>0</v>
      </c>
      <c r="L79" s="179">
        <v>0</v>
      </c>
      <c r="M79" s="179">
        <v>0</v>
      </c>
      <c r="N79" s="178">
        <v>0</v>
      </c>
      <c r="O79" s="179">
        <v>0</v>
      </c>
      <c r="P79" s="179">
        <v>0</v>
      </c>
      <c r="Q79" s="178">
        <f t="shared" si="4"/>
        <v>11</v>
      </c>
      <c r="R79" s="179">
        <f t="shared" si="5"/>
        <v>0</v>
      </c>
      <c r="S79" s="179">
        <f t="shared" si="6"/>
        <v>11</v>
      </c>
    </row>
    <row r="80" spans="1:19" ht="11.25" customHeight="1">
      <c r="A80" s="149" t="s">
        <v>475</v>
      </c>
      <c r="B80" s="178">
        <v>0</v>
      </c>
      <c r="C80" s="179">
        <v>0</v>
      </c>
      <c r="D80" s="179">
        <v>0</v>
      </c>
      <c r="E80" s="178">
        <v>0</v>
      </c>
      <c r="F80" s="179">
        <v>0</v>
      </c>
      <c r="G80" s="179">
        <v>0</v>
      </c>
      <c r="H80" s="178">
        <v>6</v>
      </c>
      <c r="I80" s="179">
        <v>0</v>
      </c>
      <c r="J80" s="179">
        <v>6</v>
      </c>
      <c r="K80" s="178">
        <v>0</v>
      </c>
      <c r="L80" s="179">
        <v>0</v>
      </c>
      <c r="M80" s="179">
        <v>0</v>
      </c>
      <c r="N80" s="178">
        <v>0</v>
      </c>
      <c r="O80" s="179">
        <v>0</v>
      </c>
      <c r="P80" s="179">
        <v>0</v>
      </c>
      <c r="Q80" s="178">
        <f t="shared" si="4"/>
        <v>6</v>
      </c>
      <c r="R80" s="179">
        <f t="shared" si="5"/>
        <v>0</v>
      </c>
      <c r="S80" s="179">
        <f t="shared" si="6"/>
        <v>6</v>
      </c>
    </row>
    <row r="81" spans="1:19" ht="11.25" customHeight="1">
      <c r="A81" s="149" t="s">
        <v>487</v>
      </c>
      <c r="B81" s="178">
        <v>16</v>
      </c>
      <c r="C81" s="179">
        <v>1</v>
      </c>
      <c r="D81" s="179">
        <v>17</v>
      </c>
      <c r="E81" s="178">
        <v>11</v>
      </c>
      <c r="F81" s="179">
        <v>0</v>
      </c>
      <c r="G81" s="179">
        <v>11</v>
      </c>
      <c r="H81" s="178">
        <v>4</v>
      </c>
      <c r="I81" s="179">
        <v>0</v>
      </c>
      <c r="J81" s="179">
        <v>4</v>
      </c>
      <c r="K81" s="178">
        <v>0</v>
      </c>
      <c r="L81" s="179">
        <v>0</v>
      </c>
      <c r="M81" s="179">
        <v>0</v>
      </c>
      <c r="N81" s="178">
        <v>0</v>
      </c>
      <c r="O81" s="179">
        <v>0</v>
      </c>
      <c r="P81" s="179">
        <v>0</v>
      </c>
      <c r="Q81" s="178">
        <f t="shared" si="4"/>
        <v>31</v>
      </c>
      <c r="R81" s="179">
        <f t="shared" si="5"/>
        <v>1</v>
      </c>
      <c r="S81" s="179">
        <f t="shared" si="6"/>
        <v>32</v>
      </c>
    </row>
    <row r="82" spans="1:19" ht="11.25" customHeight="1">
      <c r="A82" s="149" t="s">
        <v>378</v>
      </c>
      <c r="B82" s="178">
        <v>7</v>
      </c>
      <c r="C82" s="179">
        <v>0</v>
      </c>
      <c r="D82" s="179">
        <v>7</v>
      </c>
      <c r="E82" s="178">
        <v>0</v>
      </c>
      <c r="F82" s="179">
        <v>0</v>
      </c>
      <c r="G82" s="179">
        <v>0</v>
      </c>
      <c r="H82" s="178">
        <v>0</v>
      </c>
      <c r="I82" s="179">
        <v>0</v>
      </c>
      <c r="J82" s="179">
        <v>0</v>
      </c>
      <c r="K82" s="178">
        <v>0</v>
      </c>
      <c r="L82" s="179">
        <v>0</v>
      </c>
      <c r="M82" s="179">
        <v>0</v>
      </c>
      <c r="N82" s="178">
        <v>0</v>
      </c>
      <c r="O82" s="179">
        <v>0</v>
      </c>
      <c r="P82" s="179">
        <v>0</v>
      </c>
      <c r="Q82" s="178">
        <f t="shared" si="4"/>
        <v>7</v>
      </c>
      <c r="R82" s="179">
        <f t="shared" si="5"/>
        <v>0</v>
      </c>
      <c r="S82" s="179">
        <f t="shared" si="6"/>
        <v>7</v>
      </c>
    </row>
    <row r="83" spans="1:19" ht="11.25" customHeight="1">
      <c r="A83" s="149" t="s">
        <v>409</v>
      </c>
      <c r="B83" s="178">
        <v>0</v>
      </c>
      <c r="C83" s="179">
        <v>0</v>
      </c>
      <c r="D83" s="179">
        <v>0</v>
      </c>
      <c r="E83" s="178">
        <v>0</v>
      </c>
      <c r="F83" s="179">
        <v>0</v>
      </c>
      <c r="G83" s="179">
        <v>0</v>
      </c>
      <c r="H83" s="178">
        <v>2</v>
      </c>
      <c r="I83" s="179">
        <v>0</v>
      </c>
      <c r="J83" s="179">
        <v>2</v>
      </c>
      <c r="K83" s="178">
        <v>0</v>
      </c>
      <c r="L83" s="179">
        <v>0</v>
      </c>
      <c r="M83" s="179">
        <v>0</v>
      </c>
      <c r="N83" s="178">
        <v>0</v>
      </c>
      <c r="O83" s="179">
        <v>0</v>
      </c>
      <c r="P83" s="179">
        <v>0</v>
      </c>
      <c r="Q83" s="178">
        <f t="shared" si="4"/>
        <v>2</v>
      </c>
      <c r="R83" s="179">
        <f t="shared" si="5"/>
        <v>0</v>
      </c>
      <c r="S83" s="179">
        <f t="shared" si="6"/>
        <v>2</v>
      </c>
    </row>
    <row r="84" spans="1:19" ht="11.25" customHeight="1">
      <c r="A84" s="149" t="s">
        <v>377</v>
      </c>
      <c r="B84" s="178">
        <v>0</v>
      </c>
      <c r="C84" s="179">
        <v>7</v>
      </c>
      <c r="D84" s="179">
        <v>7</v>
      </c>
      <c r="E84" s="178">
        <v>9</v>
      </c>
      <c r="F84" s="179">
        <v>117</v>
      </c>
      <c r="G84" s="179">
        <v>126</v>
      </c>
      <c r="H84" s="178">
        <v>0</v>
      </c>
      <c r="I84" s="179">
        <v>0</v>
      </c>
      <c r="J84" s="179">
        <v>0</v>
      </c>
      <c r="K84" s="178">
        <v>0</v>
      </c>
      <c r="L84" s="179">
        <v>0</v>
      </c>
      <c r="M84" s="179">
        <v>0</v>
      </c>
      <c r="N84" s="178">
        <v>0</v>
      </c>
      <c r="O84" s="179">
        <v>0</v>
      </c>
      <c r="P84" s="179">
        <v>0</v>
      </c>
      <c r="Q84" s="178">
        <f t="shared" si="4"/>
        <v>9</v>
      </c>
      <c r="R84" s="179">
        <f t="shared" si="5"/>
        <v>124</v>
      </c>
      <c r="S84" s="179">
        <f t="shared" si="6"/>
        <v>133</v>
      </c>
    </row>
    <row r="85" spans="1:19" ht="11.25" customHeight="1">
      <c r="A85" s="149" t="s">
        <v>406</v>
      </c>
      <c r="B85" s="178">
        <v>4</v>
      </c>
      <c r="C85" s="179">
        <v>0</v>
      </c>
      <c r="D85" s="179">
        <v>4</v>
      </c>
      <c r="E85" s="178">
        <v>0</v>
      </c>
      <c r="F85" s="179">
        <v>0</v>
      </c>
      <c r="G85" s="179">
        <v>0</v>
      </c>
      <c r="H85" s="178">
        <v>0</v>
      </c>
      <c r="I85" s="179">
        <v>0</v>
      </c>
      <c r="J85" s="179">
        <v>0</v>
      </c>
      <c r="K85" s="178">
        <v>0</v>
      </c>
      <c r="L85" s="179">
        <v>0</v>
      </c>
      <c r="M85" s="179">
        <v>0</v>
      </c>
      <c r="N85" s="178">
        <v>0</v>
      </c>
      <c r="O85" s="179">
        <v>0</v>
      </c>
      <c r="P85" s="179">
        <v>0</v>
      </c>
      <c r="Q85" s="178">
        <f t="shared" si="4"/>
        <v>4</v>
      </c>
      <c r="R85" s="179">
        <f t="shared" si="5"/>
        <v>0</v>
      </c>
      <c r="S85" s="179">
        <f t="shared" si="6"/>
        <v>4</v>
      </c>
    </row>
    <row r="86" spans="1:19" ht="10.5">
      <c r="A86" s="180" t="s">
        <v>28</v>
      </c>
      <c r="B86" s="181">
        <f aca="true" t="shared" si="7" ref="B86:P86">SUM(B70:B85)</f>
        <v>48</v>
      </c>
      <c r="C86" s="182">
        <f t="shared" si="7"/>
        <v>8</v>
      </c>
      <c r="D86" s="182">
        <f t="shared" si="7"/>
        <v>56</v>
      </c>
      <c r="E86" s="181">
        <f t="shared" si="7"/>
        <v>84</v>
      </c>
      <c r="F86" s="182">
        <f t="shared" si="7"/>
        <v>118</v>
      </c>
      <c r="G86" s="182">
        <f t="shared" si="7"/>
        <v>202</v>
      </c>
      <c r="H86" s="181">
        <f t="shared" si="7"/>
        <v>21</v>
      </c>
      <c r="I86" s="182">
        <f t="shared" si="7"/>
        <v>0</v>
      </c>
      <c r="J86" s="182">
        <f t="shared" si="7"/>
        <v>21</v>
      </c>
      <c r="K86" s="181">
        <f t="shared" si="7"/>
        <v>13</v>
      </c>
      <c r="L86" s="182">
        <f t="shared" si="7"/>
        <v>0</v>
      </c>
      <c r="M86" s="182">
        <f t="shared" si="7"/>
        <v>13</v>
      </c>
      <c r="N86" s="181">
        <f t="shared" si="7"/>
        <v>0</v>
      </c>
      <c r="O86" s="182">
        <f t="shared" si="7"/>
        <v>0</v>
      </c>
      <c r="P86" s="182">
        <f t="shared" si="7"/>
        <v>0</v>
      </c>
      <c r="Q86" s="181">
        <f>SUM(N86,K86,H86,E86,B86)</f>
        <v>166</v>
      </c>
      <c r="R86" s="182">
        <f>SUM(O86,L86,I86,F86,C86)</f>
        <v>126</v>
      </c>
      <c r="S86" s="182">
        <f>SUM(Q86:R86)</f>
        <v>292</v>
      </c>
    </row>
    <row r="87" spans="16:19" ht="10.5">
      <c r="P87" s="164"/>
      <c r="Q87" s="179"/>
      <c r="R87" s="179"/>
      <c r="S87" s="179"/>
    </row>
    <row r="90" spans="1:16" ht="10.5">
      <c r="A90" s="150"/>
      <c r="B90" s="150"/>
      <c r="C90" s="150"/>
      <c r="D90" s="150"/>
      <c r="E90" s="150"/>
      <c r="F90" s="150"/>
      <c r="G90" s="150"/>
      <c r="H90" s="150"/>
      <c r="I90" s="150"/>
      <c r="J90" s="150"/>
      <c r="K90" s="150"/>
      <c r="L90" s="150"/>
      <c r="M90" s="150"/>
      <c r="N90" s="150"/>
      <c r="O90" s="150"/>
      <c r="P90" s="150"/>
    </row>
  </sheetData>
  <sheetProtection/>
  <mergeCells count="4">
    <mergeCell ref="B9:D9"/>
    <mergeCell ref="B67:D67"/>
    <mergeCell ref="B10:D10"/>
    <mergeCell ref="B68:D68"/>
  </mergeCells>
  <printOptions horizontalCentered="1"/>
  <pageMargins left="0" right="0" top="0.1968503937007874" bottom="0.1968503937007874" header="0.11811023622047245" footer="0.11811023622047245"/>
  <pageSetup fitToHeight="1" fitToWidth="1" horizontalDpi="1200" verticalDpi="1200" orientation="landscape" paperSize="9" scale="6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16"/>
  <sheetViews>
    <sheetView zoomScalePageLayoutView="0" workbookViewId="0" topLeftCell="A1">
      <selection activeCell="S35" sqref="S35"/>
    </sheetView>
  </sheetViews>
  <sheetFormatPr defaultColWidth="10.66015625" defaultRowHeight="11.25"/>
  <cols>
    <col min="1" max="1" width="22.33203125" style="30" customWidth="1"/>
    <col min="2" max="3" width="8.33203125" style="30" customWidth="1"/>
    <col min="4" max="19" width="8.33203125" style="75" customWidth="1"/>
    <col min="20" max="16384" width="10.66015625" style="75" customWidth="1"/>
  </cols>
  <sheetData>
    <row r="1" ht="10.5">
      <c r="A1" s="74" t="s">
        <v>459</v>
      </c>
    </row>
    <row r="2" spans="1:19" ht="10.5">
      <c r="A2" s="66" t="s">
        <v>55</v>
      </c>
      <c r="B2" s="77"/>
      <c r="C2" s="77"/>
      <c r="D2" s="78"/>
      <c r="E2" s="78"/>
      <c r="F2" s="78"/>
      <c r="G2" s="78"/>
      <c r="H2" s="78"/>
      <c r="I2" s="78"/>
      <c r="J2" s="78"/>
      <c r="K2" s="78"/>
      <c r="L2" s="78"/>
      <c r="M2" s="78"/>
      <c r="N2" s="78"/>
      <c r="O2" s="78"/>
      <c r="P2" s="78"/>
      <c r="Q2" s="78"/>
      <c r="R2" s="78"/>
      <c r="S2" s="78"/>
    </row>
    <row r="3" spans="1:19" ht="10.5">
      <c r="A3" s="66" t="s">
        <v>460</v>
      </c>
      <c r="B3" s="77"/>
      <c r="C3" s="77"/>
      <c r="D3" s="78"/>
      <c r="E3" s="78"/>
      <c r="F3" s="78"/>
      <c r="G3" s="78"/>
      <c r="H3" s="78"/>
      <c r="I3" s="78"/>
      <c r="J3" s="78"/>
      <c r="K3" s="78"/>
      <c r="L3" s="78"/>
      <c r="M3" s="78"/>
      <c r="N3" s="78"/>
      <c r="O3" s="78"/>
      <c r="P3" s="78"/>
      <c r="Q3" s="78"/>
      <c r="R3" s="78"/>
      <c r="S3" s="78"/>
    </row>
    <row r="4" spans="1:19" ht="9" customHeight="1">
      <c r="A4" s="77"/>
      <c r="B4" s="77"/>
      <c r="C4" s="77"/>
      <c r="D4" s="78"/>
      <c r="E4" s="78"/>
      <c r="F4" s="78"/>
      <c r="G4" s="78"/>
      <c r="H4" s="78"/>
      <c r="I4" s="78"/>
      <c r="J4" s="78"/>
      <c r="K4" s="78"/>
      <c r="L4" s="78"/>
      <c r="M4" s="78"/>
      <c r="N4" s="78"/>
      <c r="O4" s="78"/>
      <c r="P4" s="78"/>
      <c r="Q4" s="78"/>
      <c r="R4" s="78"/>
      <c r="S4" s="78"/>
    </row>
    <row r="5" spans="1:19" ht="10.5">
      <c r="A5" s="66" t="s">
        <v>1</v>
      </c>
      <c r="B5" s="77"/>
      <c r="C5" s="77"/>
      <c r="D5" s="78"/>
      <c r="E5" s="78"/>
      <c r="F5" s="78"/>
      <c r="G5" s="78"/>
      <c r="H5" s="78"/>
      <c r="I5" s="78"/>
      <c r="J5" s="78"/>
      <c r="K5" s="78"/>
      <c r="L5" s="78"/>
      <c r="M5" s="78"/>
      <c r="N5" s="78"/>
      <c r="O5" s="78"/>
      <c r="P5" s="78"/>
      <c r="Q5" s="78"/>
      <c r="R5" s="78"/>
      <c r="S5" s="78"/>
    </row>
    <row r="6" spans="1:19" ht="10.5">
      <c r="A6" s="66"/>
      <c r="B6" s="77"/>
      <c r="C6" s="77"/>
      <c r="D6" s="78"/>
      <c r="E6" s="78"/>
      <c r="F6" s="78"/>
      <c r="G6" s="78"/>
      <c r="H6" s="78"/>
      <c r="I6" s="78"/>
      <c r="J6" s="78"/>
      <c r="K6" s="78"/>
      <c r="L6" s="78"/>
      <c r="M6" s="78"/>
      <c r="N6" s="78"/>
      <c r="O6" s="78"/>
      <c r="P6" s="78"/>
      <c r="Q6" s="78"/>
      <c r="R6" s="78"/>
      <c r="S6" s="78"/>
    </row>
    <row r="7" spans="1:19" ht="10.5">
      <c r="A7" s="66" t="s">
        <v>138</v>
      </c>
      <c r="B7" s="77"/>
      <c r="C7" s="77"/>
      <c r="D7" s="78"/>
      <c r="E7" s="78"/>
      <c r="F7" s="78"/>
      <c r="G7" s="78"/>
      <c r="H7" s="78"/>
      <c r="I7" s="78"/>
      <c r="J7" s="78"/>
      <c r="K7" s="78"/>
      <c r="L7" s="78"/>
      <c r="M7" s="78"/>
      <c r="N7" s="78"/>
      <c r="O7" s="78"/>
      <c r="P7" s="78"/>
      <c r="Q7" s="78"/>
      <c r="R7" s="78"/>
      <c r="S7" s="78"/>
    </row>
    <row r="8" ht="11.25" thickBot="1"/>
    <row r="9" spans="1:19" ht="10.5">
      <c r="A9" s="81"/>
      <c r="B9" s="326" t="s">
        <v>58</v>
      </c>
      <c r="C9" s="327"/>
      <c r="D9" s="328"/>
      <c r="E9" s="83"/>
      <c r="F9" s="82" t="s">
        <v>46</v>
      </c>
      <c r="G9" s="84"/>
      <c r="H9" s="83"/>
      <c r="I9" s="82" t="s">
        <v>47</v>
      </c>
      <c r="J9" s="84"/>
      <c r="K9" s="83"/>
      <c r="L9" s="82" t="s">
        <v>48</v>
      </c>
      <c r="M9" s="84"/>
      <c r="N9" s="83"/>
      <c r="O9" s="82" t="s">
        <v>59</v>
      </c>
      <c r="P9" s="84"/>
      <c r="Q9" s="83"/>
      <c r="R9" s="82" t="s">
        <v>28</v>
      </c>
      <c r="S9" s="85"/>
    </row>
    <row r="10" spans="1:19" ht="10.5">
      <c r="A10" s="69"/>
      <c r="B10" s="338" t="s">
        <v>60</v>
      </c>
      <c r="C10" s="339"/>
      <c r="D10" s="340"/>
      <c r="E10" s="87"/>
      <c r="F10" s="88"/>
      <c r="G10" s="79"/>
      <c r="H10" s="87"/>
      <c r="I10" s="88"/>
      <c r="J10" s="79"/>
      <c r="K10" s="87"/>
      <c r="L10" s="88"/>
      <c r="M10" s="79"/>
      <c r="N10" s="87"/>
      <c r="O10" s="89" t="s">
        <v>61</v>
      </c>
      <c r="P10" s="79"/>
      <c r="Q10" s="87"/>
      <c r="R10" s="89"/>
      <c r="S10" s="79"/>
    </row>
    <row r="11" spans="1:19" ht="10.5">
      <c r="A11" s="86" t="s">
        <v>62</v>
      </c>
      <c r="B11" s="109" t="s">
        <v>63</v>
      </c>
      <c r="C11" s="110" t="s">
        <v>64</v>
      </c>
      <c r="D11" s="111" t="s">
        <v>28</v>
      </c>
      <c r="E11" s="109" t="s">
        <v>63</v>
      </c>
      <c r="F11" s="110" t="s">
        <v>64</v>
      </c>
      <c r="G11" s="111" t="s">
        <v>28</v>
      </c>
      <c r="H11" s="109" t="s">
        <v>63</v>
      </c>
      <c r="I11" s="110" t="s">
        <v>64</v>
      </c>
      <c r="J11" s="111" t="s">
        <v>28</v>
      </c>
      <c r="K11" s="109" t="s">
        <v>63</v>
      </c>
      <c r="L11" s="110" t="s">
        <v>64</v>
      </c>
      <c r="M11" s="111" t="s">
        <v>28</v>
      </c>
      <c r="N11" s="109" t="s">
        <v>63</v>
      </c>
      <c r="O11" s="110" t="s">
        <v>64</v>
      </c>
      <c r="P11" s="111" t="s">
        <v>28</v>
      </c>
      <c r="Q11" s="109" t="s">
        <v>63</v>
      </c>
      <c r="R11" s="110" t="s">
        <v>64</v>
      </c>
      <c r="S11" s="111" t="s">
        <v>28</v>
      </c>
    </row>
    <row r="12" spans="1:19" ht="12.75" customHeight="1">
      <c r="A12" s="69" t="s">
        <v>360</v>
      </c>
      <c r="B12" s="67">
        <v>0</v>
      </c>
      <c r="C12" s="68">
        <v>0</v>
      </c>
      <c r="D12" s="68">
        <v>0</v>
      </c>
      <c r="E12" s="67">
        <v>5</v>
      </c>
      <c r="F12" s="68">
        <v>4</v>
      </c>
      <c r="G12" s="68">
        <v>9</v>
      </c>
      <c r="H12" s="67">
        <v>0</v>
      </c>
      <c r="I12" s="68">
        <v>0</v>
      </c>
      <c r="J12" s="68">
        <v>0</v>
      </c>
      <c r="K12" s="67">
        <v>0</v>
      </c>
      <c r="L12" s="68">
        <v>0</v>
      </c>
      <c r="M12" s="68">
        <v>0</v>
      </c>
      <c r="N12" s="67">
        <v>0</v>
      </c>
      <c r="O12" s="68">
        <v>0</v>
      </c>
      <c r="P12" s="68">
        <v>0</v>
      </c>
      <c r="Q12" s="67">
        <f>B12+E12+H12+K12+N12</f>
        <v>5</v>
      </c>
      <c r="R12" s="68">
        <f>C12+F12+I12+L12+O12</f>
        <v>4</v>
      </c>
      <c r="S12" s="68">
        <f>SUM(Q12:R12)</f>
        <v>9</v>
      </c>
    </row>
    <row r="13" spans="1:19" ht="12.75" customHeight="1">
      <c r="A13" s="69" t="s">
        <v>196</v>
      </c>
      <c r="B13" s="67">
        <v>0</v>
      </c>
      <c r="C13" s="68">
        <v>0</v>
      </c>
      <c r="D13" s="68">
        <v>0</v>
      </c>
      <c r="E13" s="67">
        <v>5</v>
      </c>
      <c r="F13" s="68">
        <v>6</v>
      </c>
      <c r="G13" s="68">
        <v>11</v>
      </c>
      <c r="H13" s="67">
        <v>0</v>
      </c>
      <c r="I13" s="68">
        <v>0</v>
      </c>
      <c r="J13" s="68">
        <v>0</v>
      </c>
      <c r="K13" s="67">
        <v>0</v>
      </c>
      <c r="L13" s="68">
        <v>0</v>
      </c>
      <c r="M13" s="68">
        <v>0</v>
      </c>
      <c r="N13" s="67">
        <v>0</v>
      </c>
      <c r="O13" s="68">
        <v>0</v>
      </c>
      <c r="P13" s="68">
        <v>0</v>
      </c>
      <c r="Q13" s="67">
        <f>B13+E13+H13+K13+N13</f>
        <v>5</v>
      </c>
      <c r="R13" s="68">
        <f>C13+F13+I13+L13+O13</f>
        <v>6</v>
      </c>
      <c r="S13" s="68">
        <f>SUM(Q13:R13)</f>
        <v>11</v>
      </c>
    </row>
    <row r="14" spans="1:19" ht="10.5">
      <c r="A14" s="98" t="s">
        <v>28</v>
      </c>
      <c r="B14" s="99">
        <f>SUM(B12:B13)</f>
        <v>0</v>
      </c>
      <c r="C14" s="100">
        <f aca="true" t="shared" si="0" ref="C14:S14">SUM(C12:C13)</f>
        <v>0</v>
      </c>
      <c r="D14" s="100">
        <f t="shared" si="0"/>
        <v>0</v>
      </c>
      <c r="E14" s="99">
        <v>10</v>
      </c>
      <c r="F14" s="100">
        <v>10</v>
      </c>
      <c r="G14" s="100">
        <v>20</v>
      </c>
      <c r="H14" s="99">
        <f t="shared" si="0"/>
        <v>0</v>
      </c>
      <c r="I14" s="100">
        <f t="shared" si="0"/>
        <v>0</v>
      </c>
      <c r="J14" s="100">
        <f t="shared" si="0"/>
        <v>0</v>
      </c>
      <c r="K14" s="99">
        <f t="shared" si="0"/>
        <v>0</v>
      </c>
      <c r="L14" s="100">
        <f t="shared" si="0"/>
        <v>0</v>
      </c>
      <c r="M14" s="100">
        <f t="shared" si="0"/>
        <v>0</v>
      </c>
      <c r="N14" s="99">
        <f t="shared" si="0"/>
        <v>0</v>
      </c>
      <c r="O14" s="100">
        <f t="shared" si="0"/>
        <v>0</v>
      </c>
      <c r="P14" s="100">
        <f t="shared" si="0"/>
        <v>0</v>
      </c>
      <c r="Q14" s="99">
        <f t="shared" si="0"/>
        <v>10</v>
      </c>
      <c r="R14" s="100">
        <f t="shared" si="0"/>
        <v>10</v>
      </c>
      <c r="S14" s="100">
        <f t="shared" si="0"/>
        <v>20</v>
      </c>
    </row>
    <row r="16" ht="10.5">
      <c r="A16" s="44" t="s">
        <v>2</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66"/>
  <sheetViews>
    <sheetView zoomScalePageLayoutView="0" workbookViewId="0" topLeftCell="A1">
      <selection activeCell="M34" sqref="M34"/>
    </sheetView>
  </sheetViews>
  <sheetFormatPr defaultColWidth="10.66015625" defaultRowHeight="11.25"/>
  <cols>
    <col min="1" max="1" width="36.5" style="1" bestFit="1" customWidth="1"/>
    <col min="2" max="3" width="8.33203125" style="1" customWidth="1"/>
    <col min="4" max="19" width="8.33203125" style="2" customWidth="1"/>
    <col min="20" max="16384" width="10.66015625" style="2" customWidth="1"/>
  </cols>
  <sheetData>
    <row r="1" ht="10.5">
      <c r="A1" s="153" t="s">
        <v>459</v>
      </c>
    </row>
    <row r="2" spans="1:19" ht="10.5">
      <c r="A2" s="3" t="s">
        <v>55</v>
      </c>
      <c r="B2" s="4"/>
      <c r="C2" s="4"/>
      <c r="D2" s="5"/>
      <c r="E2" s="5"/>
      <c r="F2" s="5"/>
      <c r="G2" s="5"/>
      <c r="H2" s="5"/>
      <c r="I2" s="5"/>
      <c r="J2" s="5"/>
      <c r="K2" s="5"/>
      <c r="L2" s="5"/>
      <c r="M2" s="5"/>
      <c r="N2" s="5"/>
      <c r="O2" s="5"/>
      <c r="P2" s="5"/>
      <c r="Q2" s="5"/>
      <c r="R2" s="5"/>
      <c r="S2" s="5"/>
    </row>
    <row r="3" spans="1:19" ht="10.5">
      <c r="A3" s="3" t="s">
        <v>460</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v>
      </c>
      <c r="B5" s="4"/>
      <c r="C5" s="4"/>
      <c r="D5" s="5"/>
      <c r="E5" s="5"/>
      <c r="F5" s="5"/>
      <c r="G5" s="5"/>
      <c r="H5" s="5"/>
      <c r="I5" s="5"/>
      <c r="J5" s="5"/>
      <c r="K5" s="5"/>
      <c r="L5" s="5"/>
      <c r="M5" s="5"/>
      <c r="N5" s="5"/>
      <c r="O5" s="5"/>
      <c r="P5" s="5"/>
      <c r="Q5" s="5"/>
      <c r="R5" s="5"/>
      <c r="S5" s="5"/>
    </row>
    <row r="6" spans="1:19" ht="10.5">
      <c r="A6" s="3"/>
      <c r="B6" s="4"/>
      <c r="C6" s="4"/>
      <c r="D6" s="5"/>
      <c r="E6" s="5"/>
      <c r="F6" s="5"/>
      <c r="G6" s="5"/>
      <c r="H6" s="5"/>
      <c r="I6" s="5"/>
      <c r="J6" s="5"/>
      <c r="K6" s="5"/>
      <c r="L6" s="5"/>
      <c r="M6" s="5"/>
      <c r="N6" s="5"/>
      <c r="O6" s="5"/>
      <c r="P6" s="5"/>
      <c r="Q6" s="5"/>
      <c r="R6" s="5"/>
      <c r="S6" s="5"/>
    </row>
    <row r="7" spans="1:19" ht="10.5">
      <c r="A7" s="3" t="s">
        <v>118</v>
      </c>
      <c r="B7" s="4"/>
      <c r="C7" s="4"/>
      <c r="D7" s="5"/>
      <c r="E7" s="5"/>
      <c r="F7" s="5"/>
      <c r="G7" s="5"/>
      <c r="H7" s="5"/>
      <c r="I7" s="5"/>
      <c r="J7" s="5"/>
      <c r="K7" s="5"/>
      <c r="L7" s="5"/>
      <c r="M7" s="5"/>
      <c r="N7" s="5"/>
      <c r="O7" s="5"/>
      <c r="P7" s="5"/>
      <c r="Q7" s="5"/>
      <c r="R7" s="5"/>
      <c r="S7" s="5"/>
    </row>
    <row r="8" spans="1:4" ht="10.5" customHeight="1" thickBot="1">
      <c r="A8" s="34"/>
      <c r="B8" s="4"/>
      <c r="C8" s="4"/>
      <c r="D8" s="5"/>
    </row>
    <row r="9" spans="1:19" s="16" customFormat="1" ht="12.75" customHeight="1">
      <c r="A9" s="6"/>
      <c r="B9" s="320" t="s">
        <v>58</v>
      </c>
      <c r="C9" s="321"/>
      <c r="D9" s="322"/>
      <c r="E9" s="8"/>
      <c r="F9" s="7" t="s">
        <v>46</v>
      </c>
      <c r="G9" s="9"/>
      <c r="H9" s="8"/>
      <c r="I9" s="7" t="s">
        <v>47</v>
      </c>
      <c r="J9" s="9"/>
      <c r="K9" s="8"/>
      <c r="L9" s="7" t="s">
        <v>48</v>
      </c>
      <c r="M9" s="9"/>
      <c r="N9" s="8"/>
      <c r="O9" s="7" t="s">
        <v>59</v>
      </c>
      <c r="P9" s="9"/>
      <c r="Q9" s="8"/>
      <c r="R9" s="7" t="s">
        <v>28</v>
      </c>
      <c r="S9" s="10"/>
    </row>
    <row r="10" spans="1:19" ht="12.75" customHeight="1">
      <c r="A10" s="11"/>
      <c r="B10" s="323" t="s">
        <v>60</v>
      </c>
      <c r="C10" s="324"/>
      <c r="D10" s="325"/>
      <c r="E10" s="12"/>
      <c r="F10" s="13"/>
      <c r="G10" s="14"/>
      <c r="H10" s="12"/>
      <c r="I10" s="13"/>
      <c r="J10" s="14"/>
      <c r="K10" s="12"/>
      <c r="L10" s="13"/>
      <c r="M10" s="14"/>
      <c r="N10" s="12"/>
      <c r="O10" s="15" t="s">
        <v>61</v>
      </c>
      <c r="P10" s="14"/>
      <c r="Q10" s="12"/>
      <c r="R10" s="13"/>
      <c r="S10" s="14"/>
    </row>
    <row r="11" spans="1:19" s="20" customFormat="1" ht="10.5">
      <c r="A11" s="152" t="s">
        <v>62</v>
      </c>
      <c r="B11" s="17" t="s">
        <v>63</v>
      </c>
      <c r="C11" s="18" t="s">
        <v>64</v>
      </c>
      <c r="D11" s="19" t="s">
        <v>28</v>
      </c>
      <c r="E11" s="17" t="s">
        <v>63</v>
      </c>
      <c r="F11" s="18" t="s">
        <v>64</v>
      </c>
      <c r="G11" s="19" t="s">
        <v>28</v>
      </c>
      <c r="H11" s="17" t="s">
        <v>63</v>
      </c>
      <c r="I11" s="18" t="s">
        <v>64</v>
      </c>
      <c r="J11" s="19" t="s">
        <v>28</v>
      </c>
      <c r="K11" s="17" t="s">
        <v>63</v>
      </c>
      <c r="L11" s="18" t="s">
        <v>64</v>
      </c>
      <c r="M11" s="19" t="s">
        <v>28</v>
      </c>
      <c r="N11" s="17" t="s">
        <v>63</v>
      </c>
      <c r="O11" s="18" t="s">
        <v>64</v>
      </c>
      <c r="P11" s="19" t="s">
        <v>28</v>
      </c>
      <c r="Q11" s="17" t="s">
        <v>63</v>
      </c>
      <c r="R11" s="18" t="s">
        <v>64</v>
      </c>
      <c r="S11" s="19" t="s">
        <v>28</v>
      </c>
    </row>
    <row r="12" spans="1:19" s="16" customFormat="1" ht="10.5">
      <c r="A12" s="150" t="s">
        <v>197</v>
      </c>
      <c r="B12" s="22">
        <v>0</v>
      </c>
      <c r="C12" s="23">
        <v>0</v>
      </c>
      <c r="D12" s="23">
        <v>0</v>
      </c>
      <c r="E12" s="22">
        <v>5</v>
      </c>
      <c r="F12" s="23">
        <v>29</v>
      </c>
      <c r="G12" s="23">
        <v>34</v>
      </c>
      <c r="H12" s="22">
        <v>0</v>
      </c>
      <c r="I12" s="23">
        <v>0</v>
      </c>
      <c r="J12" s="23">
        <v>0</v>
      </c>
      <c r="K12" s="22">
        <v>0</v>
      </c>
      <c r="L12" s="23">
        <v>0</v>
      </c>
      <c r="M12" s="23">
        <v>0</v>
      </c>
      <c r="N12" s="22">
        <v>0</v>
      </c>
      <c r="O12" s="23">
        <v>0</v>
      </c>
      <c r="P12" s="23">
        <v>0</v>
      </c>
      <c r="Q12" s="22">
        <f aca="true" t="shared" si="0" ref="Q12:Q60">B12+E12+H12+K12+N12</f>
        <v>5</v>
      </c>
      <c r="R12" s="23">
        <f aca="true" t="shared" si="1" ref="R12:R60">C12+F12+I12+L12+O12</f>
        <v>29</v>
      </c>
      <c r="S12" s="23">
        <f aca="true" t="shared" si="2" ref="S12:S60">SUM(Q12:R12)</f>
        <v>34</v>
      </c>
    </row>
    <row r="13" spans="1:19" ht="10.5">
      <c r="A13" s="150" t="s">
        <v>432</v>
      </c>
      <c r="B13" s="24">
        <v>1</v>
      </c>
      <c r="C13" s="25">
        <v>0</v>
      </c>
      <c r="D13" s="25">
        <v>1</v>
      </c>
      <c r="E13" s="24">
        <v>2</v>
      </c>
      <c r="F13" s="25">
        <v>0</v>
      </c>
      <c r="G13" s="25">
        <v>2</v>
      </c>
      <c r="H13" s="24">
        <v>0</v>
      </c>
      <c r="I13" s="25">
        <v>0</v>
      </c>
      <c r="J13" s="25">
        <v>0</v>
      </c>
      <c r="K13" s="24">
        <v>0</v>
      </c>
      <c r="L13" s="25">
        <v>0</v>
      </c>
      <c r="M13" s="25">
        <v>0</v>
      </c>
      <c r="N13" s="24">
        <v>0</v>
      </c>
      <c r="O13" s="25">
        <v>0</v>
      </c>
      <c r="P13" s="25">
        <v>0</v>
      </c>
      <c r="Q13" s="24">
        <f>B13+E13+H13+K13+N13</f>
        <v>3</v>
      </c>
      <c r="R13" s="25">
        <f>C13+F13+I13+L13+O13</f>
        <v>0</v>
      </c>
      <c r="S13" s="25">
        <f>SUM(Q13:R13)</f>
        <v>3</v>
      </c>
    </row>
    <row r="14" spans="1:19" ht="10.5">
      <c r="A14" s="150" t="s">
        <v>433</v>
      </c>
      <c r="B14" s="24">
        <v>27</v>
      </c>
      <c r="C14" s="25">
        <v>0</v>
      </c>
      <c r="D14" s="25">
        <v>27</v>
      </c>
      <c r="E14" s="24">
        <v>12</v>
      </c>
      <c r="F14" s="25">
        <v>0</v>
      </c>
      <c r="G14" s="25">
        <v>12</v>
      </c>
      <c r="H14" s="24">
        <v>0</v>
      </c>
      <c r="I14" s="25">
        <v>0</v>
      </c>
      <c r="J14" s="25">
        <v>0</v>
      </c>
      <c r="K14" s="24">
        <v>0</v>
      </c>
      <c r="L14" s="25">
        <v>0</v>
      </c>
      <c r="M14" s="25">
        <v>0</v>
      </c>
      <c r="N14" s="24">
        <v>0</v>
      </c>
      <c r="O14" s="25">
        <v>0</v>
      </c>
      <c r="P14" s="25">
        <v>0</v>
      </c>
      <c r="Q14" s="24">
        <f t="shared" si="0"/>
        <v>39</v>
      </c>
      <c r="R14" s="25">
        <f t="shared" si="1"/>
        <v>0</v>
      </c>
      <c r="S14" s="25">
        <f t="shared" si="2"/>
        <v>39</v>
      </c>
    </row>
    <row r="15" spans="1:19" ht="12" customHeight="1">
      <c r="A15" s="150" t="s">
        <v>363</v>
      </c>
      <c r="B15" s="24">
        <v>0</v>
      </c>
      <c r="C15" s="25">
        <v>3</v>
      </c>
      <c r="D15" s="25">
        <v>3</v>
      </c>
      <c r="E15" s="24">
        <v>4</v>
      </c>
      <c r="F15" s="25">
        <v>5</v>
      </c>
      <c r="G15" s="25">
        <v>9</v>
      </c>
      <c r="H15" s="24">
        <v>0</v>
      </c>
      <c r="I15" s="25">
        <v>0</v>
      </c>
      <c r="J15" s="25">
        <v>0</v>
      </c>
      <c r="K15" s="24">
        <v>0</v>
      </c>
      <c r="L15" s="25">
        <v>0</v>
      </c>
      <c r="M15" s="25">
        <v>0</v>
      </c>
      <c r="N15" s="24">
        <v>0</v>
      </c>
      <c r="O15" s="25">
        <v>0</v>
      </c>
      <c r="P15" s="25">
        <v>0</v>
      </c>
      <c r="Q15" s="24">
        <f>B15+E15+H15+K15+N15</f>
        <v>4</v>
      </c>
      <c r="R15" s="25">
        <f>C15+F15+I15+L15+O15</f>
        <v>8</v>
      </c>
      <c r="S15" s="25">
        <f>SUM(Q15:R15)</f>
        <v>12</v>
      </c>
    </row>
    <row r="16" spans="1:19" ht="10.5">
      <c r="A16" s="150" t="s">
        <v>322</v>
      </c>
      <c r="B16" s="24">
        <v>6</v>
      </c>
      <c r="C16" s="25">
        <v>34</v>
      </c>
      <c r="D16" s="25">
        <v>40</v>
      </c>
      <c r="E16" s="24">
        <v>9</v>
      </c>
      <c r="F16" s="25">
        <v>48</v>
      </c>
      <c r="G16" s="25">
        <v>57</v>
      </c>
      <c r="H16" s="24">
        <v>0</v>
      </c>
      <c r="I16" s="25">
        <v>0</v>
      </c>
      <c r="J16" s="25">
        <v>0</v>
      </c>
      <c r="K16" s="24">
        <v>0</v>
      </c>
      <c r="L16" s="25">
        <v>0</v>
      </c>
      <c r="M16" s="25">
        <v>0</v>
      </c>
      <c r="N16" s="24">
        <v>0</v>
      </c>
      <c r="O16" s="25">
        <v>0</v>
      </c>
      <c r="P16" s="25">
        <v>0</v>
      </c>
      <c r="Q16" s="24">
        <f>B16+E16+H16+K16+N16</f>
        <v>15</v>
      </c>
      <c r="R16" s="25">
        <f>C16+F16+I16+L16+O16</f>
        <v>82</v>
      </c>
      <c r="S16" s="25">
        <f>SUM(Q16:R16)</f>
        <v>97</v>
      </c>
    </row>
    <row r="17" spans="1:19" ht="10.5">
      <c r="A17" s="150" t="s">
        <v>371</v>
      </c>
      <c r="B17" s="24">
        <v>0</v>
      </c>
      <c r="C17" s="25">
        <v>0</v>
      </c>
      <c r="D17" s="25">
        <v>0</v>
      </c>
      <c r="E17" s="24">
        <v>1</v>
      </c>
      <c r="F17" s="25">
        <v>0</v>
      </c>
      <c r="G17" s="25">
        <v>1</v>
      </c>
      <c r="H17" s="24">
        <v>0</v>
      </c>
      <c r="I17" s="25">
        <v>0</v>
      </c>
      <c r="J17" s="25">
        <v>0</v>
      </c>
      <c r="K17" s="24">
        <v>0</v>
      </c>
      <c r="L17" s="25">
        <v>0</v>
      </c>
      <c r="M17" s="25">
        <v>0</v>
      </c>
      <c r="N17" s="24">
        <v>0</v>
      </c>
      <c r="O17" s="25">
        <v>0</v>
      </c>
      <c r="P17" s="25">
        <v>0</v>
      </c>
      <c r="Q17" s="24">
        <f aca="true" t="shared" si="3" ref="Q17:Q23">B17+E17+H17+K17+N17</f>
        <v>1</v>
      </c>
      <c r="R17" s="25">
        <f aca="true" t="shared" si="4" ref="R17:R23">C17+F17+I17+L17+O17</f>
        <v>0</v>
      </c>
      <c r="S17" s="25">
        <f aca="true" t="shared" si="5" ref="S17:S23">SUM(Q17:R17)</f>
        <v>1</v>
      </c>
    </row>
    <row r="18" spans="1:19" ht="10.5">
      <c r="A18" s="150" t="s">
        <v>434</v>
      </c>
      <c r="B18" s="24">
        <v>3</v>
      </c>
      <c r="C18" s="25">
        <v>0</v>
      </c>
      <c r="D18" s="25">
        <v>3</v>
      </c>
      <c r="E18" s="24">
        <v>3</v>
      </c>
      <c r="F18" s="25">
        <v>0</v>
      </c>
      <c r="G18" s="25">
        <v>3</v>
      </c>
      <c r="H18" s="24">
        <v>0</v>
      </c>
      <c r="I18" s="25">
        <v>0</v>
      </c>
      <c r="J18" s="25">
        <v>0</v>
      </c>
      <c r="K18" s="24">
        <v>0</v>
      </c>
      <c r="L18" s="25">
        <v>0</v>
      </c>
      <c r="M18" s="25">
        <v>0</v>
      </c>
      <c r="N18" s="24">
        <v>0</v>
      </c>
      <c r="O18" s="25">
        <v>0</v>
      </c>
      <c r="P18" s="25">
        <v>0</v>
      </c>
      <c r="Q18" s="24">
        <f t="shared" si="3"/>
        <v>6</v>
      </c>
      <c r="R18" s="25">
        <f t="shared" si="4"/>
        <v>0</v>
      </c>
      <c r="S18" s="25">
        <f t="shared" si="5"/>
        <v>6</v>
      </c>
    </row>
    <row r="19" spans="1:19" ht="10.5">
      <c r="A19" s="150" t="s">
        <v>323</v>
      </c>
      <c r="B19" s="24">
        <v>0</v>
      </c>
      <c r="C19" s="25">
        <v>0</v>
      </c>
      <c r="D19" s="25">
        <v>0</v>
      </c>
      <c r="E19" s="24">
        <v>3</v>
      </c>
      <c r="F19" s="25">
        <v>1</v>
      </c>
      <c r="G19" s="25">
        <v>4</v>
      </c>
      <c r="H19" s="24">
        <v>0</v>
      </c>
      <c r="I19" s="25">
        <v>0</v>
      </c>
      <c r="J19" s="25">
        <v>0</v>
      </c>
      <c r="K19" s="24">
        <v>0</v>
      </c>
      <c r="L19" s="25">
        <v>0</v>
      </c>
      <c r="M19" s="25">
        <v>0</v>
      </c>
      <c r="N19" s="24">
        <v>0</v>
      </c>
      <c r="O19" s="25">
        <v>0</v>
      </c>
      <c r="P19" s="25">
        <v>0</v>
      </c>
      <c r="Q19" s="24">
        <f t="shared" si="3"/>
        <v>3</v>
      </c>
      <c r="R19" s="25">
        <f t="shared" si="4"/>
        <v>1</v>
      </c>
      <c r="S19" s="25">
        <f t="shared" si="5"/>
        <v>4</v>
      </c>
    </row>
    <row r="20" spans="1:19" ht="10.5">
      <c r="A20" s="150" t="s">
        <v>198</v>
      </c>
      <c r="B20" s="24">
        <v>0</v>
      </c>
      <c r="C20" s="25">
        <v>0</v>
      </c>
      <c r="D20" s="25">
        <v>0</v>
      </c>
      <c r="E20" s="24">
        <v>11</v>
      </c>
      <c r="F20" s="25">
        <v>1</v>
      </c>
      <c r="G20" s="25">
        <v>12</v>
      </c>
      <c r="H20" s="24">
        <v>0</v>
      </c>
      <c r="I20" s="25">
        <v>0</v>
      </c>
      <c r="J20" s="25">
        <v>0</v>
      </c>
      <c r="K20" s="24">
        <v>0</v>
      </c>
      <c r="L20" s="25">
        <v>0</v>
      </c>
      <c r="M20" s="25">
        <v>0</v>
      </c>
      <c r="N20" s="24"/>
      <c r="O20" s="25"/>
      <c r="P20" s="25"/>
      <c r="Q20" s="24">
        <f>B20+E20+H20+K20+N20</f>
        <v>11</v>
      </c>
      <c r="R20" s="25">
        <f>C20+F20+I20+L20+O20</f>
        <v>1</v>
      </c>
      <c r="S20" s="25">
        <f>SUM(Q20:R20)</f>
        <v>12</v>
      </c>
    </row>
    <row r="21" spans="1:19" ht="10.5">
      <c r="A21" s="150" t="s">
        <v>319</v>
      </c>
      <c r="B21" s="24">
        <v>0</v>
      </c>
      <c r="C21" s="25">
        <v>0</v>
      </c>
      <c r="D21" s="25">
        <v>0</v>
      </c>
      <c r="E21" s="24">
        <v>2</v>
      </c>
      <c r="F21" s="25">
        <v>5</v>
      </c>
      <c r="G21" s="25">
        <v>7</v>
      </c>
      <c r="H21" s="24">
        <v>0</v>
      </c>
      <c r="I21" s="25">
        <v>0</v>
      </c>
      <c r="J21" s="25">
        <v>0</v>
      </c>
      <c r="K21" s="24">
        <v>0</v>
      </c>
      <c r="L21" s="25">
        <v>0</v>
      </c>
      <c r="M21" s="25">
        <v>0</v>
      </c>
      <c r="N21" s="24">
        <v>0</v>
      </c>
      <c r="O21" s="25">
        <v>0</v>
      </c>
      <c r="P21" s="25">
        <v>0</v>
      </c>
      <c r="Q21" s="24">
        <f t="shared" si="3"/>
        <v>2</v>
      </c>
      <c r="R21" s="25">
        <f t="shared" si="4"/>
        <v>5</v>
      </c>
      <c r="S21" s="25">
        <f t="shared" si="5"/>
        <v>7</v>
      </c>
    </row>
    <row r="22" spans="1:19" ht="10.5">
      <c r="A22" s="150" t="s">
        <v>199</v>
      </c>
      <c r="B22" s="24">
        <v>4</v>
      </c>
      <c r="C22" s="25">
        <v>0</v>
      </c>
      <c r="D22" s="25">
        <v>4</v>
      </c>
      <c r="E22" s="24">
        <v>62</v>
      </c>
      <c r="F22" s="25">
        <v>6</v>
      </c>
      <c r="G22" s="25">
        <v>68</v>
      </c>
      <c r="H22" s="24">
        <v>0</v>
      </c>
      <c r="I22" s="25">
        <v>0</v>
      </c>
      <c r="J22" s="25">
        <v>0</v>
      </c>
      <c r="K22" s="24">
        <v>0</v>
      </c>
      <c r="L22" s="25">
        <v>0</v>
      </c>
      <c r="M22" s="25">
        <v>0</v>
      </c>
      <c r="N22" s="24">
        <v>0</v>
      </c>
      <c r="O22" s="25">
        <v>0</v>
      </c>
      <c r="P22" s="25">
        <v>0</v>
      </c>
      <c r="Q22" s="24">
        <f t="shared" si="3"/>
        <v>66</v>
      </c>
      <c r="R22" s="25">
        <f t="shared" si="4"/>
        <v>6</v>
      </c>
      <c r="S22" s="25">
        <f t="shared" si="5"/>
        <v>72</v>
      </c>
    </row>
    <row r="23" spans="1:19" ht="10.5">
      <c r="A23" s="150" t="s">
        <v>200</v>
      </c>
      <c r="B23" s="24">
        <v>3</v>
      </c>
      <c r="C23" s="25">
        <v>0</v>
      </c>
      <c r="D23" s="25">
        <v>3</v>
      </c>
      <c r="E23" s="24">
        <v>7</v>
      </c>
      <c r="F23" s="25">
        <v>3</v>
      </c>
      <c r="G23" s="25">
        <v>10</v>
      </c>
      <c r="H23" s="24">
        <v>0</v>
      </c>
      <c r="I23" s="25">
        <v>0</v>
      </c>
      <c r="J23" s="25">
        <v>0</v>
      </c>
      <c r="K23" s="24">
        <v>0</v>
      </c>
      <c r="L23" s="25">
        <v>0</v>
      </c>
      <c r="M23" s="25">
        <v>0</v>
      </c>
      <c r="N23" s="24">
        <v>0</v>
      </c>
      <c r="O23" s="25">
        <v>0</v>
      </c>
      <c r="P23" s="25">
        <v>0</v>
      </c>
      <c r="Q23" s="24">
        <f t="shared" si="3"/>
        <v>10</v>
      </c>
      <c r="R23" s="25">
        <f t="shared" si="4"/>
        <v>3</v>
      </c>
      <c r="S23" s="25">
        <f t="shared" si="5"/>
        <v>13</v>
      </c>
    </row>
    <row r="24" spans="1:19" ht="20.25">
      <c r="A24" s="222" t="s">
        <v>493</v>
      </c>
      <c r="B24" s="24">
        <v>0</v>
      </c>
      <c r="C24" s="25">
        <v>0</v>
      </c>
      <c r="D24" s="25">
        <v>0</v>
      </c>
      <c r="E24" s="24">
        <v>53</v>
      </c>
      <c r="F24" s="25">
        <v>0</v>
      </c>
      <c r="G24" s="25">
        <v>53</v>
      </c>
      <c r="H24" s="24">
        <v>0</v>
      </c>
      <c r="I24" s="25">
        <v>0</v>
      </c>
      <c r="J24" s="25">
        <v>0</v>
      </c>
      <c r="K24" s="24">
        <v>0</v>
      </c>
      <c r="L24" s="25">
        <v>0</v>
      </c>
      <c r="M24" s="25">
        <v>0</v>
      </c>
      <c r="N24" s="24">
        <v>0</v>
      </c>
      <c r="O24" s="25">
        <v>0</v>
      </c>
      <c r="P24" s="25">
        <v>0</v>
      </c>
      <c r="Q24" s="24">
        <f t="shared" si="0"/>
        <v>53</v>
      </c>
      <c r="R24" s="25">
        <f t="shared" si="1"/>
        <v>0</v>
      </c>
      <c r="S24" s="25">
        <f t="shared" si="2"/>
        <v>53</v>
      </c>
    </row>
    <row r="25" spans="1:19" ht="10.5">
      <c r="A25" s="150" t="s">
        <v>201</v>
      </c>
      <c r="B25" s="24">
        <v>0</v>
      </c>
      <c r="C25" s="25">
        <v>0</v>
      </c>
      <c r="D25" s="25">
        <v>0</v>
      </c>
      <c r="E25" s="24">
        <v>2</v>
      </c>
      <c r="F25" s="25">
        <v>1</v>
      </c>
      <c r="G25" s="25">
        <v>3</v>
      </c>
      <c r="H25" s="24">
        <v>0</v>
      </c>
      <c r="I25" s="25">
        <v>0</v>
      </c>
      <c r="J25" s="25">
        <v>0</v>
      </c>
      <c r="K25" s="24">
        <v>0</v>
      </c>
      <c r="L25" s="25">
        <v>0</v>
      </c>
      <c r="M25" s="25">
        <v>0</v>
      </c>
      <c r="N25" s="24">
        <v>0</v>
      </c>
      <c r="O25" s="25">
        <v>0</v>
      </c>
      <c r="P25" s="25">
        <v>0</v>
      </c>
      <c r="Q25" s="24">
        <f t="shared" si="0"/>
        <v>2</v>
      </c>
      <c r="R25" s="25">
        <f t="shared" si="1"/>
        <v>1</v>
      </c>
      <c r="S25" s="25">
        <f t="shared" si="2"/>
        <v>3</v>
      </c>
    </row>
    <row r="26" spans="1:19" ht="10.5">
      <c r="A26" s="150" t="s">
        <v>361</v>
      </c>
      <c r="B26" s="24">
        <v>0</v>
      </c>
      <c r="C26" s="25">
        <v>0</v>
      </c>
      <c r="D26" s="25">
        <v>0</v>
      </c>
      <c r="E26" s="24">
        <v>3</v>
      </c>
      <c r="F26" s="25">
        <v>9</v>
      </c>
      <c r="G26" s="25">
        <v>12</v>
      </c>
      <c r="H26" s="24">
        <v>0</v>
      </c>
      <c r="I26" s="25">
        <v>0</v>
      </c>
      <c r="J26" s="25">
        <v>0</v>
      </c>
      <c r="K26" s="24">
        <v>0</v>
      </c>
      <c r="L26" s="25">
        <v>0</v>
      </c>
      <c r="M26" s="25">
        <v>0</v>
      </c>
      <c r="N26" s="24">
        <v>0</v>
      </c>
      <c r="O26" s="25">
        <v>0</v>
      </c>
      <c r="P26" s="25">
        <v>0</v>
      </c>
      <c r="Q26" s="24">
        <f aca="true" t="shared" si="6" ref="Q26:R28">B26+E26+H26+K26+N26</f>
        <v>3</v>
      </c>
      <c r="R26" s="25">
        <f t="shared" si="6"/>
        <v>9</v>
      </c>
      <c r="S26" s="25">
        <f>SUM(Q26:R26)</f>
        <v>12</v>
      </c>
    </row>
    <row r="27" spans="1:19" ht="10.5">
      <c r="A27" s="150" t="s">
        <v>202</v>
      </c>
      <c r="B27" s="24">
        <v>1</v>
      </c>
      <c r="C27" s="25">
        <v>8</v>
      </c>
      <c r="D27" s="25">
        <v>9</v>
      </c>
      <c r="E27" s="24">
        <v>2</v>
      </c>
      <c r="F27" s="25">
        <v>4</v>
      </c>
      <c r="G27" s="25">
        <v>6</v>
      </c>
      <c r="H27" s="24">
        <v>0</v>
      </c>
      <c r="I27" s="25">
        <v>0</v>
      </c>
      <c r="J27" s="25">
        <v>0</v>
      </c>
      <c r="K27" s="24">
        <v>0</v>
      </c>
      <c r="L27" s="25">
        <v>0</v>
      </c>
      <c r="M27" s="25">
        <v>0</v>
      </c>
      <c r="N27" s="24">
        <v>0</v>
      </c>
      <c r="O27" s="25">
        <v>0</v>
      </c>
      <c r="P27" s="25">
        <v>0</v>
      </c>
      <c r="Q27" s="24">
        <f t="shared" si="6"/>
        <v>3</v>
      </c>
      <c r="R27" s="25">
        <f t="shared" si="6"/>
        <v>12</v>
      </c>
      <c r="S27" s="25">
        <f>SUM(Q27:R27)</f>
        <v>15</v>
      </c>
    </row>
    <row r="28" spans="1:19" ht="10.5">
      <c r="A28" s="150" t="s">
        <v>203</v>
      </c>
      <c r="B28" s="24">
        <v>0</v>
      </c>
      <c r="C28" s="25">
        <v>58</v>
      </c>
      <c r="D28" s="25">
        <v>58</v>
      </c>
      <c r="E28" s="24">
        <v>0</v>
      </c>
      <c r="F28" s="25">
        <v>88</v>
      </c>
      <c r="G28" s="25">
        <v>88</v>
      </c>
      <c r="H28" s="24">
        <v>0</v>
      </c>
      <c r="I28" s="25">
        <v>26</v>
      </c>
      <c r="J28" s="25">
        <v>26</v>
      </c>
      <c r="K28" s="24">
        <v>1</v>
      </c>
      <c r="L28" s="25">
        <v>9</v>
      </c>
      <c r="M28" s="25">
        <v>10</v>
      </c>
      <c r="N28" s="24">
        <v>0</v>
      </c>
      <c r="O28" s="25">
        <v>0</v>
      </c>
      <c r="P28" s="25">
        <v>0</v>
      </c>
      <c r="Q28" s="24">
        <f t="shared" si="6"/>
        <v>1</v>
      </c>
      <c r="R28" s="25">
        <f t="shared" si="6"/>
        <v>181</v>
      </c>
      <c r="S28" s="25">
        <f>SUM(Q28:R28)</f>
        <v>182</v>
      </c>
    </row>
    <row r="29" spans="1:19" ht="10.5">
      <c r="A29" s="150" t="s">
        <v>204</v>
      </c>
      <c r="B29" s="24">
        <v>0</v>
      </c>
      <c r="C29" s="25">
        <v>0</v>
      </c>
      <c r="D29" s="25">
        <v>0</v>
      </c>
      <c r="E29" s="24">
        <v>10</v>
      </c>
      <c r="F29" s="25">
        <v>2</v>
      </c>
      <c r="G29" s="25">
        <v>12</v>
      </c>
      <c r="H29" s="24">
        <v>0</v>
      </c>
      <c r="I29" s="25">
        <v>0</v>
      </c>
      <c r="J29" s="25">
        <v>0</v>
      </c>
      <c r="K29" s="24">
        <v>0</v>
      </c>
      <c r="L29" s="25">
        <v>0</v>
      </c>
      <c r="M29" s="25">
        <v>0</v>
      </c>
      <c r="N29" s="24">
        <v>0</v>
      </c>
      <c r="O29" s="25">
        <v>0</v>
      </c>
      <c r="P29" s="25">
        <v>0</v>
      </c>
      <c r="Q29" s="24">
        <f t="shared" si="0"/>
        <v>10</v>
      </c>
      <c r="R29" s="25">
        <f t="shared" si="1"/>
        <v>2</v>
      </c>
      <c r="S29" s="25">
        <f t="shared" si="2"/>
        <v>12</v>
      </c>
    </row>
    <row r="30" spans="1:19" ht="10.5">
      <c r="A30" s="150" t="s">
        <v>205</v>
      </c>
      <c r="B30" s="24">
        <v>0</v>
      </c>
      <c r="C30" s="25">
        <v>0</v>
      </c>
      <c r="D30" s="25">
        <v>0</v>
      </c>
      <c r="E30" s="24">
        <v>0</v>
      </c>
      <c r="F30" s="25">
        <v>17</v>
      </c>
      <c r="G30" s="25">
        <v>17</v>
      </c>
      <c r="H30" s="24">
        <v>0</v>
      </c>
      <c r="I30" s="25">
        <v>0</v>
      </c>
      <c r="J30" s="25">
        <v>0</v>
      </c>
      <c r="K30" s="24">
        <v>0</v>
      </c>
      <c r="L30" s="25">
        <v>8</v>
      </c>
      <c r="M30" s="25">
        <v>8</v>
      </c>
      <c r="N30" s="24">
        <v>0</v>
      </c>
      <c r="O30" s="25">
        <v>0</v>
      </c>
      <c r="P30" s="25">
        <v>0</v>
      </c>
      <c r="Q30" s="24">
        <f t="shared" si="0"/>
        <v>0</v>
      </c>
      <c r="R30" s="25">
        <f t="shared" si="1"/>
        <v>25</v>
      </c>
      <c r="S30" s="25">
        <f t="shared" si="2"/>
        <v>25</v>
      </c>
    </row>
    <row r="31" spans="1:19" ht="10.5">
      <c r="A31" s="150" t="s">
        <v>362</v>
      </c>
      <c r="B31" s="24">
        <v>0</v>
      </c>
      <c r="C31" s="25">
        <v>0</v>
      </c>
      <c r="D31" s="25">
        <v>0</v>
      </c>
      <c r="E31" s="24">
        <v>0</v>
      </c>
      <c r="F31" s="25">
        <v>0</v>
      </c>
      <c r="G31" s="25">
        <v>0</v>
      </c>
      <c r="H31" s="24">
        <v>0</v>
      </c>
      <c r="I31" s="25">
        <v>0</v>
      </c>
      <c r="J31" s="25">
        <v>0</v>
      </c>
      <c r="K31" s="24">
        <v>8</v>
      </c>
      <c r="L31" s="25">
        <v>0</v>
      </c>
      <c r="M31" s="25">
        <v>8</v>
      </c>
      <c r="N31" s="24">
        <v>0</v>
      </c>
      <c r="O31" s="25">
        <v>0</v>
      </c>
      <c r="P31" s="25">
        <v>0</v>
      </c>
      <c r="Q31" s="24">
        <f>B31+E31+H31+K31+N31</f>
        <v>8</v>
      </c>
      <c r="R31" s="25">
        <f>C31+F31+I31+L31+O31</f>
        <v>0</v>
      </c>
      <c r="S31" s="25">
        <f>SUM(Q31:R31)</f>
        <v>8</v>
      </c>
    </row>
    <row r="32" spans="1:19" ht="10.5">
      <c r="A32" s="150" t="s">
        <v>32</v>
      </c>
      <c r="B32" s="24">
        <v>0</v>
      </c>
      <c r="C32" s="25">
        <v>0</v>
      </c>
      <c r="D32" s="25">
        <v>0</v>
      </c>
      <c r="E32" s="24">
        <v>9</v>
      </c>
      <c r="F32" s="25">
        <v>10</v>
      </c>
      <c r="G32" s="25">
        <v>19</v>
      </c>
      <c r="H32" s="24">
        <v>0</v>
      </c>
      <c r="I32" s="25">
        <v>0</v>
      </c>
      <c r="J32" s="25">
        <v>0</v>
      </c>
      <c r="K32" s="24">
        <v>0</v>
      </c>
      <c r="L32" s="25">
        <v>0</v>
      </c>
      <c r="M32" s="25">
        <v>0</v>
      </c>
      <c r="N32" s="24">
        <v>0</v>
      </c>
      <c r="O32" s="25">
        <v>0</v>
      </c>
      <c r="P32" s="25">
        <v>0</v>
      </c>
      <c r="Q32" s="24">
        <f t="shared" si="0"/>
        <v>9</v>
      </c>
      <c r="R32" s="25">
        <f t="shared" si="1"/>
        <v>10</v>
      </c>
      <c r="S32" s="25">
        <f t="shared" si="2"/>
        <v>19</v>
      </c>
    </row>
    <row r="33" spans="1:19" ht="10.5">
      <c r="A33" s="150" t="s">
        <v>206</v>
      </c>
      <c r="B33" s="24">
        <v>0</v>
      </c>
      <c r="C33" s="25">
        <v>0</v>
      </c>
      <c r="D33" s="25">
        <v>0</v>
      </c>
      <c r="E33" s="24">
        <v>66</v>
      </c>
      <c r="F33" s="25">
        <v>0</v>
      </c>
      <c r="G33" s="25">
        <v>66</v>
      </c>
      <c r="H33" s="24">
        <v>0</v>
      </c>
      <c r="I33" s="25">
        <v>0</v>
      </c>
      <c r="J33" s="25">
        <v>0</v>
      </c>
      <c r="K33" s="24">
        <v>0</v>
      </c>
      <c r="L33" s="25">
        <v>0</v>
      </c>
      <c r="M33" s="25">
        <v>0</v>
      </c>
      <c r="N33" s="24">
        <v>0</v>
      </c>
      <c r="O33" s="25">
        <v>0</v>
      </c>
      <c r="P33" s="25">
        <v>0</v>
      </c>
      <c r="Q33" s="24">
        <f t="shared" si="0"/>
        <v>66</v>
      </c>
      <c r="R33" s="25">
        <f t="shared" si="1"/>
        <v>0</v>
      </c>
      <c r="S33" s="25">
        <f t="shared" si="2"/>
        <v>66</v>
      </c>
    </row>
    <row r="34" spans="1:19" ht="10.5">
      <c r="A34" s="150" t="s">
        <v>207</v>
      </c>
      <c r="B34" s="24">
        <v>0</v>
      </c>
      <c r="C34" s="25">
        <v>0</v>
      </c>
      <c r="D34" s="25">
        <v>0</v>
      </c>
      <c r="E34" s="24">
        <v>2</v>
      </c>
      <c r="F34" s="25">
        <v>7</v>
      </c>
      <c r="G34" s="25">
        <v>9</v>
      </c>
      <c r="H34" s="24">
        <v>0</v>
      </c>
      <c r="I34" s="25">
        <v>0</v>
      </c>
      <c r="J34" s="25">
        <v>0</v>
      </c>
      <c r="K34" s="24">
        <v>0</v>
      </c>
      <c r="L34" s="25">
        <v>0</v>
      </c>
      <c r="M34" s="25">
        <v>0</v>
      </c>
      <c r="N34" s="24">
        <v>0</v>
      </c>
      <c r="O34" s="25">
        <v>0</v>
      </c>
      <c r="P34" s="25">
        <v>0</v>
      </c>
      <c r="Q34" s="24">
        <f>B34+E34+H34+K34+N34</f>
        <v>2</v>
      </c>
      <c r="R34" s="25">
        <f>C34+F34+I34+L34+O34</f>
        <v>7</v>
      </c>
      <c r="S34" s="25">
        <f>SUM(Q34:R34)</f>
        <v>9</v>
      </c>
    </row>
    <row r="35" spans="1:19" ht="10.5">
      <c r="A35" s="150" t="s">
        <v>208</v>
      </c>
      <c r="B35" s="24">
        <v>4</v>
      </c>
      <c r="C35" s="25">
        <v>0</v>
      </c>
      <c r="D35" s="25">
        <v>4</v>
      </c>
      <c r="E35" s="24">
        <v>9</v>
      </c>
      <c r="F35" s="25">
        <v>0</v>
      </c>
      <c r="G35" s="25">
        <v>9</v>
      </c>
      <c r="H35" s="24">
        <v>0</v>
      </c>
      <c r="I35" s="25">
        <v>0</v>
      </c>
      <c r="J35" s="25">
        <v>0</v>
      </c>
      <c r="K35" s="24">
        <v>0</v>
      </c>
      <c r="L35" s="25">
        <v>0</v>
      </c>
      <c r="M35" s="25">
        <v>0</v>
      </c>
      <c r="N35" s="24">
        <v>0</v>
      </c>
      <c r="O35" s="25">
        <v>0</v>
      </c>
      <c r="P35" s="25">
        <v>0</v>
      </c>
      <c r="Q35" s="24">
        <f t="shared" si="0"/>
        <v>13</v>
      </c>
      <c r="R35" s="25">
        <f t="shared" si="1"/>
        <v>0</v>
      </c>
      <c r="S35" s="25">
        <f t="shared" si="2"/>
        <v>13</v>
      </c>
    </row>
    <row r="36" spans="1:19" ht="10.5">
      <c r="A36" s="150" t="s">
        <v>209</v>
      </c>
      <c r="B36" s="24">
        <v>0</v>
      </c>
      <c r="C36" s="25">
        <v>0</v>
      </c>
      <c r="D36" s="25">
        <v>0</v>
      </c>
      <c r="E36" s="24">
        <v>14</v>
      </c>
      <c r="F36" s="25">
        <v>0</v>
      </c>
      <c r="G36" s="25">
        <v>14</v>
      </c>
      <c r="H36" s="24">
        <v>0</v>
      </c>
      <c r="I36" s="25">
        <v>0</v>
      </c>
      <c r="J36" s="25">
        <v>0</v>
      </c>
      <c r="K36" s="24">
        <v>8</v>
      </c>
      <c r="L36" s="25">
        <v>0</v>
      </c>
      <c r="M36" s="25">
        <v>8</v>
      </c>
      <c r="N36" s="24">
        <v>0</v>
      </c>
      <c r="O36" s="25">
        <v>0</v>
      </c>
      <c r="P36" s="25">
        <v>0</v>
      </c>
      <c r="Q36" s="24">
        <f t="shared" si="0"/>
        <v>22</v>
      </c>
      <c r="R36" s="25">
        <f t="shared" si="1"/>
        <v>0</v>
      </c>
      <c r="S36" s="25">
        <f t="shared" si="2"/>
        <v>22</v>
      </c>
    </row>
    <row r="37" spans="1:19" ht="10.5">
      <c r="A37" s="150" t="s">
        <v>210</v>
      </c>
      <c r="B37" s="24">
        <v>7</v>
      </c>
      <c r="C37" s="25">
        <v>0</v>
      </c>
      <c r="D37" s="25">
        <v>7</v>
      </c>
      <c r="E37" s="24">
        <v>101</v>
      </c>
      <c r="F37" s="25">
        <v>0</v>
      </c>
      <c r="G37" s="25">
        <v>101</v>
      </c>
      <c r="H37" s="24">
        <v>14</v>
      </c>
      <c r="I37" s="25">
        <v>0</v>
      </c>
      <c r="J37" s="25">
        <v>14</v>
      </c>
      <c r="K37" s="24">
        <v>6</v>
      </c>
      <c r="L37" s="25">
        <v>1</v>
      </c>
      <c r="M37" s="25">
        <v>7</v>
      </c>
      <c r="N37" s="24">
        <v>0</v>
      </c>
      <c r="O37" s="25">
        <v>0</v>
      </c>
      <c r="P37" s="25">
        <v>0</v>
      </c>
      <c r="Q37" s="24">
        <f t="shared" si="0"/>
        <v>128</v>
      </c>
      <c r="R37" s="25">
        <f t="shared" si="1"/>
        <v>1</v>
      </c>
      <c r="S37" s="25">
        <f t="shared" si="2"/>
        <v>129</v>
      </c>
    </row>
    <row r="38" spans="1:19" ht="10.5">
      <c r="A38" s="150" t="s">
        <v>435</v>
      </c>
      <c r="B38" s="24">
        <v>0</v>
      </c>
      <c r="C38" s="25">
        <v>0</v>
      </c>
      <c r="D38" s="25">
        <v>0</v>
      </c>
      <c r="E38" s="24">
        <v>5</v>
      </c>
      <c r="F38" s="25">
        <v>0</v>
      </c>
      <c r="G38" s="25">
        <v>5</v>
      </c>
      <c r="H38" s="24">
        <v>0</v>
      </c>
      <c r="I38" s="25">
        <v>0</v>
      </c>
      <c r="J38" s="25">
        <v>0</v>
      </c>
      <c r="K38" s="24">
        <v>0</v>
      </c>
      <c r="L38" s="25">
        <v>0</v>
      </c>
      <c r="M38" s="25">
        <v>0</v>
      </c>
      <c r="N38" s="24">
        <v>0</v>
      </c>
      <c r="O38" s="25">
        <v>0</v>
      </c>
      <c r="P38" s="25">
        <v>0</v>
      </c>
      <c r="Q38" s="24">
        <f t="shared" si="0"/>
        <v>5</v>
      </c>
      <c r="R38" s="25">
        <f t="shared" si="1"/>
        <v>0</v>
      </c>
      <c r="S38" s="25">
        <f t="shared" si="2"/>
        <v>5</v>
      </c>
    </row>
    <row r="39" spans="1:19" ht="10.5">
      <c r="A39" s="150" t="s">
        <v>13</v>
      </c>
      <c r="B39" s="24">
        <v>142</v>
      </c>
      <c r="C39" s="25">
        <v>21</v>
      </c>
      <c r="D39" s="25">
        <v>163</v>
      </c>
      <c r="E39" s="24">
        <v>173</v>
      </c>
      <c r="F39" s="25">
        <v>27</v>
      </c>
      <c r="G39" s="25">
        <v>200</v>
      </c>
      <c r="H39" s="24">
        <v>25</v>
      </c>
      <c r="I39" s="25">
        <v>5</v>
      </c>
      <c r="J39" s="25">
        <v>30</v>
      </c>
      <c r="K39" s="24">
        <v>6</v>
      </c>
      <c r="L39" s="25">
        <v>1</v>
      </c>
      <c r="M39" s="25">
        <v>7</v>
      </c>
      <c r="N39" s="24">
        <v>0</v>
      </c>
      <c r="O39" s="25">
        <v>0</v>
      </c>
      <c r="P39" s="25">
        <v>0</v>
      </c>
      <c r="Q39" s="24">
        <f t="shared" si="0"/>
        <v>346</v>
      </c>
      <c r="R39" s="25">
        <f t="shared" si="1"/>
        <v>54</v>
      </c>
      <c r="S39" s="25">
        <f t="shared" si="2"/>
        <v>400</v>
      </c>
    </row>
    <row r="40" spans="1:19" ht="10.5">
      <c r="A40" s="150" t="s">
        <v>211</v>
      </c>
      <c r="B40" s="24">
        <v>0</v>
      </c>
      <c r="C40" s="25">
        <v>0</v>
      </c>
      <c r="D40" s="25">
        <v>0</v>
      </c>
      <c r="E40" s="24">
        <v>16</v>
      </c>
      <c r="F40" s="25">
        <v>4</v>
      </c>
      <c r="G40" s="25">
        <v>20</v>
      </c>
      <c r="H40" s="24">
        <v>0</v>
      </c>
      <c r="I40" s="25">
        <v>0</v>
      </c>
      <c r="J40" s="25">
        <v>0</v>
      </c>
      <c r="K40" s="24">
        <v>0</v>
      </c>
      <c r="L40" s="25">
        <v>0</v>
      </c>
      <c r="M40" s="25">
        <v>0</v>
      </c>
      <c r="N40" s="24">
        <v>0</v>
      </c>
      <c r="O40" s="25">
        <v>0</v>
      </c>
      <c r="P40" s="25">
        <v>0</v>
      </c>
      <c r="Q40" s="24">
        <f t="shared" si="0"/>
        <v>16</v>
      </c>
      <c r="R40" s="25">
        <f t="shared" si="1"/>
        <v>4</v>
      </c>
      <c r="S40" s="25">
        <f t="shared" si="2"/>
        <v>20</v>
      </c>
    </row>
    <row r="41" spans="1:19" ht="10.5">
      <c r="A41" s="150" t="s">
        <v>212</v>
      </c>
      <c r="B41" s="24">
        <v>5</v>
      </c>
      <c r="C41" s="25">
        <v>10</v>
      </c>
      <c r="D41" s="25">
        <v>15</v>
      </c>
      <c r="E41" s="24">
        <v>3</v>
      </c>
      <c r="F41" s="25">
        <v>9</v>
      </c>
      <c r="G41" s="25">
        <v>12</v>
      </c>
      <c r="H41" s="24">
        <v>0</v>
      </c>
      <c r="I41" s="25">
        <v>0</v>
      </c>
      <c r="J41" s="25">
        <v>0</v>
      </c>
      <c r="K41" s="24">
        <v>0</v>
      </c>
      <c r="L41" s="25">
        <v>0</v>
      </c>
      <c r="M41" s="25">
        <v>0</v>
      </c>
      <c r="N41" s="24">
        <v>0</v>
      </c>
      <c r="O41" s="25">
        <v>0</v>
      </c>
      <c r="P41" s="25">
        <v>0</v>
      </c>
      <c r="Q41" s="24">
        <f t="shared" si="0"/>
        <v>8</v>
      </c>
      <c r="R41" s="25">
        <f t="shared" si="1"/>
        <v>19</v>
      </c>
      <c r="S41" s="25">
        <f t="shared" si="2"/>
        <v>27</v>
      </c>
    </row>
    <row r="42" spans="1:19" ht="10.5">
      <c r="A42" s="193" t="s">
        <v>0</v>
      </c>
      <c r="B42" s="24">
        <v>6</v>
      </c>
      <c r="C42" s="25">
        <v>4</v>
      </c>
      <c r="D42" s="25">
        <v>10</v>
      </c>
      <c r="E42" s="24">
        <v>7</v>
      </c>
      <c r="F42" s="25">
        <v>4</v>
      </c>
      <c r="G42" s="25">
        <v>11</v>
      </c>
      <c r="H42" s="24">
        <v>7</v>
      </c>
      <c r="I42" s="25">
        <v>6</v>
      </c>
      <c r="J42" s="25">
        <v>13</v>
      </c>
      <c r="K42" s="24">
        <v>0</v>
      </c>
      <c r="L42" s="25">
        <v>0</v>
      </c>
      <c r="M42" s="25">
        <v>0</v>
      </c>
      <c r="N42" s="24">
        <v>0</v>
      </c>
      <c r="O42" s="25">
        <v>0</v>
      </c>
      <c r="P42" s="25">
        <v>0</v>
      </c>
      <c r="Q42" s="24">
        <f t="shared" si="0"/>
        <v>20</v>
      </c>
      <c r="R42" s="25">
        <f t="shared" si="1"/>
        <v>14</v>
      </c>
      <c r="S42" s="25">
        <f t="shared" si="2"/>
        <v>34</v>
      </c>
    </row>
    <row r="43" spans="1:19" ht="10.5">
      <c r="A43" s="150" t="s">
        <v>213</v>
      </c>
      <c r="B43" s="24">
        <v>0</v>
      </c>
      <c r="C43" s="25">
        <v>0</v>
      </c>
      <c r="D43" s="25">
        <v>0</v>
      </c>
      <c r="E43" s="24">
        <v>3</v>
      </c>
      <c r="F43" s="25">
        <v>4</v>
      </c>
      <c r="G43" s="25">
        <v>7</v>
      </c>
      <c r="H43" s="24">
        <v>5</v>
      </c>
      <c r="I43" s="25">
        <v>11</v>
      </c>
      <c r="J43" s="25">
        <v>16</v>
      </c>
      <c r="K43" s="24">
        <v>0</v>
      </c>
      <c r="L43" s="25">
        <v>0</v>
      </c>
      <c r="M43" s="25">
        <v>0</v>
      </c>
      <c r="N43" s="24">
        <v>0</v>
      </c>
      <c r="O43" s="25">
        <v>0</v>
      </c>
      <c r="P43" s="25">
        <v>0</v>
      </c>
      <c r="Q43" s="24">
        <f t="shared" si="0"/>
        <v>8</v>
      </c>
      <c r="R43" s="25">
        <f t="shared" si="1"/>
        <v>15</v>
      </c>
      <c r="S43" s="25">
        <f t="shared" si="2"/>
        <v>23</v>
      </c>
    </row>
    <row r="44" spans="1:19" ht="10.5">
      <c r="A44" s="150" t="s">
        <v>372</v>
      </c>
      <c r="B44" s="24">
        <v>0</v>
      </c>
      <c r="C44" s="25">
        <v>0</v>
      </c>
      <c r="D44" s="25">
        <v>0</v>
      </c>
      <c r="E44" s="24">
        <v>3</v>
      </c>
      <c r="F44" s="25">
        <v>0</v>
      </c>
      <c r="G44" s="25">
        <v>3</v>
      </c>
      <c r="H44" s="24">
        <v>0</v>
      </c>
      <c r="I44" s="25">
        <v>0</v>
      </c>
      <c r="J44" s="25">
        <v>0</v>
      </c>
      <c r="K44" s="24">
        <v>0</v>
      </c>
      <c r="L44" s="25">
        <v>0</v>
      </c>
      <c r="M44" s="25">
        <v>0</v>
      </c>
      <c r="N44" s="24">
        <v>0</v>
      </c>
      <c r="O44" s="25">
        <v>0</v>
      </c>
      <c r="P44" s="25">
        <v>0</v>
      </c>
      <c r="Q44" s="24">
        <f t="shared" si="0"/>
        <v>3</v>
      </c>
      <c r="R44" s="25">
        <f t="shared" si="1"/>
        <v>0</v>
      </c>
      <c r="S44" s="25">
        <f t="shared" si="2"/>
        <v>3</v>
      </c>
    </row>
    <row r="45" spans="1:19" ht="10.5">
      <c r="A45" s="150" t="s">
        <v>214</v>
      </c>
      <c r="B45" s="24">
        <v>13</v>
      </c>
      <c r="C45" s="25">
        <v>63</v>
      </c>
      <c r="D45" s="25">
        <v>76</v>
      </c>
      <c r="E45" s="24">
        <v>30</v>
      </c>
      <c r="F45" s="25">
        <v>134</v>
      </c>
      <c r="G45" s="25">
        <v>164</v>
      </c>
      <c r="H45" s="24">
        <v>0</v>
      </c>
      <c r="I45" s="25">
        <v>0</v>
      </c>
      <c r="J45" s="25">
        <v>0</v>
      </c>
      <c r="K45" s="24">
        <v>0</v>
      </c>
      <c r="L45" s="25">
        <v>0</v>
      </c>
      <c r="M45" s="25">
        <v>0</v>
      </c>
      <c r="N45" s="24">
        <v>0</v>
      </c>
      <c r="O45" s="25">
        <v>0</v>
      </c>
      <c r="P45" s="25">
        <v>0</v>
      </c>
      <c r="Q45" s="24">
        <f t="shared" si="0"/>
        <v>43</v>
      </c>
      <c r="R45" s="25">
        <f t="shared" si="1"/>
        <v>197</v>
      </c>
      <c r="S45" s="25">
        <f t="shared" si="2"/>
        <v>240</v>
      </c>
    </row>
    <row r="46" spans="1:19" ht="10.5">
      <c r="A46" s="150" t="s">
        <v>436</v>
      </c>
      <c r="B46" s="24">
        <v>0</v>
      </c>
      <c r="C46" s="25">
        <v>0</v>
      </c>
      <c r="D46" s="25">
        <v>0</v>
      </c>
      <c r="E46" s="24">
        <v>11</v>
      </c>
      <c r="F46" s="25">
        <v>1</v>
      </c>
      <c r="G46" s="25">
        <v>12</v>
      </c>
      <c r="H46" s="24">
        <v>0</v>
      </c>
      <c r="I46" s="25">
        <v>0</v>
      </c>
      <c r="J46" s="25">
        <v>0</v>
      </c>
      <c r="K46" s="24">
        <v>0</v>
      </c>
      <c r="L46" s="25">
        <v>0</v>
      </c>
      <c r="M46" s="25">
        <v>0</v>
      </c>
      <c r="N46" s="24">
        <v>0</v>
      </c>
      <c r="O46" s="25">
        <v>0</v>
      </c>
      <c r="P46" s="25">
        <v>0</v>
      </c>
      <c r="Q46" s="24">
        <f t="shared" si="0"/>
        <v>11</v>
      </c>
      <c r="R46" s="25">
        <f t="shared" si="1"/>
        <v>1</v>
      </c>
      <c r="S46" s="25">
        <f t="shared" si="2"/>
        <v>12</v>
      </c>
    </row>
    <row r="47" spans="1:19" ht="10.5">
      <c r="A47" s="150" t="s">
        <v>215</v>
      </c>
      <c r="B47" s="24">
        <v>0</v>
      </c>
      <c r="C47" s="25">
        <v>12</v>
      </c>
      <c r="D47" s="25">
        <v>12</v>
      </c>
      <c r="E47" s="24">
        <v>5</v>
      </c>
      <c r="F47" s="25">
        <v>23</v>
      </c>
      <c r="G47" s="25">
        <v>28</v>
      </c>
      <c r="H47" s="24">
        <v>6</v>
      </c>
      <c r="I47" s="25">
        <v>51</v>
      </c>
      <c r="J47" s="25">
        <v>57</v>
      </c>
      <c r="K47" s="24">
        <v>0</v>
      </c>
      <c r="L47" s="25">
        <v>0</v>
      </c>
      <c r="M47" s="25">
        <v>0</v>
      </c>
      <c r="N47" s="24">
        <v>0</v>
      </c>
      <c r="O47" s="25">
        <v>0</v>
      </c>
      <c r="P47" s="25">
        <v>0</v>
      </c>
      <c r="Q47" s="24">
        <f t="shared" si="0"/>
        <v>11</v>
      </c>
      <c r="R47" s="25">
        <f t="shared" si="1"/>
        <v>86</v>
      </c>
      <c r="S47" s="25">
        <f t="shared" si="2"/>
        <v>97</v>
      </c>
    </row>
    <row r="48" spans="1:19" ht="10.5">
      <c r="A48" s="150" t="s">
        <v>216</v>
      </c>
      <c r="B48" s="24">
        <v>0</v>
      </c>
      <c r="C48" s="25">
        <v>0</v>
      </c>
      <c r="D48" s="25">
        <v>0</v>
      </c>
      <c r="E48" s="24">
        <v>5</v>
      </c>
      <c r="F48" s="25">
        <v>3</v>
      </c>
      <c r="G48" s="25">
        <v>8</v>
      </c>
      <c r="H48" s="24">
        <v>0</v>
      </c>
      <c r="I48" s="25">
        <v>0</v>
      </c>
      <c r="J48" s="25">
        <v>0</v>
      </c>
      <c r="K48" s="24">
        <v>0</v>
      </c>
      <c r="L48" s="25">
        <v>0</v>
      </c>
      <c r="M48" s="25">
        <v>0</v>
      </c>
      <c r="N48" s="24">
        <v>0</v>
      </c>
      <c r="O48" s="25">
        <v>0</v>
      </c>
      <c r="P48" s="25">
        <v>0</v>
      </c>
      <c r="Q48" s="24">
        <f t="shared" si="0"/>
        <v>5</v>
      </c>
      <c r="R48" s="25">
        <f t="shared" si="1"/>
        <v>3</v>
      </c>
      <c r="S48" s="25">
        <f t="shared" si="2"/>
        <v>8</v>
      </c>
    </row>
    <row r="49" spans="1:19" ht="10.5">
      <c r="A49" s="150" t="s">
        <v>33</v>
      </c>
      <c r="B49" s="24">
        <v>0</v>
      </c>
      <c r="C49" s="25">
        <v>0</v>
      </c>
      <c r="D49" s="25">
        <v>0</v>
      </c>
      <c r="E49" s="24">
        <v>3</v>
      </c>
      <c r="F49" s="25">
        <v>0</v>
      </c>
      <c r="G49" s="25">
        <v>3</v>
      </c>
      <c r="H49" s="24">
        <v>0</v>
      </c>
      <c r="I49" s="25">
        <v>0</v>
      </c>
      <c r="J49" s="25">
        <v>0</v>
      </c>
      <c r="K49" s="24">
        <v>0</v>
      </c>
      <c r="L49" s="25">
        <v>0</v>
      </c>
      <c r="M49" s="25">
        <v>0</v>
      </c>
      <c r="N49" s="24">
        <v>0</v>
      </c>
      <c r="O49" s="25">
        <v>0</v>
      </c>
      <c r="P49" s="25">
        <v>0</v>
      </c>
      <c r="Q49" s="24">
        <f t="shared" si="0"/>
        <v>3</v>
      </c>
      <c r="R49" s="25">
        <f t="shared" si="1"/>
        <v>0</v>
      </c>
      <c r="S49" s="25">
        <f t="shared" si="2"/>
        <v>3</v>
      </c>
    </row>
    <row r="50" spans="1:19" ht="10.5">
      <c r="A50" s="150" t="s">
        <v>217</v>
      </c>
      <c r="B50" s="24">
        <v>0</v>
      </c>
      <c r="C50" s="25">
        <v>0</v>
      </c>
      <c r="D50" s="25">
        <v>0</v>
      </c>
      <c r="E50" s="24">
        <v>40</v>
      </c>
      <c r="F50" s="25">
        <v>1</v>
      </c>
      <c r="G50" s="25">
        <v>41</v>
      </c>
      <c r="H50" s="24">
        <v>0</v>
      </c>
      <c r="I50" s="25">
        <v>0</v>
      </c>
      <c r="J50" s="25">
        <v>0</v>
      </c>
      <c r="K50" s="24">
        <v>7</v>
      </c>
      <c r="L50" s="25">
        <v>0</v>
      </c>
      <c r="M50" s="25">
        <v>7</v>
      </c>
      <c r="N50" s="24">
        <v>0</v>
      </c>
      <c r="O50" s="25">
        <v>0</v>
      </c>
      <c r="P50" s="25">
        <v>0</v>
      </c>
      <c r="Q50" s="24">
        <f t="shared" si="0"/>
        <v>47</v>
      </c>
      <c r="R50" s="25">
        <f t="shared" si="1"/>
        <v>1</v>
      </c>
      <c r="S50" s="25">
        <f t="shared" si="2"/>
        <v>48</v>
      </c>
    </row>
    <row r="51" spans="1:19" ht="10.5">
      <c r="A51" s="150" t="s">
        <v>14</v>
      </c>
      <c r="B51" s="24">
        <v>19</v>
      </c>
      <c r="C51" s="25">
        <v>7</v>
      </c>
      <c r="D51" s="25">
        <v>26</v>
      </c>
      <c r="E51" s="24">
        <v>12</v>
      </c>
      <c r="F51" s="25">
        <v>3</v>
      </c>
      <c r="G51" s="25">
        <v>15</v>
      </c>
      <c r="H51" s="24">
        <v>0</v>
      </c>
      <c r="I51" s="25">
        <v>0</v>
      </c>
      <c r="J51" s="25">
        <v>0</v>
      </c>
      <c r="K51" s="24">
        <v>4</v>
      </c>
      <c r="L51" s="25">
        <v>2</v>
      </c>
      <c r="M51" s="25">
        <v>6</v>
      </c>
      <c r="N51" s="24">
        <v>0</v>
      </c>
      <c r="O51" s="25">
        <v>0</v>
      </c>
      <c r="P51" s="25">
        <v>0</v>
      </c>
      <c r="Q51" s="24">
        <f t="shared" si="0"/>
        <v>35</v>
      </c>
      <c r="R51" s="25">
        <f t="shared" si="1"/>
        <v>12</v>
      </c>
      <c r="S51" s="25">
        <f t="shared" si="2"/>
        <v>47</v>
      </c>
    </row>
    <row r="52" spans="1:19" ht="10.5">
      <c r="A52" s="150" t="s">
        <v>324</v>
      </c>
      <c r="B52" s="24">
        <v>0</v>
      </c>
      <c r="C52" s="25">
        <v>0</v>
      </c>
      <c r="D52" s="25">
        <v>0</v>
      </c>
      <c r="E52" s="24">
        <v>121</v>
      </c>
      <c r="F52" s="25">
        <v>0</v>
      </c>
      <c r="G52" s="25">
        <v>121</v>
      </c>
      <c r="H52" s="24">
        <v>16</v>
      </c>
      <c r="I52" s="25">
        <v>0</v>
      </c>
      <c r="J52" s="25">
        <v>16</v>
      </c>
      <c r="K52" s="24">
        <v>0</v>
      </c>
      <c r="L52" s="25">
        <v>0</v>
      </c>
      <c r="M52" s="25">
        <v>0</v>
      </c>
      <c r="N52" s="24">
        <v>0</v>
      </c>
      <c r="O52" s="25">
        <v>0</v>
      </c>
      <c r="P52" s="25">
        <v>0</v>
      </c>
      <c r="Q52" s="24">
        <f t="shared" si="0"/>
        <v>137</v>
      </c>
      <c r="R52" s="25">
        <f t="shared" si="1"/>
        <v>0</v>
      </c>
      <c r="S52" s="25">
        <f t="shared" si="2"/>
        <v>137</v>
      </c>
    </row>
    <row r="53" spans="1:19" ht="10.5">
      <c r="A53" s="150" t="s">
        <v>373</v>
      </c>
      <c r="B53" s="24">
        <v>1</v>
      </c>
      <c r="C53" s="25">
        <v>10</v>
      </c>
      <c r="D53" s="25">
        <v>11</v>
      </c>
      <c r="E53" s="24">
        <v>0</v>
      </c>
      <c r="F53" s="25">
        <v>9</v>
      </c>
      <c r="G53" s="25">
        <v>9</v>
      </c>
      <c r="H53" s="24">
        <v>0</v>
      </c>
      <c r="I53" s="25">
        <v>0</v>
      </c>
      <c r="J53" s="25">
        <v>0</v>
      </c>
      <c r="K53" s="24">
        <v>0</v>
      </c>
      <c r="L53" s="25">
        <v>0</v>
      </c>
      <c r="M53" s="25">
        <v>0</v>
      </c>
      <c r="N53" s="24">
        <v>0</v>
      </c>
      <c r="O53" s="25">
        <v>0</v>
      </c>
      <c r="P53" s="25">
        <v>0</v>
      </c>
      <c r="Q53" s="24">
        <f t="shared" si="0"/>
        <v>1</v>
      </c>
      <c r="R53" s="25">
        <f t="shared" si="1"/>
        <v>19</v>
      </c>
      <c r="S53" s="25">
        <f t="shared" si="2"/>
        <v>20</v>
      </c>
    </row>
    <row r="54" spans="1:19" ht="10.5">
      <c r="A54" s="150" t="s">
        <v>218</v>
      </c>
      <c r="B54" s="24">
        <v>0</v>
      </c>
      <c r="C54" s="25">
        <v>0</v>
      </c>
      <c r="D54" s="25">
        <v>0</v>
      </c>
      <c r="E54" s="24">
        <v>12</v>
      </c>
      <c r="F54" s="25">
        <v>12</v>
      </c>
      <c r="G54" s="25">
        <v>24</v>
      </c>
      <c r="H54" s="24">
        <v>0</v>
      </c>
      <c r="I54" s="25">
        <v>0</v>
      </c>
      <c r="J54" s="25">
        <v>0</v>
      </c>
      <c r="K54" s="24">
        <v>0</v>
      </c>
      <c r="L54" s="25">
        <v>0</v>
      </c>
      <c r="M54" s="25">
        <v>0</v>
      </c>
      <c r="N54" s="24">
        <v>0</v>
      </c>
      <c r="O54" s="25">
        <v>0</v>
      </c>
      <c r="P54" s="25">
        <v>0</v>
      </c>
      <c r="Q54" s="24">
        <f t="shared" si="0"/>
        <v>12</v>
      </c>
      <c r="R54" s="25">
        <f t="shared" si="1"/>
        <v>12</v>
      </c>
      <c r="S54" s="25">
        <f t="shared" si="2"/>
        <v>24</v>
      </c>
    </row>
    <row r="55" spans="1:19" ht="10.5">
      <c r="A55" s="150" t="s">
        <v>219</v>
      </c>
      <c r="B55" s="24">
        <v>0</v>
      </c>
      <c r="C55" s="25">
        <v>0</v>
      </c>
      <c r="D55" s="25">
        <v>0</v>
      </c>
      <c r="E55" s="24">
        <v>40</v>
      </c>
      <c r="F55" s="25">
        <v>1</v>
      </c>
      <c r="G55" s="25">
        <v>41</v>
      </c>
      <c r="H55" s="24">
        <v>0</v>
      </c>
      <c r="I55" s="25">
        <v>0</v>
      </c>
      <c r="J55" s="25">
        <v>0</v>
      </c>
      <c r="K55" s="24">
        <v>0</v>
      </c>
      <c r="L55" s="25">
        <v>0</v>
      </c>
      <c r="M55" s="25">
        <v>0</v>
      </c>
      <c r="N55" s="24">
        <v>0</v>
      </c>
      <c r="O55" s="25">
        <v>0</v>
      </c>
      <c r="P55" s="25">
        <v>0</v>
      </c>
      <c r="Q55" s="24">
        <f t="shared" si="0"/>
        <v>40</v>
      </c>
      <c r="R55" s="25">
        <f t="shared" si="1"/>
        <v>1</v>
      </c>
      <c r="S55" s="25">
        <f t="shared" si="2"/>
        <v>41</v>
      </c>
    </row>
    <row r="56" spans="1:19" ht="10.5">
      <c r="A56" s="150" t="s">
        <v>220</v>
      </c>
      <c r="B56" s="24">
        <v>0</v>
      </c>
      <c r="C56" s="25">
        <v>0</v>
      </c>
      <c r="D56" s="25">
        <v>0</v>
      </c>
      <c r="E56" s="24">
        <v>1</v>
      </c>
      <c r="F56" s="25">
        <v>10</v>
      </c>
      <c r="G56" s="25">
        <v>11</v>
      </c>
      <c r="H56" s="24">
        <v>0</v>
      </c>
      <c r="I56" s="25">
        <v>2</v>
      </c>
      <c r="J56" s="25">
        <v>2</v>
      </c>
      <c r="K56" s="24">
        <v>0</v>
      </c>
      <c r="L56" s="25">
        <v>0</v>
      </c>
      <c r="M56" s="25">
        <v>0</v>
      </c>
      <c r="N56" s="24">
        <v>0</v>
      </c>
      <c r="O56" s="25">
        <v>0</v>
      </c>
      <c r="P56" s="25">
        <v>0</v>
      </c>
      <c r="Q56" s="24">
        <f t="shared" si="0"/>
        <v>1</v>
      </c>
      <c r="R56" s="25">
        <f t="shared" si="1"/>
        <v>12</v>
      </c>
      <c r="S56" s="25">
        <f t="shared" si="2"/>
        <v>13</v>
      </c>
    </row>
    <row r="57" spans="1:19" ht="10.5">
      <c r="A57" s="150" t="s">
        <v>221</v>
      </c>
      <c r="B57" s="24">
        <v>3</v>
      </c>
      <c r="C57" s="25">
        <v>7</v>
      </c>
      <c r="D57" s="25">
        <v>10</v>
      </c>
      <c r="E57" s="24">
        <v>3</v>
      </c>
      <c r="F57" s="25">
        <v>17</v>
      </c>
      <c r="G57" s="25">
        <v>20</v>
      </c>
      <c r="H57" s="24">
        <v>0</v>
      </c>
      <c r="I57" s="25">
        <v>0</v>
      </c>
      <c r="J57" s="25">
        <v>0</v>
      </c>
      <c r="K57" s="24">
        <v>0</v>
      </c>
      <c r="L57" s="25">
        <v>0</v>
      </c>
      <c r="M57" s="25">
        <v>0</v>
      </c>
      <c r="N57" s="24">
        <v>0</v>
      </c>
      <c r="O57" s="25">
        <v>0</v>
      </c>
      <c r="P57" s="25">
        <v>0</v>
      </c>
      <c r="Q57" s="24">
        <f t="shared" si="0"/>
        <v>6</v>
      </c>
      <c r="R57" s="25">
        <f t="shared" si="1"/>
        <v>24</v>
      </c>
      <c r="S57" s="25">
        <f t="shared" si="2"/>
        <v>30</v>
      </c>
    </row>
    <row r="58" spans="1:19" ht="10.5">
      <c r="A58" s="150" t="s">
        <v>222</v>
      </c>
      <c r="B58" s="24">
        <v>0</v>
      </c>
      <c r="C58" s="25">
        <v>0</v>
      </c>
      <c r="D58" s="25">
        <v>0</v>
      </c>
      <c r="E58" s="24">
        <v>10</v>
      </c>
      <c r="F58" s="25">
        <v>8</v>
      </c>
      <c r="G58" s="25">
        <v>18</v>
      </c>
      <c r="H58" s="24">
        <v>0</v>
      </c>
      <c r="I58" s="25">
        <v>0</v>
      </c>
      <c r="J58" s="25">
        <v>0</v>
      </c>
      <c r="K58" s="24">
        <v>0</v>
      </c>
      <c r="L58" s="25">
        <v>0</v>
      </c>
      <c r="M58" s="25">
        <v>0</v>
      </c>
      <c r="N58" s="24">
        <v>0</v>
      </c>
      <c r="O58" s="25">
        <v>0</v>
      </c>
      <c r="P58" s="25">
        <v>0</v>
      </c>
      <c r="Q58" s="24">
        <f t="shared" si="0"/>
        <v>10</v>
      </c>
      <c r="R58" s="25">
        <f t="shared" si="1"/>
        <v>8</v>
      </c>
      <c r="S58" s="25">
        <f t="shared" si="2"/>
        <v>18</v>
      </c>
    </row>
    <row r="59" spans="1:19" ht="10.5">
      <c r="A59" s="150" t="s">
        <v>15</v>
      </c>
      <c r="B59" s="24">
        <v>0</v>
      </c>
      <c r="C59" s="25">
        <v>0</v>
      </c>
      <c r="D59" s="25">
        <v>0</v>
      </c>
      <c r="E59" s="24">
        <v>4</v>
      </c>
      <c r="F59" s="25">
        <v>0</v>
      </c>
      <c r="G59" s="25">
        <v>4</v>
      </c>
      <c r="H59" s="24">
        <v>0</v>
      </c>
      <c r="I59" s="25">
        <v>0</v>
      </c>
      <c r="J59" s="25">
        <v>0</v>
      </c>
      <c r="K59" s="24">
        <v>0</v>
      </c>
      <c r="L59" s="25">
        <v>0</v>
      </c>
      <c r="M59" s="25">
        <v>0</v>
      </c>
      <c r="N59" s="24">
        <v>0</v>
      </c>
      <c r="O59" s="25">
        <v>0</v>
      </c>
      <c r="P59" s="25">
        <v>0</v>
      </c>
      <c r="Q59" s="24">
        <f t="shared" si="0"/>
        <v>4</v>
      </c>
      <c r="R59" s="25">
        <f t="shared" si="1"/>
        <v>0</v>
      </c>
      <c r="S59" s="25">
        <f t="shared" si="2"/>
        <v>4</v>
      </c>
    </row>
    <row r="60" spans="1:19" ht="10.5">
      <c r="A60" s="150" t="s">
        <v>16</v>
      </c>
      <c r="B60" s="24">
        <v>0</v>
      </c>
      <c r="C60" s="25">
        <v>0</v>
      </c>
      <c r="D60" s="25">
        <v>0</v>
      </c>
      <c r="E60" s="24">
        <v>9</v>
      </c>
      <c r="F60" s="25">
        <v>0</v>
      </c>
      <c r="G60" s="25">
        <v>9</v>
      </c>
      <c r="H60" s="24">
        <v>0</v>
      </c>
      <c r="I60" s="25">
        <v>0</v>
      </c>
      <c r="J60" s="25">
        <v>0</v>
      </c>
      <c r="K60" s="24">
        <v>2</v>
      </c>
      <c r="L60" s="25">
        <v>0</v>
      </c>
      <c r="M60" s="25">
        <v>2</v>
      </c>
      <c r="N60" s="24">
        <v>0</v>
      </c>
      <c r="O60" s="25">
        <v>0</v>
      </c>
      <c r="P60" s="25">
        <v>0</v>
      </c>
      <c r="Q60" s="24">
        <f t="shared" si="0"/>
        <v>11</v>
      </c>
      <c r="R60" s="25">
        <f t="shared" si="1"/>
        <v>0</v>
      </c>
      <c r="S60" s="25">
        <f t="shared" si="2"/>
        <v>11</v>
      </c>
    </row>
    <row r="61" spans="1:19" s="26" customFormat="1" ht="10.5">
      <c r="A61" s="27" t="s">
        <v>28</v>
      </c>
      <c r="B61" s="28">
        <f aca="true" t="shared" si="7" ref="B61:S61">SUM(B12:B60)</f>
        <v>245</v>
      </c>
      <c r="C61" s="29">
        <f t="shared" si="7"/>
        <v>237</v>
      </c>
      <c r="D61" s="29">
        <f t="shared" si="7"/>
        <v>482</v>
      </c>
      <c r="E61" s="28">
        <f t="shared" si="7"/>
        <v>908</v>
      </c>
      <c r="F61" s="29">
        <f t="shared" si="7"/>
        <v>506</v>
      </c>
      <c r="G61" s="29">
        <f t="shared" si="7"/>
        <v>1414</v>
      </c>
      <c r="H61" s="28">
        <f t="shared" si="7"/>
        <v>73</v>
      </c>
      <c r="I61" s="29">
        <f t="shared" si="7"/>
        <v>101</v>
      </c>
      <c r="J61" s="29">
        <f t="shared" si="7"/>
        <v>174</v>
      </c>
      <c r="K61" s="28">
        <f t="shared" si="7"/>
        <v>42</v>
      </c>
      <c r="L61" s="29">
        <f t="shared" si="7"/>
        <v>21</v>
      </c>
      <c r="M61" s="29">
        <f t="shared" si="7"/>
        <v>63</v>
      </c>
      <c r="N61" s="28">
        <f t="shared" si="7"/>
        <v>0</v>
      </c>
      <c r="O61" s="29">
        <f t="shared" si="7"/>
        <v>0</v>
      </c>
      <c r="P61" s="29">
        <f t="shared" si="7"/>
        <v>0</v>
      </c>
      <c r="Q61" s="28">
        <f t="shared" si="7"/>
        <v>1268</v>
      </c>
      <c r="R61" s="29">
        <f t="shared" si="7"/>
        <v>865</v>
      </c>
      <c r="S61" s="29">
        <f t="shared" si="7"/>
        <v>2133</v>
      </c>
    </row>
    <row r="63" ht="10.5">
      <c r="A63" s="150" t="s">
        <v>2</v>
      </c>
    </row>
    <row r="66" spans="1:16" ht="10.5">
      <c r="A66" s="150"/>
      <c r="B66" s="150"/>
      <c r="C66" s="150"/>
      <c r="D66" s="150"/>
      <c r="E66" s="150"/>
      <c r="F66" s="150"/>
      <c r="G66" s="150"/>
      <c r="H66" s="150"/>
      <c r="I66" s="150"/>
      <c r="J66" s="150"/>
      <c r="K66" s="150"/>
      <c r="L66" s="150"/>
      <c r="M66" s="150"/>
      <c r="N66" s="150"/>
      <c r="O66" s="150"/>
      <c r="P66" s="150"/>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scale="81"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AD192"/>
  <sheetViews>
    <sheetView zoomScalePageLayoutView="0" workbookViewId="0" topLeftCell="A1">
      <selection activeCell="AD56" sqref="AD56"/>
    </sheetView>
  </sheetViews>
  <sheetFormatPr defaultColWidth="10.66015625" defaultRowHeight="11.25"/>
  <cols>
    <col min="1" max="1" width="42.5" style="224" customWidth="1"/>
    <col min="2" max="3" width="8.33203125" style="224" customWidth="1"/>
    <col min="4" max="19" width="8.33203125" style="225" customWidth="1"/>
    <col min="20" max="16384" width="10.66015625" style="225" customWidth="1"/>
  </cols>
  <sheetData>
    <row r="1" ht="9.75">
      <c r="A1" s="223" t="s">
        <v>459</v>
      </c>
    </row>
    <row r="2" spans="1:19" ht="9.75">
      <c r="A2" s="226" t="s">
        <v>55</v>
      </c>
      <c r="B2" s="227"/>
      <c r="C2" s="227"/>
      <c r="D2" s="228"/>
      <c r="E2" s="228"/>
      <c r="F2" s="228"/>
      <c r="G2" s="228"/>
      <c r="H2" s="228"/>
      <c r="I2" s="228"/>
      <c r="J2" s="228"/>
      <c r="K2" s="228"/>
      <c r="L2" s="228"/>
      <c r="M2" s="228"/>
      <c r="N2" s="228"/>
      <c r="O2" s="228"/>
      <c r="P2" s="228"/>
      <c r="Q2" s="228"/>
      <c r="R2" s="228"/>
      <c r="S2" s="228"/>
    </row>
    <row r="3" spans="1:19" ht="9.75">
      <c r="A3" s="226" t="s">
        <v>460</v>
      </c>
      <c r="B3" s="227"/>
      <c r="C3" s="227"/>
      <c r="D3" s="228"/>
      <c r="E3" s="228"/>
      <c r="F3" s="228"/>
      <c r="G3" s="228"/>
      <c r="H3" s="228"/>
      <c r="I3" s="228"/>
      <c r="J3" s="228"/>
      <c r="K3" s="228"/>
      <c r="L3" s="228"/>
      <c r="M3" s="228"/>
      <c r="N3" s="228"/>
      <c r="O3" s="228"/>
      <c r="P3" s="228"/>
      <c r="Q3" s="228"/>
      <c r="R3" s="228"/>
      <c r="S3" s="228"/>
    </row>
    <row r="4" spans="1:19" ht="9" customHeight="1">
      <c r="A4" s="227"/>
      <c r="B4" s="227"/>
      <c r="C4" s="227"/>
      <c r="D4" s="228"/>
      <c r="E4" s="228"/>
      <c r="F4" s="228"/>
      <c r="G4" s="228"/>
      <c r="H4" s="228"/>
      <c r="I4" s="228"/>
      <c r="J4" s="228"/>
      <c r="K4" s="228"/>
      <c r="L4" s="228"/>
      <c r="M4" s="228"/>
      <c r="N4" s="228"/>
      <c r="O4" s="228"/>
      <c r="P4" s="228"/>
      <c r="Q4" s="228"/>
      <c r="R4" s="228"/>
      <c r="S4" s="228"/>
    </row>
    <row r="5" spans="1:19" ht="9.75">
      <c r="A5" s="226" t="s">
        <v>223</v>
      </c>
      <c r="B5" s="227"/>
      <c r="C5" s="227"/>
      <c r="D5" s="228"/>
      <c r="E5" s="228"/>
      <c r="F5" s="228"/>
      <c r="G5" s="228"/>
      <c r="H5" s="228"/>
      <c r="I5" s="228"/>
      <c r="J5" s="228"/>
      <c r="K5" s="228"/>
      <c r="L5" s="228"/>
      <c r="M5" s="228"/>
      <c r="N5" s="228"/>
      <c r="O5" s="228"/>
      <c r="P5" s="228"/>
      <c r="Q5" s="228"/>
      <c r="R5" s="228"/>
      <c r="S5" s="228"/>
    </row>
    <row r="6" spans="1:19" ht="9.75">
      <c r="A6" s="226"/>
      <c r="B6" s="227"/>
      <c r="C6" s="227"/>
      <c r="D6" s="228"/>
      <c r="E6" s="228"/>
      <c r="F6" s="228"/>
      <c r="G6" s="228"/>
      <c r="H6" s="228"/>
      <c r="I6" s="228"/>
      <c r="J6" s="228"/>
      <c r="K6" s="228"/>
      <c r="L6" s="228"/>
      <c r="M6" s="228"/>
      <c r="N6" s="228"/>
      <c r="O6" s="228"/>
      <c r="P6" s="228"/>
      <c r="Q6" s="228"/>
      <c r="R6" s="228"/>
      <c r="S6" s="228"/>
    </row>
    <row r="7" spans="1:19" ht="9.75">
      <c r="A7" s="226" t="s">
        <v>144</v>
      </c>
      <c r="B7" s="227"/>
      <c r="C7" s="227"/>
      <c r="D7" s="228"/>
      <c r="E7" s="228"/>
      <c r="F7" s="228"/>
      <c r="G7" s="228"/>
      <c r="H7" s="228"/>
      <c r="I7" s="228"/>
      <c r="J7" s="228"/>
      <c r="K7" s="228"/>
      <c r="L7" s="228"/>
      <c r="M7" s="228"/>
      <c r="N7" s="228"/>
      <c r="O7" s="228"/>
      <c r="P7" s="228"/>
      <c r="Q7" s="228"/>
      <c r="R7" s="228"/>
      <c r="S7" s="228"/>
    </row>
    <row r="8" spans="1:4" ht="10.5" customHeight="1" thickBot="1">
      <c r="A8" s="229"/>
      <c r="B8" s="227"/>
      <c r="C8" s="227"/>
      <c r="D8" s="228"/>
    </row>
    <row r="9" spans="1:19" s="235" customFormat="1" ht="12.75" customHeight="1">
      <c r="A9" s="230"/>
      <c r="B9" s="341" t="s">
        <v>58</v>
      </c>
      <c r="C9" s="342"/>
      <c r="D9" s="343"/>
      <c r="E9" s="232"/>
      <c r="F9" s="231" t="s">
        <v>46</v>
      </c>
      <c r="G9" s="233"/>
      <c r="H9" s="232"/>
      <c r="I9" s="231" t="s">
        <v>47</v>
      </c>
      <c r="J9" s="233"/>
      <c r="K9" s="232"/>
      <c r="L9" s="231" t="s">
        <v>48</v>
      </c>
      <c r="M9" s="233"/>
      <c r="N9" s="232"/>
      <c r="O9" s="231" t="s">
        <v>59</v>
      </c>
      <c r="P9" s="233"/>
      <c r="Q9" s="232"/>
      <c r="R9" s="231" t="s">
        <v>28</v>
      </c>
      <c r="S9" s="234"/>
    </row>
    <row r="10" spans="1:19" ht="12.75" customHeight="1">
      <c r="A10" s="236"/>
      <c r="B10" s="344" t="s">
        <v>60</v>
      </c>
      <c r="C10" s="345"/>
      <c r="D10" s="346"/>
      <c r="E10" s="238"/>
      <c r="F10" s="239"/>
      <c r="G10" s="240"/>
      <c r="H10" s="238"/>
      <c r="I10" s="239"/>
      <c r="J10" s="240"/>
      <c r="K10" s="238"/>
      <c r="L10" s="239"/>
      <c r="M10" s="240"/>
      <c r="N10" s="238"/>
      <c r="O10" s="241" t="s">
        <v>61</v>
      </c>
      <c r="P10" s="240"/>
      <c r="Q10" s="238"/>
      <c r="R10" s="239"/>
      <c r="S10" s="240"/>
    </row>
    <row r="11" spans="1:19" s="245" customFormat="1" ht="9.75">
      <c r="A11" s="237" t="s">
        <v>62</v>
      </c>
      <c r="B11" s="242" t="s">
        <v>63</v>
      </c>
      <c r="C11" s="243" t="s">
        <v>64</v>
      </c>
      <c r="D11" s="244" t="s">
        <v>28</v>
      </c>
      <c r="E11" s="242" t="s">
        <v>63</v>
      </c>
      <c r="F11" s="243" t="s">
        <v>64</v>
      </c>
      <c r="G11" s="244" t="s">
        <v>28</v>
      </c>
      <c r="H11" s="242" t="s">
        <v>63</v>
      </c>
      <c r="I11" s="243" t="s">
        <v>64</v>
      </c>
      <c r="J11" s="244" t="s">
        <v>28</v>
      </c>
      <c r="K11" s="242" t="s">
        <v>63</v>
      </c>
      <c r="L11" s="243" t="s">
        <v>64</v>
      </c>
      <c r="M11" s="244" t="s">
        <v>28</v>
      </c>
      <c r="N11" s="242" t="s">
        <v>63</v>
      </c>
      <c r="O11" s="243" t="s">
        <v>64</v>
      </c>
      <c r="P11" s="244" t="s">
        <v>28</v>
      </c>
      <c r="Q11" s="242" t="s">
        <v>63</v>
      </c>
      <c r="R11" s="243" t="s">
        <v>64</v>
      </c>
      <c r="S11" s="244" t="s">
        <v>28</v>
      </c>
    </row>
    <row r="12" spans="1:19" ht="11.25" customHeight="1">
      <c r="A12" s="236" t="s">
        <v>224</v>
      </c>
      <c r="B12" s="246">
        <v>0</v>
      </c>
      <c r="C12" s="247">
        <v>0</v>
      </c>
      <c r="D12" s="247">
        <v>0</v>
      </c>
      <c r="E12" s="246">
        <v>10</v>
      </c>
      <c r="F12" s="247">
        <v>0</v>
      </c>
      <c r="G12" s="247">
        <v>10</v>
      </c>
      <c r="H12" s="246">
        <v>0</v>
      </c>
      <c r="I12" s="247">
        <v>0</v>
      </c>
      <c r="J12" s="247">
        <v>0</v>
      </c>
      <c r="K12" s="246">
        <v>0</v>
      </c>
      <c r="L12" s="247">
        <v>0</v>
      </c>
      <c r="M12" s="247">
        <v>0</v>
      </c>
      <c r="N12" s="246">
        <v>0</v>
      </c>
      <c r="O12" s="247">
        <v>0</v>
      </c>
      <c r="P12" s="247">
        <v>0</v>
      </c>
      <c r="Q12" s="246">
        <f aca="true" t="shared" si="0" ref="Q12:R14">B12+E12+H12+K12+N12</f>
        <v>10</v>
      </c>
      <c r="R12" s="247">
        <f t="shared" si="0"/>
        <v>0</v>
      </c>
      <c r="S12" s="247">
        <f>SUM(Q12:R12)</f>
        <v>10</v>
      </c>
    </row>
    <row r="13" spans="1:19" s="235" customFormat="1" ht="11.25" customHeight="1">
      <c r="A13" s="236" t="s">
        <v>225</v>
      </c>
      <c r="B13" s="246">
        <v>1</v>
      </c>
      <c r="C13" s="247">
        <v>0</v>
      </c>
      <c r="D13" s="247">
        <v>1</v>
      </c>
      <c r="E13" s="246">
        <v>0</v>
      </c>
      <c r="F13" s="247">
        <v>1</v>
      </c>
      <c r="G13" s="247">
        <v>1</v>
      </c>
      <c r="H13" s="246">
        <v>0</v>
      </c>
      <c r="I13" s="247">
        <v>0</v>
      </c>
      <c r="J13" s="247">
        <v>0</v>
      </c>
      <c r="K13" s="246">
        <v>0</v>
      </c>
      <c r="L13" s="247">
        <v>0</v>
      </c>
      <c r="M13" s="247">
        <v>0</v>
      </c>
      <c r="N13" s="246">
        <v>0</v>
      </c>
      <c r="O13" s="247">
        <v>0</v>
      </c>
      <c r="P13" s="247">
        <v>0</v>
      </c>
      <c r="Q13" s="246">
        <f t="shared" si="0"/>
        <v>1</v>
      </c>
      <c r="R13" s="247">
        <f t="shared" si="0"/>
        <v>1</v>
      </c>
      <c r="S13" s="247">
        <f>SUM(Q13:R13)</f>
        <v>2</v>
      </c>
    </row>
    <row r="14" spans="1:19" s="235" customFormat="1" ht="11.25" customHeight="1">
      <c r="A14" s="236" t="s">
        <v>226</v>
      </c>
      <c r="B14" s="246">
        <v>0</v>
      </c>
      <c r="C14" s="247">
        <v>1</v>
      </c>
      <c r="D14" s="247">
        <v>1</v>
      </c>
      <c r="E14" s="246">
        <v>13</v>
      </c>
      <c r="F14" s="247">
        <v>8</v>
      </c>
      <c r="G14" s="247">
        <v>21</v>
      </c>
      <c r="H14" s="246">
        <v>1</v>
      </c>
      <c r="I14" s="247">
        <v>0</v>
      </c>
      <c r="J14" s="247">
        <v>1</v>
      </c>
      <c r="K14" s="246">
        <v>1</v>
      </c>
      <c r="L14" s="247">
        <v>2</v>
      </c>
      <c r="M14" s="247">
        <v>3</v>
      </c>
      <c r="N14" s="246">
        <v>0</v>
      </c>
      <c r="O14" s="247">
        <v>0</v>
      </c>
      <c r="P14" s="247">
        <v>0</v>
      </c>
      <c r="Q14" s="246">
        <f t="shared" si="0"/>
        <v>15</v>
      </c>
      <c r="R14" s="247">
        <f t="shared" si="0"/>
        <v>11</v>
      </c>
      <c r="S14" s="247">
        <f>SUM(Q14:R14)</f>
        <v>26</v>
      </c>
    </row>
    <row r="15" spans="1:19" ht="11.25" customHeight="1">
      <c r="A15" s="236" t="s">
        <v>253</v>
      </c>
      <c r="B15" s="246">
        <v>1</v>
      </c>
      <c r="C15" s="247">
        <v>0</v>
      </c>
      <c r="D15" s="247">
        <v>1</v>
      </c>
      <c r="E15" s="246">
        <v>0</v>
      </c>
      <c r="F15" s="247">
        <v>0</v>
      </c>
      <c r="G15" s="247">
        <v>0</v>
      </c>
      <c r="H15" s="246">
        <v>0</v>
      </c>
      <c r="I15" s="247">
        <v>0</v>
      </c>
      <c r="J15" s="247">
        <v>0</v>
      </c>
      <c r="K15" s="246">
        <v>0</v>
      </c>
      <c r="L15" s="247">
        <v>0</v>
      </c>
      <c r="M15" s="247">
        <v>0</v>
      </c>
      <c r="N15" s="246">
        <v>0</v>
      </c>
      <c r="O15" s="247">
        <v>0</v>
      </c>
      <c r="P15" s="247">
        <v>0</v>
      </c>
      <c r="Q15" s="246">
        <f aca="true" t="shared" si="1" ref="Q15:Q40">B15+E15+H15+K15+N15</f>
        <v>1</v>
      </c>
      <c r="R15" s="247">
        <f aca="true" t="shared" si="2" ref="R15:R40">C15+F15+I15+L15+O15</f>
        <v>0</v>
      </c>
      <c r="S15" s="247">
        <f aca="true" t="shared" si="3" ref="S15:S40">SUM(Q15:R15)</f>
        <v>1</v>
      </c>
    </row>
    <row r="16" spans="1:19" ht="11.25" customHeight="1">
      <c r="A16" s="236" t="s">
        <v>228</v>
      </c>
      <c r="B16" s="246">
        <v>0</v>
      </c>
      <c r="C16" s="247">
        <v>0</v>
      </c>
      <c r="D16" s="247">
        <v>0</v>
      </c>
      <c r="E16" s="246">
        <v>1</v>
      </c>
      <c r="F16" s="247">
        <v>0</v>
      </c>
      <c r="G16" s="247">
        <v>1</v>
      </c>
      <c r="H16" s="246">
        <v>0</v>
      </c>
      <c r="I16" s="247">
        <v>0</v>
      </c>
      <c r="J16" s="247">
        <v>0</v>
      </c>
      <c r="K16" s="246">
        <v>0</v>
      </c>
      <c r="L16" s="247">
        <v>0</v>
      </c>
      <c r="M16" s="247">
        <v>0</v>
      </c>
      <c r="N16" s="246">
        <v>0</v>
      </c>
      <c r="O16" s="247">
        <v>0</v>
      </c>
      <c r="P16" s="247">
        <v>0</v>
      </c>
      <c r="Q16" s="246">
        <f t="shared" si="1"/>
        <v>1</v>
      </c>
      <c r="R16" s="247">
        <f t="shared" si="2"/>
        <v>0</v>
      </c>
      <c r="S16" s="247">
        <f t="shared" si="3"/>
        <v>1</v>
      </c>
    </row>
    <row r="17" spans="1:19" ht="11.25" customHeight="1">
      <c r="A17" s="236" t="s">
        <v>180</v>
      </c>
      <c r="B17" s="246">
        <v>0</v>
      </c>
      <c r="C17" s="247">
        <v>0</v>
      </c>
      <c r="D17" s="247">
        <v>0</v>
      </c>
      <c r="E17" s="246">
        <v>1</v>
      </c>
      <c r="F17" s="247">
        <v>1</v>
      </c>
      <c r="G17" s="247">
        <v>2</v>
      </c>
      <c r="H17" s="246">
        <v>2</v>
      </c>
      <c r="I17" s="247">
        <v>1</v>
      </c>
      <c r="J17" s="247">
        <v>3</v>
      </c>
      <c r="K17" s="246">
        <v>0</v>
      </c>
      <c r="L17" s="247">
        <v>0</v>
      </c>
      <c r="M17" s="247">
        <v>0</v>
      </c>
      <c r="N17" s="246">
        <v>0</v>
      </c>
      <c r="O17" s="247">
        <v>0</v>
      </c>
      <c r="P17" s="247">
        <v>0</v>
      </c>
      <c r="Q17" s="246">
        <f t="shared" si="1"/>
        <v>3</v>
      </c>
      <c r="R17" s="247">
        <f t="shared" si="2"/>
        <v>2</v>
      </c>
      <c r="S17" s="247">
        <f t="shared" si="3"/>
        <v>5</v>
      </c>
    </row>
    <row r="18" spans="1:19" ht="11.25" customHeight="1">
      <c r="A18" s="236" t="s">
        <v>428</v>
      </c>
      <c r="B18" s="246">
        <v>5</v>
      </c>
      <c r="C18" s="247">
        <v>0</v>
      </c>
      <c r="D18" s="247">
        <v>5</v>
      </c>
      <c r="E18" s="246">
        <v>0</v>
      </c>
      <c r="F18" s="247">
        <v>0</v>
      </c>
      <c r="G18" s="247">
        <v>0</v>
      </c>
      <c r="H18" s="246">
        <v>0</v>
      </c>
      <c r="I18" s="247">
        <v>0</v>
      </c>
      <c r="J18" s="247">
        <v>0</v>
      </c>
      <c r="K18" s="246">
        <v>0</v>
      </c>
      <c r="L18" s="247">
        <v>0</v>
      </c>
      <c r="M18" s="247">
        <v>0</v>
      </c>
      <c r="N18" s="246">
        <v>0</v>
      </c>
      <c r="O18" s="247">
        <v>0</v>
      </c>
      <c r="P18" s="247">
        <v>0</v>
      </c>
      <c r="Q18" s="246">
        <f t="shared" si="1"/>
        <v>5</v>
      </c>
      <c r="R18" s="247">
        <f t="shared" si="2"/>
        <v>0</v>
      </c>
      <c r="S18" s="247">
        <f t="shared" si="3"/>
        <v>5</v>
      </c>
    </row>
    <row r="19" spans="1:19" ht="11.25" customHeight="1">
      <c r="A19" s="236" t="s">
        <v>255</v>
      </c>
      <c r="B19" s="246">
        <v>1</v>
      </c>
      <c r="C19" s="247">
        <v>0</v>
      </c>
      <c r="D19" s="247">
        <v>1</v>
      </c>
      <c r="E19" s="246">
        <v>6</v>
      </c>
      <c r="F19" s="247">
        <v>0</v>
      </c>
      <c r="G19" s="247">
        <v>6</v>
      </c>
      <c r="H19" s="246">
        <v>0</v>
      </c>
      <c r="I19" s="247">
        <v>0</v>
      </c>
      <c r="J19" s="247">
        <v>0</v>
      </c>
      <c r="K19" s="246">
        <v>0</v>
      </c>
      <c r="L19" s="247">
        <v>0</v>
      </c>
      <c r="M19" s="247">
        <v>0</v>
      </c>
      <c r="N19" s="246">
        <v>0</v>
      </c>
      <c r="O19" s="247">
        <v>0</v>
      </c>
      <c r="P19" s="247">
        <v>0</v>
      </c>
      <c r="Q19" s="246">
        <f t="shared" si="1"/>
        <v>7</v>
      </c>
      <c r="R19" s="247">
        <f t="shared" si="2"/>
        <v>0</v>
      </c>
      <c r="S19" s="247">
        <f t="shared" si="3"/>
        <v>7</v>
      </c>
    </row>
    <row r="20" spans="1:19" ht="11.25" customHeight="1">
      <c r="A20" s="236" t="s">
        <v>229</v>
      </c>
      <c r="B20" s="246">
        <v>0</v>
      </c>
      <c r="C20" s="247">
        <v>0</v>
      </c>
      <c r="D20" s="247">
        <v>0</v>
      </c>
      <c r="E20" s="246">
        <v>3</v>
      </c>
      <c r="F20" s="247">
        <v>0</v>
      </c>
      <c r="G20" s="247">
        <v>3</v>
      </c>
      <c r="H20" s="246">
        <v>0</v>
      </c>
      <c r="I20" s="247">
        <v>0</v>
      </c>
      <c r="J20" s="247">
        <v>0</v>
      </c>
      <c r="K20" s="246">
        <v>0</v>
      </c>
      <c r="L20" s="247">
        <v>0</v>
      </c>
      <c r="M20" s="247">
        <v>0</v>
      </c>
      <c r="N20" s="246">
        <v>0</v>
      </c>
      <c r="O20" s="247">
        <v>0</v>
      </c>
      <c r="P20" s="247">
        <v>0</v>
      </c>
      <c r="Q20" s="246">
        <f t="shared" si="1"/>
        <v>3</v>
      </c>
      <c r="R20" s="247">
        <f t="shared" si="2"/>
        <v>0</v>
      </c>
      <c r="S20" s="247">
        <f t="shared" si="3"/>
        <v>3</v>
      </c>
    </row>
    <row r="21" spans="1:19" s="235" customFormat="1" ht="11.25" customHeight="1">
      <c r="A21" s="236" t="s">
        <v>230</v>
      </c>
      <c r="B21" s="246">
        <v>0</v>
      </c>
      <c r="C21" s="247">
        <v>0</v>
      </c>
      <c r="D21" s="247">
        <v>0</v>
      </c>
      <c r="E21" s="246">
        <v>5</v>
      </c>
      <c r="F21" s="247">
        <v>0</v>
      </c>
      <c r="G21" s="247">
        <v>5</v>
      </c>
      <c r="H21" s="246">
        <v>0</v>
      </c>
      <c r="I21" s="247">
        <v>0</v>
      </c>
      <c r="J21" s="247">
        <v>0</v>
      </c>
      <c r="K21" s="246">
        <v>0</v>
      </c>
      <c r="L21" s="247">
        <v>0</v>
      </c>
      <c r="M21" s="247">
        <v>0</v>
      </c>
      <c r="N21" s="246">
        <v>0</v>
      </c>
      <c r="O21" s="247">
        <v>0</v>
      </c>
      <c r="P21" s="247">
        <v>0</v>
      </c>
      <c r="Q21" s="246">
        <f t="shared" si="1"/>
        <v>5</v>
      </c>
      <c r="R21" s="247">
        <f t="shared" si="2"/>
        <v>0</v>
      </c>
      <c r="S21" s="247">
        <f t="shared" si="3"/>
        <v>5</v>
      </c>
    </row>
    <row r="22" spans="1:19" ht="11.25" customHeight="1">
      <c r="A22" s="236" t="s">
        <v>257</v>
      </c>
      <c r="B22" s="246">
        <v>0</v>
      </c>
      <c r="C22" s="247">
        <v>0</v>
      </c>
      <c r="D22" s="247">
        <v>0</v>
      </c>
      <c r="E22" s="246">
        <v>0</v>
      </c>
      <c r="F22" s="247">
        <v>2</v>
      </c>
      <c r="G22" s="247">
        <v>2</v>
      </c>
      <c r="H22" s="246">
        <v>1</v>
      </c>
      <c r="I22" s="247">
        <v>1</v>
      </c>
      <c r="J22" s="247">
        <v>2</v>
      </c>
      <c r="K22" s="246">
        <v>0</v>
      </c>
      <c r="L22" s="247">
        <v>0</v>
      </c>
      <c r="M22" s="247">
        <v>0</v>
      </c>
      <c r="N22" s="246">
        <v>0</v>
      </c>
      <c r="O22" s="247">
        <v>0</v>
      </c>
      <c r="P22" s="247">
        <v>0</v>
      </c>
      <c r="Q22" s="246">
        <f t="shared" si="1"/>
        <v>1</v>
      </c>
      <c r="R22" s="247">
        <f t="shared" si="2"/>
        <v>3</v>
      </c>
      <c r="S22" s="247">
        <f t="shared" si="3"/>
        <v>4</v>
      </c>
    </row>
    <row r="23" spans="1:19" s="245" customFormat="1" ht="11.25" customHeight="1">
      <c r="A23" s="236" t="s">
        <v>232</v>
      </c>
      <c r="B23" s="246">
        <v>1</v>
      </c>
      <c r="C23" s="247">
        <v>0</v>
      </c>
      <c r="D23" s="247">
        <v>1</v>
      </c>
      <c r="E23" s="246">
        <v>1</v>
      </c>
      <c r="F23" s="247">
        <v>0</v>
      </c>
      <c r="G23" s="247">
        <v>1</v>
      </c>
      <c r="H23" s="246">
        <v>0</v>
      </c>
      <c r="I23" s="247">
        <v>0</v>
      </c>
      <c r="J23" s="247">
        <v>0</v>
      </c>
      <c r="K23" s="246">
        <v>0</v>
      </c>
      <c r="L23" s="247">
        <v>0</v>
      </c>
      <c r="M23" s="247">
        <v>0</v>
      </c>
      <c r="N23" s="246">
        <v>0</v>
      </c>
      <c r="O23" s="247">
        <v>0</v>
      </c>
      <c r="P23" s="247">
        <v>0</v>
      </c>
      <c r="Q23" s="246">
        <f t="shared" si="1"/>
        <v>2</v>
      </c>
      <c r="R23" s="247">
        <f t="shared" si="2"/>
        <v>0</v>
      </c>
      <c r="S23" s="247">
        <f t="shared" si="3"/>
        <v>2</v>
      </c>
    </row>
    <row r="24" spans="1:19" ht="9.75">
      <c r="A24" s="236" t="s">
        <v>258</v>
      </c>
      <c r="B24" s="246">
        <v>0</v>
      </c>
      <c r="C24" s="247">
        <v>0</v>
      </c>
      <c r="D24" s="247">
        <v>0</v>
      </c>
      <c r="E24" s="246">
        <v>8</v>
      </c>
      <c r="F24" s="247">
        <v>0</v>
      </c>
      <c r="G24" s="247">
        <v>8</v>
      </c>
      <c r="H24" s="246">
        <v>0</v>
      </c>
      <c r="I24" s="247">
        <v>0</v>
      </c>
      <c r="J24" s="247">
        <v>0</v>
      </c>
      <c r="K24" s="246">
        <v>2</v>
      </c>
      <c r="L24" s="247">
        <v>0</v>
      </c>
      <c r="M24" s="247">
        <v>2</v>
      </c>
      <c r="N24" s="246">
        <v>0</v>
      </c>
      <c r="O24" s="247">
        <v>0</v>
      </c>
      <c r="P24" s="247">
        <v>0</v>
      </c>
      <c r="Q24" s="246">
        <f t="shared" si="1"/>
        <v>10</v>
      </c>
      <c r="R24" s="247">
        <f t="shared" si="2"/>
        <v>0</v>
      </c>
      <c r="S24" s="247">
        <f t="shared" si="3"/>
        <v>10</v>
      </c>
    </row>
    <row r="25" spans="1:19" ht="9.75">
      <c r="A25" s="236" t="s">
        <v>233</v>
      </c>
      <c r="B25" s="246">
        <v>0</v>
      </c>
      <c r="C25" s="247">
        <v>0</v>
      </c>
      <c r="D25" s="247">
        <v>0</v>
      </c>
      <c r="E25" s="246">
        <v>0</v>
      </c>
      <c r="F25" s="247">
        <v>3</v>
      </c>
      <c r="G25" s="247">
        <v>3</v>
      </c>
      <c r="H25" s="246">
        <v>0</v>
      </c>
      <c r="I25" s="247">
        <v>0</v>
      </c>
      <c r="J25" s="247">
        <v>0</v>
      </c>
      <c r="K25" s="246">
        <v>0</v>
      </c>
      <c r="L25" s="247">
        <v>0</v>
      </c>
      <c r="M25" s="247">
        <v>0</v>
      </c>
      <c r="N25" s="246">
        <v>0</v>
      </c>
      <c r="O25" s="247">
        <v>0</v>
      </c>
      <c r="P25" s="247">
        <v>0</v>
      </c>
      <c r="Q25" s="246">
        <f t="shared" si="1"/>
        <v>0</v>
      </c>
      <c r="R25" s="247">
        <f t="shared" si="2"/>
        <v>3</v>
      </c>
      <c r="S25" s="247">
        <f t="shared" si="3"/>
        <v>3</v>
      </c>
    </row>
    <row r="26" spans="1:19" ht="9.75">
      <c r="A26" s="236" t="s">
        <v>364</v>
      </c>
      <c r="B26" s="246">
        <v>0</v>
      </c>
      <c r="C26" s="247">
        <v>1</v>
      </c>
      <c r="D26" s="247">
        <v>1</v>
      </c>
      <c r="E26" s="246">
        <v>0</v>
      </c>
      <c r="F26" s="247">
        <v>0</v>
      </c>
      <c r="G26" s="247">
        <v>0</v>
      </c>
      <c r="H26" s="246">
        <v>0</v>
      </c>
      <c r="I26" s="247">
        <v>0</v>
      </c>
      <c r="J26" s="247">
        <v>0</v>
      </c>
      <c r="K26" s="246">
        <v>0</v>
      </c>
      <c r="L26" s="247">
        <v>0</v>
      </c>
      <c r="M26" s="247">
        <v>0</v>
      </c>
      <c r="N26" s="246">
        <v>0</v>
      </c>
      <c r="O26" s="247">
        <v>0</v>
      </c>
      <c r="P26" s="247">
        <v>0</v>
      </c>
      <c r="Q26" s="246">
        <f t="shared" si="1"/>
        <v>0</v>
      </c>
      <c r="R26" s="247">
        <f t="shared" si="2"/>
        <v>1</v>
      </c>
      <c r="S26" s="247">
        <f t="shared" si="3"/>
        <v>1</v>
      </c>
    </row>
    <row r="27" spans="1:19" ht="9.75">
      <c r="A27" s="236" t="s">
        <v>325</v>
      </c>
      <c r="B27" s="246">
        <v>0</v>
      </c>
      <c r="C27" s="247">
        <v>1</v>
      </c>
      <c r="D27" s="247">
        <v>1</v>
      </c>
      <c r="E27" s="246">
        <v>0</v>
      </c>
      <c r="F27" s="247">
        <v>0</v>
      </c>
      <c r="G27" s="247">
        <v>0</v>
      </c>
      <c r="H27" s="246">
        <v>0</v>
      </c>
      <c r="I27" s="247">
        <v>0</v>
      </c>
      <c r="J27" s="247">
        <v>0</v>
      </c>
      <c r="K27" s="246">
        <v>0</v>
      </c>
      <c r="L27" s="247">
        <v>0</v>
      </c>
      <c r="M27" s="247">
        <v>0</v>
      </c>
      <c r="N27" s="246">
        <v>0</v>
      </c>
      <c r="O27" s="247">
        <v>0</v>
      </c>
      <c r="P27" s="247">
        <v>0</v>
      </c>
      <c r="Q27" s="246">
        <f t="shared" si="1"/>
        <v>0</v>
      </c>
      <c r="R27" s="247">
        <f t="shared" si="2"/>
        <v>1</v>
      </c>
      <c r="S27" s="247">
        <f t="shared" si="3"/>
        <v>1</v>
      </c>
    </row>
    <row r="28" spans="1:19" ht="9.75">
      <c r="A28" s="236" t="s">
        <v>234</v>
      </c>
      <c r="B28" s="246">
        <v>0</v>
      </c>
      <c r="C28" s="247">
        <v>0</v>
      </c>
      <c r="D28" s="247">
        <v>0</v>
      </c>
      <c r="E28" s="246">
        <v>0</v>
      </c>
      <c r="F28" s="247">
        <v>0</v>
      </c>
      <c r="G28" s="247">
        <v>0</v>
      </c>
      <c r="H28" s="246">
        <v>0</v>
      </c>
      <c r="I28" s="247">
        <v>1</v>
      </c>
      <c r="J28" s="247">
        <v>1</v>
      </c>
      <c r="K28" s="246">
        <v>0</v>
      </c>
      <c r="L28" s="247">
        <v>0</v>
      </c>
      <c r="M28" s="247">
        <v>0</v>
      </c>
      <c r="N28" s="246">
        <v>0</v>
      </c>
      <c r="O28" s="247">
        <v>0</v>
      </c>
      <c r="P28" s="247">
        <v>0</v>
      </c>
      <c r="Q28" s="246">
        <f t="shared" si="1"/>
        <v>0</v>
      </c>
      <c r="R28" s="247">
        <f t="shared" si="2"/>
        <v>1</v>
      </c>
      <c r="S28" s="247">
        <f t="shared" si="3"/>
        <v>1</v>
      </c>
    </row>
    <row r="29" spans="1:19" ht="9.75">
      <c r="A29" s="236" t="s">
        <v>235</v>
      </c>
      <c r="B29" s="246">
        <v>0</v>
      </c>
      <c r="C29" s="247">
        <v>0</v>
      </c>
      <c r="D29" s="247">
        <v>0</v>
      </c>
      <c r="E29" s="246">
        <v>2</v>
      </c>
      <c r="F29" s="247">
        <v>0</v>
      </c>
      <c r="G29" s="247">
        <v>2</v>
      </c>
      <c r="H29" s="246">
        <v>0</v>
      </c>
      <c r="I29" s="247">
        <v>0</v>
      </c>
      <c r="J29" s="247">
        <v>0</v>
      </c>
      <c r="K29" s="246">
        <v>0</v>
      </c>
      <c r="L29" s="247">
        <v>0</v>
      </c>
      <c r="M29" s="247">
        <v>0</v>
      </c>
      <c r="N29" s="246">
        <v>0</v>
      </c>
      <c r="O29" s="247">
        <v>0</v>
      </c>
      <c r="P29" s="247">
        <v>0</v>
      </c>
      <c r="Q29" s="246">
        <f t="shared" si="1"/>
        <v>2</v>
      </c>
      <c r="R29" s="247">
        <f t="shared" si="2"/>
        <v>0</v>
      </c>
      <c r="S29" s="247">
        <f t="shared" si="3"/>
        <v>2</v>
      </c>
    </row>
    <row r="30" spans="1:19" ht="9.75">
      <c r="A30" s="236" t="s">
        <v>260</v>
      </c>
      <c r="B30" s="246">
        <v>1</v>
      </c>
      <c r="C30" s="247">
        <v>0</v>
      </c>
      <c r="D30" s="247">
        <v>1</v>
      </c>
      <c r="E30" s="246">
        <v>1</v>
      </c>
      <c r="F30" s="247">
        <v>0</v>
      </c>
      <c r="G30" s="247">
        <v>1</v>
      </c>
      <c r="H30" s="246">
        <v>0</v>
      </c>
      <c r="I30" s="247">
        <v>0</v>
      </c>
      <c r="J30" s="247">
        <v>0</v>
      </c>
      <c r="K30" s="246">
        <v>0</v>
      </c>
      <c r="L30" s="247">
        <v>0</v>
      </c>
      <c r="M30" s="247">
        <v>0</v>
      </c>
      <c r="N30" s="246">
        <v>0</v>
      </c>
      <c r="O30" s="247">
        <v>0</v>
      </c>
      <c r="P30" s="247">
        <v>0</v>
      </c>
      <c r="Q30" s="246">
        <f t="shared" si="1"/>
        <v>2</v>
      </c>
      <c r="R30" s="247">
        <f t="shared" si="2"/>
        <v>0</v>
      </c>
      <c r="S30" s="247">
        <f t="shared" si="3"/>
        <v>2</v>
      </c>
    </row>
    <row r="31" spans="1:19" ht="9.75">
      <c r="A31" s="236" t="s">
        <v>237</v>
      </c>
      <c r="B31" s="246">
        <v>0</v>
      </c>
      <c r="C31" s="247">
        <v>0</v>
      </c>
      <c r="D31" s="247">
        <v>0</v>
      </c>
      <c r="E31" s="246">
        <v>1</v>
      </c>
      <c r="F31" s="247">
        <v>0</v>
      </c>
      <c r="G31" s="247">
        <v>1</v>
      </c>
      <c r="H31" s="246">
        <v>0</v>
      </c>
      <c r="I31" s="247">
        <v>0</v>
      </c>
      <c r="J31" s="247">
        <v>0</v>
      </c>
      <c r="K31" s="246">
        <v>0</v>
      </c>
      <c r="L31" s="247">
        <v>0</v>
      </c>
      <c r="M31" s="247">
        <v>0</v>
      </c>
      <c r="N31" s="246">
        <v>0</v>
      </c>
      <c r="O31" s="247">
        <v>0</v>
      </c>
      <c r="P31" s="247">
        <v>0</v>
      </c>
      <c r="Q31" s="246">
        <f t="shared" si="1"/>
        <v>1</v>
      </c>
      <c r="R31" s="247">
        <f t="shared" si="2"/>
        <v>0</v>
      </c>
      <c r="S31" s="247">
        <f t="shared" si="3"/>
        <v>1</v>
      </c>
    </row>
    <row r="32" spans="1:19" ht="9.75">
      <c r="A32" s="236" t="s">
        <v>238</v>
      </c>
      <c r="B32" s="246">
        <v>0</v>
      </c>
      <c r="C32" s="247">
        <v>8</v>
      </c>
      <c r="D32" s="247">
        <v>8</v>
      </c>
      <c r="E32" s="246">
        <v>1</v>
      </c>
      <c r="F32" s="247">
        <v>1</v>
      </c>
      <c r="G32" s="247">
        <v>2</v>
      </c>
      <c r="H32" s="246">
        <v>0</v>
      </c>
      <c r="I32" s="247">
        <v>0</v>
      </c>
      <c r="J32" s="247">
        <v>0</v>
      </c>
      <c r="K32" s="246">
        <v>0</v>
      </c>
      <c r="L32" s="247">
        <v>0</v>
      </c>
      <c r="M32" s="247">
        <v>0</v>
      </c>
      <c r="N32" s="246">
        <v>0</v>
      </c>
      <c r="O32" s="247">
        <v>0</v>
      </c>
      <c r="P32" s="247">
        <v>0</v>
      </c>
      <c r="Q32" s="246">
        <f t="shared" si="1"/>
        <v>1</v>
      </c>
      <c r="R32" s="247">
        <f t="shared" si="2"/>
        <v>9</v>
      </c>
      <c r="S32" s="247">
        <f t="shared" si="3"/>
        <v>10</v>
      </c>
    </row>
    <row r="33" spans="1:19" ht="9.75">
      <c r="A33" s="236" t="s">
        <v>239</v>
      </c>
      <c r="B33" s="246">
        <v>0</v>
      </c>
      <c r="C33" s="247">
        <v>33</v>
      </c>
      <c r="D33" s="247">
        <v>33</v>
      </c>
      <c r="E33" s="246">
        <v>1</v>
      </c>
      <c r="F33" s="247">
        <v>91</v>
      </c>
      <c r="G33" s="247">
        <v>92</v>
      </c>
      <c r="H33" s="246">
        <v>0</v>
      </c>
      <c r="I33" s="247">
        <v>4</v>
      </c>
      <c r="J33" s="247">
        <v>4</v>
      </c>
      <c r="K33" s="246">
        <v>0</v>
      </c>
      <c r="L33" s="247">
        <v>1</v>
      </c>
      <c r="M33" s="247">
        <v>1</v>
      </c>
      <c r="N33" s="246">
        <v>0</v>
      </c>
      <c r="O33" s="247">
        <v>0</v>
      </c>
      <c r="P33" s="247">
        <v>0</v>
      </c>
      <c r="Q33" s="246">
        <f t="shared" si="1"/>
        <v>1</v>
      </c>
      <c r="R33" s="247">
        <f t="shared" si="2"/>
        <v>129</v>
      </c>
      <c r="S33" s="247">
        <f t="shared" si="3"/>
        <v>130</v>
      </c>
    </row>
    <row r="34" spans="1:19" ht="9.75">
      <c r="A34" s="236" t="s">
        <v>263</v>
      </c>
      <c r="B34" s="246">
        <v>2</v>
      </c>
      <c r="C34" s="247">
        <v>0</v>
      </c>
      <c r="D34" s="247">
        <v>2</v>
      </c>
      <c r="E34" s="246">
        <v>5</v>
      </c>
      <c r="F34" s="247">
        <v>0</v>
      </c>
      <c r="G34" s="247">
        <v>5</v>
      </c>
      <c r="H34" s="246">
        <v>0</v>
      </c>
      <c r="I34" s="247">
        <v>0</v>
      </c>
      <c r="J34" s="247">
        <v>0</v>
      </c>
      <c r="K34" s="246">
        <v>0</v>
      </c>
      <c r="L34" s="247">
        <v>0</v>
      </c>
      <c r="M34" s="247">
        <v>0</v>
      </c>
      <c r="N34" s="246">
        <v>0</v>
      </c>
      <c r="O34" s="247">
        <v>0</v>
      </c>
      <c r="P34" s="247">
        <v>0</v>
      </c>
      <c r="Q34" s="246">
        <f t="shared" si="1"/>
        <v>7</v>
      </c>
      <c r="R34" s="247">
        <f t="shared" si="2"/>
        <v>0</v>
      </c>
      <c r="S34" s="247">
        <f t="shared" si="3"/>
        <v>7</v>
      </c>
    </row>
    <row r="35" spans="1:19" ht="9.75">
      <c r="A35" s="248" t="s">
        <v>340</v>
      </c>
      <c r="B35" s="246">
        <v>0</v>
      </c>
      <c r="C35" s="247">
        <v>1</v>
      </c>
      <c r="D35" s="247">
        <v>1</v>
      </c>
      <c r="E35" s="246">
        <v>3</v>
      </c>
      <c r="F35" s="247">
        <v>0</v>
      </c>
      <c r="G35" s="247">
        <v>3</v>
      </c>
      <c r="H35" s="246">
        <v>0</v>
      </c>
      <c r="I35" s="247">
        <v>0</v>
      </c>
      <c r="J35" s="247">
        <v>0</v>
      </c>
      <c r="K35" s="246">
        <v>0</v>
      </c>
      <c r="L35" s="247">
        <v>0</v>
      </c>
      <c r="M35" s="247">
        <v>0</v>
      </c>
      <c r="N35" s="246">
        <v>0</v>
      </c>
      <c r="O35" s="247">
        <v>0</v>
      </c>
      <c r="P35" s="247">
        <v>0</v>
      </c>
      <c r="Q35" s="246">
        <f t="shared" si="1"/>
        <v>3</v>
      </c>
      <c r="R35" s="247">
        <f t="shared" si="2"/>
        <v>1</v>
      </c>
      <c r="S35" s="247">
        <f t="shared" si="3"/>
        <v>4</v>
      </c>
    </row>
    <row r="36" spans="1:19" ht="9.75">
      <c r="A36" s="236" t="s">
        <v>264</v>
      </c>
      <c r="B36" s="246">
        <v>0</v>
      </c>
      <c r="C36" s="247">
        <v>0</v>
      </c>
      <c r="D36" s="247">
        <v>0</v>
      </c>
      <c r="E36" s="246">
        <v>0</v>
      </c>
      <c r="F36" s="247">
        <v>1</v>
      </c>
      <c r="G36" s="247">
        <v>1</v>
      </c>
      <c r="H36" s="246">
        <v>0</v>
      </c>
      <c r="I36" s="247">
        <v>0</v>
      </c>
      <c r="J36" s="247">
        <v>0</v>
      </c>
      <c r="K36" s="246">
        <v>0</v>
      </c>
      <c r="L36" s="247">
        <v>0</v>
      </c>
      <c r="M36" s="247">
        <v>0</v>
      </c>
      <c r="N36" s="246">
        <v>0</v>
      </c>
      <c r="O36" s="247">
        <v>0</v>
      </c>
      <c r="P36" s="247">
        <v>0</v>
      </c>
      <c r="Q36" s="246">
        <f t="shared" si="1"/>
        <v>0</v>
      </c>
      <c r="R36" s="247">
        <f t="shared" si="2"/>
        <v>1</v>
      </c>
      <c r="S36" s="247">
        <f t="shared" si="3"/>
        <v>1</v>
      </c>
    </row>
    <row r="37" spans="1:19" ht="9.75">
      <c r="A37" s="236" t="s">
        <v>240</v>
      </c>
      <c r="B37" s="246">
        <v>0</v>
      </c>
      <c r="C37" s="247">
        <v>0</v>
      </c>
      <c r="D37" s="247">
        <v>0</v>
      </c>
      <c r="E37" s="246">
        <v>5</v>
      </c>
      <c r="F37" s="247">
        <v>0</v>
      </c>
      <c r="G37" s="247">
        <v>5</v>
      </c>
      <c r="H37" s="246">
        <v>0</v>
      </c>
      <c r="I37" s="247">
        <v>0</v>
      </c>
      <c r="J37" s="247">
        <v>0</v>
      </c>
      <c r="K37" s="246">
        <v>0</v>
      </c>
      <c r="L37" s="247">
        <v>0</v>
      </c>
      <c r="M37" s="247">
        <v>0</v>
      </c>
      <c r="N37" s="246">
        <v>0</v>
      </c>
      <c r="O37" s="247">
        <v>0</v>
      </c>
      <c r="P37" s="247">
        <v>0</v>
      </c>
      <c r="Q37" s="246">
        <f t="shared" si="1"/>
        <v>5</v>
      </c>
      <c r="R37" s="247">
        <f t="shared" si="2"/>
        <v>0</v>
      </c>
      <c r="S37" s="247">
        <f t="shared" si="3"/>
        <v>5</v>
      </c>
    </row>
    <row r="38" spans="1:19" ht="9.75">
      <c r="A38" s="236" t="s">
        <v>268</v>
      </c>
      <c r="B38" s="246">
        <v>0</v>
      </c>
      <c r="C38" s="247">
        <v>0</v>
      </c>
      <c r="D38" s="247">
        <v>0</v>
      </c>
      <c r="E38" s="246">
        <v>0</v>
      </c>
      <c r="F38" s="247">
        <v>1</v>
      </c>
      <c r="G38" s="247">
        <v>1</v>
      </c>
      <c r="H38" s="246">
        <v>0</v>
      </c>
      <c r="I38" s="247">
        <v>0</v>
      </c>
      <c r="J38" s="247">
        <v>0</v>
      </c>
      <c r="K38" s="246">
        <v>0</v>
      </c>
      <c r="L38" s="247">
        <v>0</v>
      </c>
      <c r="M38" s="247">
        <v>0</v>
      </c>
      <c r="N38" s="246">
        <v>0</v>
      </c>
      <c r="O38" s="247">
        <v>0</v>
      </c>
      <c r="P38" s="247">
        <v>0</v>
      </c>
      <c r="Q38" s="246">
        <f t="shared" si="1"/>
        <v>0</v>
      </c>
      <c r="R38" s="247">
        <f t="shared" si="2"/>
        <v>1</v>
      </c>
      <c r="S38" s="247">
        <f t="shared" si="3"/>
        <v>1</v>
      </c>
    </row>
    <row r="39" spans="1:19" ht="9.75">
      <c r="A39" s="236" t="s">
        <v>328</v>
      </c>
      <c r="B39" s="246">
        <v>0</v>
      </c>
      <c r="C39" s="247">
        <v>0</v>
      </c>
      <c r="D39" s="247">
        <v>0</v>
      </c>
      <c r="E39" s="246">
        <v>3</v>
      </c>
      <c r="F39" s="247">
        <v>0</v>
      </c>
      <c r="G39" s="247">
        <v>3</v>
      </c>
      <c r="H39" s="246">
        <v>0</v>
      </c>
      <c r="I39" s="247">
        <v>0</v>
      </c>
      <c r="J39" s="247">
        <v>0</v>
      </c>
      <c r="K39" s="246">
        <v>0</v>
      </c>
      <c r="L39" s="247">
        <v>0</v>
      </c>
      <c r="M39" s="247">
        <v>0</v>
      </c>
      <c r="N39" s="246">
        <v>0</v>
      </c>
      <c r="O39" s="247">
        <v>0</v>
      </c>
      <c r="P39" s="247">
        <v>0</v>
      </c>
      <c r="Q39" s="246">
        <f t="shared" si="1"/>
        <v>3</v>
      </c>
      <c r="R39" s="247">
        <f t="shared" si="2"/>
        <v>0</v>
      </c>
      <c r="S39" s="247">
        <f t="shared" si="3"/>
        <v>3</v>
      </c>
    </row>
    <row r="40" spans="1:19" ht="9.75">
      <c r="A40" s="236" t="s">
        <v>242</v>
      </c>
      <c r="B40" s="246">
        <v>0</v>
      </c>
      <c r="C40" s="247">
        <v>0</v>
      </c>
      <c r="D40" s="247">
        <v>0</v>
      </c>
      <c r="E40" s="246">
        <v>10</v>
      </c>
      <c r="F40" s="247">
        <v>2</v>
      </c>
      <c r="G40" s="247">
        <v>12</v>
      </c>
      <c r="H40" s="246">
        <v>0</v>
      </c>
      <c r="I40" s="247">
        <v>0</v>
      </c>
      <c r="J40" s="247">
        <v>0</v>
      </c>
      <c r="K40" s="246">
        <v>0</v>
      </c>
      <c r="L40" s="247">
        <v>0</v>
      </c>
      <c r="M40" s="247">
        <v>0</v>
      </c>
      <c r="N40" s="246">
        <v>0</v>
      </c>
      <c r="O40" s="247">
        <v>0</v>
      </c>
      <c r="P40" s="247">
        <v>0</v>
      </c>
      <c r="Q40" s="246">
        <f t="shared" si="1"/>
        <v>10</v>
      </c>
      <c r="R40" s="247">
        <f t="shared" si="2"/>
        <v>2</v>
      </c>
      <c r="S40" s="247">
        <f t="shared" si="3"/>
        <v>12</v>
      </c>
    </row>
    <row r="41" spans="1:19" ht="9.75">
      <c r="A41" s="236" t="s">
        <v>329</v>
      </c>
      <c r="B41" s="246">
        <v>0</v>
      </c>
      <c r="C41" s="247">
        <v>0</v>
      </c>
      <c r="D41" s="247">
        <v>0</v>
      </c>
      <c r="E41" s="246">
        <v>1</v>
      </c>
      <c r="F41" s="247">
        <v>0</v>
      </c>
      <c r="G41" s="247">
        <v>1</v>
      </c>
      <c r="H41" s="246">
        <v>0</v>
      </c>
      <c r="I41" s="247">
        <v>0</v>
      </c>
      <c r="J41" s="247">
        <v>0</v>
      </c>
      <c r="K41" s="246">
        <v>0</v>
      </c>
      <c r="L41" s="247">
        <v>0</v>
      </c>
      <c r="M41" s="247">
        <v>0</v>
      </c>
      <c r="N41" s="246">
        <v>0</v>
      </c>
      <c r="O41" s="247">
        <v>0</v>
      </c>
      <c r="P41" s="247">
        <v>0</v>
      </c>
      <c r="Q41" s="246">
        <f aca="true" t="shared" si="4" ref="Q41:Q51">B41+E41+H41+K41+N41</f>
        <v>1</v>
      </c>
      <c r="R41" s="247">
        <f aca="true" t="shared" si="5" ref="R41:R51">C41+F41+I41+L41+O41</f>
        <v>0</v>
      </c>
      <c r="S41" s="247">
        <f aca="true" t="shared" si="6" ref="S41:S51">SUM(Q41:R41)</f>
        <v>1</v>
      </c>
    </row>
    <row r="42" spans="1:19" ht="9.75">
      <c r="A42" s="236" t="s">
        <v>330</v>
      </c>
      <c r="B42" s="246">
        <v>0</v>
      </c>
      <c r="C42" s="247">
        <v>0</v>
      </c>
      <c r="D42" s="247">
        <v>0</v>
      </c>
      <c r="E42" s="246">
        <v>0</v>
      </c>
      <c r="F42" s="247">
        <v>0</v>
      </c>
      <c r="G42" s="247">
        <v>0</v>
      </c>
      <c r="H42" s="246">
        <v>2</v>
      </c>
      <c r="I42" s="247">
        <v>0</v>
      </c>
      <c r="J42" s="247">
        <v>2</v>
      </c>
      <c r="K42" s="246">
        <v>0</v>
      </c>
      <c r="L42" s="247">
        <v>0</v>
      </c>
      <c r="M42" s="247">
        <v>0</v>
      </c>
      <c r="N42" s="246">
        <v>0</v>
      </c>
      <c r="O42" s="247">
        <v>0</v>
      </c>
      <c r="P42" s="247">
        <v>0</v>
      </c>
      <c r="Q42" s="246">
        <f t="shared" si="4"/>
        <v>2</v>
      </c>
      <c r="R42" s="247">
        <f t="shared" si="5"/>
        <v>0</v>
      </c>
      <c r="S42" s="247">
        <f t="shared" si="6"/>
        <v>2</v>
      </c>
    </row>
    <row r="43" spans="1:19" ht="9.75">
      <c r="A43" s="236" t="s">
        <v>244</v>
      </c>
      <c r="B43" s="246">
        <v>4</v>
      </c>
      <c r="C43" s="247">
        <v>0</v>
      </c>
      <c r="D43" s="247">
        <v>4</v>
      </c>
      <c r="E43" s="246">
        <v>0</v>
      </c>
      <c r="F43" s="247">
        <v>1</v>
      </c>
      <c r="G43" s="247">
        <v>1</v>
      </c>
      <c r="H43" s="246">
        <v>1</v>
      </c>
      <c r="I43" s="247">
        <v>0</v>
      </c>
      <c r="J43" s="247">
        <v>1</v>
      </c>
      <c r="K43" s="246">
        <v>0</v>
      </c>
      <c r="L43" s="247">
        <v>0</v>
      </c>
      <c r="M43" s="247">
        <v>0</v>
      </c>
      <c r="N43" s="246">
        <v>0</v>
      </c>
      <c r="O43" s="247">
        <v>0</v>
      </c>
      <c r="P43" s="247">
        <v>0</v>
      </c>
      <c r="Q43" s="246">
        <f t="shared" si="4"/>
        <v>5</v>
      </c>
      <c r="R43" s="247">
        <f t="shared" si="5"/>
        <v>1</v>
      </c>
      <c r="S43" s="247">
        <f t="shared" si="6"/>
        <v>6</v>
      </c>
    </row>
    <row r="44" spans="1:19" ht="9.75">
      <c r="A44" s="236" t="s">
        <v>245</v>
      </c>
      <c r="B44" s="246">
        <v>1</v>
      </c>
      <c r="C44" s="247">
        <v>0</v>
      </c>
      <c r="D44" s="247">
        <v>1</v>
      </c>
      <c r="E44" s="246">
        <v>16</v>
      </c>
      <c r="F44" s="247">
        <v>5</v>
      </c>
      <c r="G44" s="247">
        <v>21</v>
      </c>
      <c r="H44" s="246">
        <v>4</v>
      </c>
      <c r="I44" s="247">
        <v>2</v>
      </c>
      <c r="J44" s="247">
        <v>6</v>
      </c>
      <c r="K44" s="246">
        <v>5</v>
      </c>
      <c r="L44" s="247">
        <v>1</v>
      </c>
      <c r="M44" s="247">
        <v>6</v>
      </c>
      <c r="N44" s="246">
        <v>0</v>
      </c>
      <c r="O44" s="247">
        <v>1</v>
      </c>
      <c r="P44" s="247">
        <v>1</v>
      </c>
      <c r="Q44" s="246">
        <f t="shared" si="4"/>
        <v>26</v>
      </c>
      <c r="R44" s="247">
        <f t="shared" si="5"/>
        <v>9</v>
      </c>
      <c r="S44" s="247">
        <f t="shared" si="6"/>
        <v>35</v>
      </c>
    </row>
    <row r="45" spans="1:19" ht="9.75">
      <c r="A45" s="236" t="s">
        <v>351</v>
      </c>
      <c r="B45" s="246">
        <v>0</v>
      </c>
      <c r="C45" s="247">
        <v>5</v>
      </c>
      <c r="D45" s="247">
        <v>5</v>
      </c>
      <c r="E45" s="246">
        <v>3</v>
      </c>
      <c r="F45" s="247">
        <v>17</v>
      </c>
      <c r="G45" s="247">
        <v>20</v>
      </c>
      <c r="H45" s="246">
        <v>0</v>
      </c>
      <c r="I45" s="247">
        <v>0</v>
      </c>
      <c r="J45" s="247">
        <v>0</v>
      </c>
      <c r="K45" s="246">
        <v>0</v>
      </c>
      <c r="L45" s="247">
        <v>0</v>
      </c>
      <c r="M45" s="247">
        <v>0</v>
      </c>
      <c r="N45" s="246">
        <v>0</v>
      </c>
      <c r="O45" s="247">
        <v>0</v>
      </c>
      <c r="P45" s="247">
        <v>0</v>
      </c>
      <c r="Q45" s="246">
        <f t="shared" si="4"/>
        <v>3</v>
      </c>
      <c r="R45" s="247">
        <f t="shared" si="5"/>
        <v>22</v>
      </c>
      <c r="S45" s="247">
        <f t="shared" si="6"/>
        <v>25</v>
      </c>
    </row>
    <row r="46" spans="1:19" ht="11.25" customHeight="1">
      <c r="A46" s="236" t="s">
        <v>429</v>
      </c>
      <c r="B46" s="246">
        <v>0</v>
      </c>
      <c r="C46" s="247">
        <v>0</v>
      </c>
      <c r="D46" s="247">
        <v>0</v>
      </c>
      <c r="E46" s="246">
        <v>0</v>
      </c>
      <c r="F46" s="247">
        <v>0</v>
      </c>
      <c r="G46" s="247">
        <v>0</v>
      </c>
      <c r="H46" s="246">
        <v>1</v>
      </c>
      <c r="I46" s="247">
        <v>0</v>
      </c>
      <c r="J46" s="247">
        <v>1</v>
      </c>
      <c r="K46" s="246">
        <v>0</v>
      </c>
      <c r="L46" s="247">
        <v>0</v>
      </c>
      <c r="M46" s="247">
        <v>0</v>
      </c>
      <c r="N46" s="246">
        <v>0</v>
      </c>
      <c r="O46" s="247">
        <v>0</v>
      </c>
      <c r="P46" s="247">
        <v>0</v>
      </c>
      <c r="Q46" s="246">
        <f t="shared" si="4"/>
        <v>1</v>
      </c>
      <c r="R46" s="247">
        <f t="shared" si="5"/>
        <v>0</v>
      </c>
      <c r="S46" s="247">
        <f t="shared" si="6"/>
        <v>1</v>
      </c>
    </row>
    <row r="47" spans="1:19" s="235" customFormat="1" ht="11.25" customHeight="1">
      <c r="A47" s="236" t="s">
        <v>404</v>
      </c>
      <c r="B47" s="246">
        <v>7</v>
      </c>
      <c r="C47" s="247">
        <v>0</v>
      </c>
      <c r="D47" s="247">
        <v>7</v>
      </c>
      <c r="E47" s="246">
        <v>3</v>
      </c>
      <c r="F47" s="247">
        <v>1</v>
      </c>
      <c r="G47" s="247">
        <v>4</v>
      </c>
      <c r="H47" s="246">
        <v>0</v>
      </c>
      <c r="I47" s="247">
        <v>0</v>
      </c>
      <c r="J47" s="247">
        <v>0</v>
      </c>
      <c r="K47" s="246">
        <v>0</v>
      </c>
      <c r="L47" s="247">
        <v>0</v>
      </c>
      <c r="M47" s="247">
        <v>0</v>
      </c>
      <c r="N47" s="246">
        <v>0</v>
      </c>
      <c r="O47" s="247">
        <v>0</v>
      </c>
      <c r="P47" s="247">
        <v>0</v>
      </c>
      <c r="Q47" s="246">
        <f t="shared" si="4"/>
        <v>10</v>
      </c>
      <c r="R47" s="247">
        <f t="shared" si="5"/>
        <v>1</v>
      </c>
      <c r="S47" s="247">
        <f t="shared" si="6"/>
        <v>11</v>
      </c>
    </row>
    <row r="48" spans="1:19" s="235" customFormat="1" ht="11.25" customHeight="1">
      <c r="A48" s="236" t="s">
        <v>247</v>
      </c>
      <c r="B48" s="246">
        <v>0</v>
      </c>
      <c r="C48" s="247">
        <v>0</v>
      </c>
      <c r="D48" s="247">
        <v>0</v>
      </c>
      <c r="E48" s="246">
        <v>0</v>
      </c>
      <c r="F48" s="247">
        <v>2</v>
      </c>
      <c r="G48" s="247">
        <v>2</v>
      </c>
      <c r="H48" s="246">
        <v>0</v>
      </c>
      <c r="I48" s="247">
        <v>0</v>
      </c>
      <c r="J48" s="247">
        <v>0</v>
      </c>
      <c r="K48" s="246">
        <v>0</v>
      </c>
      <c r="L48" s="247">
        <v>0</v>
      </c>
      <c r="M48" s="247">
        <v>0</v>
      </c>
      <c r="N48" s="246">
        <v>0</v>
      </c>
      <c r="O48" s="247">
        <v>0</v>
      </c>
      <c r="P48" s="247">
        <v>0</v>
      </c>
      <c r="Q48" s="246">
        <f t="shared" si="4"/>
        <v>0</v>
      </c>
      <c r="R48" s="247">
        <f t="shared" si="5"/>
        <v>2</v>
      </c>
      <c r="S48" s="247">
        <f t="shared" si="6"/>
        <v>2</v>
      </c>
    </row>
    <row r="49" spans="1:19" ht="11.25" customHeight="1">
      <c r="A49" s="236" t="s">
        <v>331</v>
      </c>
      <c r="B49" s="246">
        <v>0</v>
      </c>
      <c r="C49" s="247">
        <v>0</v>
      </c>
      <c r="D49" s="247">
        <v>0</v>
      </c>
      <c r="E49" s="246">
        <v>6</v>
      </c>
      <c r="F49" s="247">
        <v>0</v>
      </c>
      <c r="G49" s="247">
        <v>6</v>
      </c>
      <c r="H49" s="246">
        <v>0</v>
      </c>
      <c r="I49" s="247">
        <v>0</v>
      </c>
      <c r="J49" s="247">
        <v>0</v>
      </c>
      <c r="K49" s="246">
        <v>0</v>
      </c>
      <c r="L49" s="247">
        <v>0</v>
      </c>
      <c r="M49" s="247">
        <v>0</v>
      </c>
      <c r="N49" s="246">
        <v>0</v>
      </c>
      <c r="O49" s="247">
        <v>0</v>
      </c>
      <c r="P49" s="247">
        <v>0</v>
      </c>
      <c r="Q49" s="246">
        <f t="shared" si="4"/>
        <v>6</v>
      </c>
      <c r="R49" s="247">
        <f t="shared" si="5"/>
        <v>0</v>
      </c>
      <c r="S49" s="247">
        <f t="shared" si="6"/>
        <v>6</v>
      </c>
    </row>
    <row r="50" spans="1:19" ht="11.25" customHeight="1">
      <c r="A50" s="236" t="s">
        <v>248</v>
      </c>
      <c r="B50" s="246">
        <v>0</v>
      </c>
      <c r="C50" s="247">
        <v>0</v>
      </c>
      <c r="D50" s="247">
        <v>0</v>
      </c>
      <c r="E50" s="246">
        <v>1</v>
      </c>
      <c r="F50" s="247">
        <v>0</v>
      </c>
      <c r="G50" s="247">
        <v>1</v>
      </c>
      <c r="H50" s="246">
        <v>0</v>
      </c>
      <c r="I50" s="247">
        <v>0</v>
      </c>
      <c r="J50" s="247">
        <v>0</v>
      </c>
      <c r="K50" s="246">
        <v>0</v>
      </c>
      <c r="L50" s="247">
        <v>0</v>
      </c>
      <c r="M50" s="247">
        <v>0</v>
      </c>
      <c r="N50" s="246">
        <v>0</v>
      </c>
      <c r="O50" s="247">
        <v>0</v>
      </c>
      <c r="P50" s="247">
        <v>0</v>
      </c>
      <c r="Q50" s="246">
        <f t="shared" si="4"/>
        <v>1</v>
      </c>
      <c r="R50" s="247">
        <f t="shared" si="5"/>
        <v>0</v>
      </c>
      <c r="S50" s="247">
        <f t="shared" si="6"/>
        <v>1</v>
      </c>
    </row>
    <row r="51" spans="1:19" ht="11.25" customHeight="1">
      <c r="A51" s="236" t="s">
        <v>273</v>
      </c>
      <c r="B51" s="246">
        <v>0</v>
      </c>
      <c r="C51" s="247">
        <v>0</v>
      </c>
      <c r="D51" s="247">
        <v>0</v>
      </c>
      <c r="E51" s="246">
        <v>1</v>
      </c>
      <c r="F51" s="247">
        <v>2</v>
      </c>
      <c r="G51" s="247">
        <v>3</v>
      </c>
      <c r="H51" s="246">
        <v>0</v>
      </c>
      <c r="I51" s="247">
        <v>0</v>
      </c>
      <c r="J51" s="247">
        <v>0</v>
      </c>
      <c r="K51" s="246">
        <v>0</v>
      </c>
      <c r="L51" s="247">
        <v>0</v>
      </c>
      <c r="M51" s="247">
        <v>0</v>
      </c>
      <c r="N51" s="246">
        <v>0</v>
      </c>
      <c r="O51" s="247">
        <v>0</v>
      </c>
      <c r="P51" s="247">
        <v>0</v>
      </c>
      <c r="Q51" s="246">
        <f t="shared" si="4"/>
        <v>1</v>
      </c>
      <c r="R51" s="247">
        <f t="shared" si="5"/>
        <v>2</v>
      </c>
      <c r="S51" s="247">
        <f t="shared" si="6"/>
        <v>3</v>
      </c>
    </row>
    <row r="52" spans="1:19" ht="9.75">
      <c r="A52" s="249" t="s">
        <v>28</v>
      </c>
      <c r="B52" s="250">
        <f aca="true" t="shared" si="7" ref="B52:S52">SUM(B12:B51)</f>
        <v>24</v>
      </c>
      <c r="C52" s="251">
        <f t="shared" si="7"/>
        <v>50</v>
      </c>
      <c r="D52" s="251">
        <f t="shared" si="7"/>
        <v>74</v>
      </c>
      <c r="E52" s="250">
        <f t="shared" si="7"/>
        <v>111</v>
      </c>
      <c r="F52" s="251">
        <f t="shared" si="7"/>
        <v>139</v>
      </c>
      <c r="G52" s="251">
        <f t="shared" si="7"/>
        <v>250</v>
      </c>
      <c r="H52" s="250">
        <f t="shared" si="7"/>
        <v>12</v>
      </c>
      <c r="I52" s="251">
        <f t="shared" si="7"/>
        <v>9</v>
      </c>
      <c r="J52" s="251">
        <f t="shared" si="7"/>
        <v>21</v>
      </c>
      <c r="K52" s="250">
        <f t="shared" si="7"/>
        <v>8</v>
      </c>
      <c r="L52" s="251">
        <f t="shared" si="7"/>
        <v>4</v>
      </c>
      <c r="M52" s="251">
        <f t="shared" si="7"/>
        <v>12</v>
      </c>
      <c r="N52" s="250">
        <f t="shared" si="7"/>
        <v>0</v>
      </c>
      <c r="O52" s="251">
        <f t="shared" si="7"/>
        <v>1</v>
      </c>
      <c r="P52" s="251">
        <f t="shared" si="7"/>
        <v>1</v>
      </c>
      <c r="Q52" s="250">
        <f t="shared" si="7"/>
        <v>155</v>
      </c>
      <c r="R52" s="251">
        <f t="shared" si="7"/>
        <v>203</v>
      </c>
      <c r="S52" s="251">
        <f t="shared" si="7"/>
        <v>358</v>
      </c>
    </row>
    <row r="53" spans="1:19" ht="8.25" customHeight="1">
      <c r="A53" s="249"/>
      <c r="B53" s="252"/>
      <c r="C53" s="252"/>
      <c r="D53" s="252"/>
      <c r="E53" s="252"/>
      <c r="F53" s="252"/>
      <c r="G53" s="252"/>
      <c r="H53" s="252"/>
      <c r="I53" s="252"/>
      <c r="J53" s="252"/>
      <c r="K53" s="252"/>
      <c r="L53" s="252"/>
      <c r="M53" s="252"/>
      <c r="N53" s="252"/>
      <c r="O53" s="252"/>
      <c r="P53" s="252"/>
      <c r="Q53" s="252"/>
      <c r="R53" s="252"/>
      <c r="S53" s="252"/>
    </row>
    <row r="54" spans="1:19" ht="24" customHeight="1">
      <c r="A54" s="347" t="s">
        <v>541</v>
      </c>
      <c r="B54" s="347"/>
      <c r="C54" s="347"/>
      <c r="D54" s="347"/>
      <c r="E54" s="347"/>
      <c r="F54" s="347"/>
      <c r="G54" s="347"/>
      <c r="H54" s="347"/>
      <c r="I54" s="347"/>
      <c r="J54" s="347"/>
      <c r="K54" s="347"/>
      <c r="L54" s="347"/>
      <c r="M54" s="347"/>
      <c r="N54" s="347"/>
      <c r="O54" s="347"/>
      <c r="P54" s="347"/>
      <c r="Q54" s="347"/>
      <c r="R54" s="347"/>
      <c r="S54" s="347"/>
    </row>
    <row r="55" spans="2:19" ht="9.75">
      <c r="B55" s="252"/>
      <c r="C55" s="252"/>
      <c r="D55" s="252"/>
      <c r="E55" s="252"/>
      <c r="F55" s="252"/>
      <c r="G55" s="252"/>
      <c r="H55" s="252"/>
      <c r="I55" s="252"/>
      <c r="J55" s="252"/>
      <c r="K55" s="252"/>
      <c r="L55" s="252"/>
      <c r="M55" s="252"/>
      <c r="N55" s="252"/>
      <c r="O55" s="252"/>
      <c r="P55" s="252"/>
      <c r="Q55" s="252"/>
      <c r="R55" s="252"/>
      <c r="S55" s="252"/>
    </row>
    <row r="56" spans="1:19" ht="9.75">
      <c r="A56" s="226" t="s">
        <v>195</v>
      </c>
      <c r="B56" s="227"/>
      <c r="C56" s="227"/>
      <c r="D56" s="228"/>
      <c r="E56" s="228"/>
      <c r="F56" s="228"/>
      <c r="G56" s="228"/>
      <c r="H56" s="228"/>
      <c r="I56" s="228"/>
      <c r="J56" s="228"/>
      <c r="K56" s="228"/>
      <c r="L56" s="228"/>
      <c r="M56" s="228"/>
      <c r="N56" s="228"/>
      <c r="O56" s="228"/>
      <c r="P56" s="228"/>
      <c r="Q56" s="228"/>
      <c r="R56" s="228"/>
      <c r="S56" s="228"/>
    </row>
    <row r="57" spans="1:19" ht="9.75">
      <c r="A57" s="226" t="s">
        <v>342</v>
      </c>
      <c r="B57" s="227"/>
      <c r="C57" s="227"/>
      <c r="D57" s="228"/>
      <c r="E57" s="228"/>
      <c r="F57" s="228"/>
      <c r="G57" s="228"/>
      <c r="H57" s="228"/>
      <c r="I57" s="228"/>
      <c r="J57" s="228"/>
      <c r="K57" s="228"/>
      <c r="L57" s="228"/>
      <c r="M57" s="228"/>
      <c r="N57" s="228"/>
      <c r="O57" s="228"/>
      <c r="P57" s="228"/>
      <c r="Q57" s="228"/>
      <c r="R57" s="228"/>
      <c r="S57" s="228"/>
    </row>
    <row r="58" spans="1:19" ht="9.75">
      <c r="A58" s="226"/>
      <c r="B58" s="227"/>
      <c r="C58" s="227"/>
      <c r="D58" s="228"/>
      <c r="E58" s="228"/>
      <c r="F58" s="228"/>
      <c r="G58" s="228"/>
      <c r="H58" s="228"/>
      <c r="I58" s="228"/>
      <c r="J58" s="228"/>
      <c r="K58" s="228"/>
      <c r="L58" s="228"/>
      <c r="M58" s="228"/>
      <c r="N58" s="228"/>
      <c r="O58" s="228"/>
      <c r="P58" s="228"/>
      <c r="Q58" s="228"/>
      <c r="R58" s="228"/>
      <c r="S58" s="228"/>
    </row>
    <row r="59" spans="1:19" ht="9.75">
      <c r="A59" s="226" t="s">
        <v>144</v>
      </c>
      <c r="B59" s="227"/>
      <c r="C59" s="227"/>
      <c r="D59" s="228"/>
      <c r="E59" s="228"/>
      <c r="F59" s="228"/>
      <c r="G59" s="228"/>
      <c r="H59" s="228"/>
      <c r="I59" s="228"/>
      <c r="J59" s="228"/>
      <c r="K59" s="228"/>
      <c r="L59" s="228"/>
      <c r="M59" s="228"/>
      <c r="N59" s="228"/>
      <c r="O59" s="228"/>
      <c r="P59" s="228"/>
      <c r="Q59" s="228"/>
      <c r="R59" s="228"/>
      <c r="S59" s="228"/>
    </row>
    <row r="60" spans="1:4" ht="10.5" customHeight="1" thickBot="1">
      <c r="A60" s="229"/>
      <c r="B60" s="227"/>
      <c r="C60" s="227"/>
      <c r="D60" s="228"/>
    </row>
    <row r="61" spans="1:30" s="235" customFormat="1" ht="12.75" customHeight="1">
      <c r="A61" s="230"/>
      <c r="B61" s="341" t="s">
        <v>58</v>
      </c>
      <c r="C61" s="342"/>
      <c r="D61" s="343"/>
      <c r="E61" s="232"/>
      <c r="F61" s="231" t="s">
        <v>46</v>
      </c>
      <c r="G61" s="233"/>
      <c r="H61" s="232"/>
      <c r="I61" s="231" t="s">
        <v>47</v>
      </c>
      <c r="J61" s="233"/>
      <c r="K61" s="232"/>
      <c r="L61" s="231" t="s">
        <v>48</v>
      </c>
      <c r="M61" s="233"/>
      <c r="N61" s="232"/>
      <c r="O61" s="231" t="s">
        <v>59</v>
      </c>
      <c r="P61" s="233"/>
      <c r="Q61" s="232"/>
      <c r="R61" s="231" t="s">
        <v>28</v>
      </c>
      <c r="S61" s="234"/>
      <c r="U61" s="150"/>
      <c r="V61" s="150"/>
      <c r="W61" s="150"/>
      <c r="X61" s="150"/>
      <c r="Y61" s="150"/>
      <c r="Z61" s="150"/>
      <c r="AA61" s="150"/>
      <c r="AB61" s="150"/>
      <c r="AC61" s="150"/>
      <c r="AD61" s="150"/>
    </row>
    <row r="62" spans="1:19" ht="12.75" customHeight="1">
      <c r="A62" s="236"/>
      <c r="B62" s="344" t="s">
        <v>60</v>
      </c>
      <c r="C62" s="345"/>
      <c r="D62" s="346"/>
      <c r="E62" s="238"/>
      <c r="F62" s="239"/>
      <c r="G62" s="240"/>
      <c r="H62" s="238"/>
      <c r="I62" s="239"/>
      <c r="J62" s="240"/>
      <c r="K62" s="238"/>
      <c r="L62" s="239"/>
      <c r="M62" s="240"/>
      <c r="N62" s="238"/>
      <c r="O62" s="241" t="s">
        <v>61</v>
      </c>
      <c r="P62" s="240"/>
      <c r="Q62" s="238"/>
      <c r="R62" s="239"/>
      <c r="S62" s="240"/>
    </row>
    <row r="63" spans="1:19" s="245" customFormat="1" ht="9.75">
      <c r="A63" s="237" t="s">
        <v>376</v>
      </c>
      <c r="B63" s="242" t="s">
        <v>63</v>
      </c>
      <c r="C63" s="243" t="s">
        <v>64</v>
      </c>
      <c r="D63" s="244" t="s">
        <v>28</v>
      </c>
      <c r="E63" s="242" t="s">
        <v>63</v>
      </c>
      <c r="F63" s="243" t="s">
        <v>64</v>
      </c>
      <c r="G63" s="244" t="s">
        <v>28</v>
      </c>
      <c r="H63" s="242" t="s">
        <v>63</v>
      </c>
      <c r="I63" s="243" t="s">
        <v>64</v>
      </c>
      <c r="J63" s="244" t="s">
        <v>28</v>
      </c>
      <c r="K63" s="242" t="s">
        <v>63</v>
      </c>
      <c r="L63" s="243" t="s">
        <v>64</v>
      </c>
      <c r="M63" s="244" t="s">
        <v>28</v>
      </c>
      <c r="N63" s="242" t="s">
        <v>63</v>
      </c>
      <c r="O63" s="243" t="s">
        <v>64</v>
      </c>
      <c r="P63" s="244" t="s">
        <v>28</v>
      </c>
      <c r="Q63" s="242" t="s">
        <v>63</v>
      </c>
      <c r="R63" s="243" t="s">
        <v>64</v>
      </c>
      <c r="S63" s="244" t="s">
        <v>28</v>
      </c>
    </row>
    <row r="64" spans="1:19" s="245" customFormat="1" ht="9.75">
      <c r="A64" s="236" t="s">
        <v>379</v>
      </c>
      <c r="B64" s="246">
        <v>0</v>
      </c>
      <c r="C64" s="247">
        <v>0</v>
      </c>
      <c r="D64" s="247">
        <v>0</v>
      </c>
      <c r="E64" s="246">
        <v>0</v>
      </c>
      <c r="F64" s="247">
        <v>25</v>
      </c>
      <c r="G64" s="247">
        <v>25</v>
      </c>
      <c r="H64" s="246">
        <v>0</v>
      </c>
      <c r="I64" s="247">
        <v>0</v>
      </c>
      <c r="J64" s="247">
        <v>0</v>
      </c>
      <c r="K64" s="246">
        <v>0</v>
      </c>
      <c r="L64" s="247">
        <v>0</v>
      </c>
      <c r="M64" s="247">
        <f>SUM(K64:L64)</f>
        <v>0</v>
      </c>
      <c r="N64" s="246">
        <v>0</v>
      </c>
      <c r="O64" s="247">
        <v>0</v>
      </c>
      <c r="P64" s="247">
        <v>0</v>
      </c>
      <c r="Q64" s="246">
        <f aca="true" t="shared" si="8" ref="Q64:R67">B64+E64+H64+K64+N64</f>
        <v>0</v>
      </c>
      <c r="R64" s="247">
        <f t="shared" si="8"/>
        <v>25</v>
      </c>
      <c r="S64" s="247">
        <f>SUM(Q64:R64)</f>
        <v>25</v>
      </c>
    </row>
    <row r="65" spans="1:19" s="245" customFormat="1" ht="9.75">
      <c r="A65" s="236" t="s">
        <v>480</v>
      </c>
      <c r="B65" s="246">
        <v>0</v>
      </c>
      <c r="C65" s="247">
        <v>0</v>
      </c>
      <c r="D65" s="247">
        <v>0</v>
      </c>
      <c r="E65" s="246">
        <v>0</v>
      </c>
      <c r="F65" s="247">
        <v>0</v>
      </c>
      <c r="G65" s="247">
        <v>0</v>
      </c>
      <c r="H65" s="246">
        <v>0</v>
      </c>
      <c r="I65" s="247">
        <v>0</v>
      </c>
      <c r="J65" s="247">
        <v>0</v>
      </c>
      <c r="K65" s="246">
        <v>1</v>
      </c>
      <c r="L65" s="247">
        <v>0</v>
      </c>
      <c r="M65" s="247">
        <f>SUM(K65:L65)</f>
        <v>1</v>
      </c>
      <c r="N65" s="246">
        <v>0</v>
      </c>
      <c r="O65" s="247">
        <v>0</v>
      </c>
      <c r="P65" s="247">
        <v>0</v>
      </c>
      <c r="Q65" s="246">
        <f t="shared" si="8"/>
        <v>1</v>
      </c>
      <c r="R65" s="247">
        <f t="shared" si="8"/>
        <v>0</v>
      </c>
      <c r="S65" s="247">
        <f>SUM(Q65:R65)</f>
        <v>1</v>
      </c>
    </row>
    <row r="66" spans="1:19" s="245" customFormat="1" ht="9.75">
      <c r="A66" s="236" t="s">
        <v>351</v>
      </c>
      <c r="B66" s="246">
        <v>0</v>
      </c>
      <c r="C66" s="247">
        <v>0</v>
      </c>
      <c r="D66" s="247">
        <v>0</v>
      </c>
      <c r="E66" s="246">
        <v>1</v>
      </c>
      <c r="F66" s="247">
        <v>1</v>
      </c>
      <c r="G66" s="247">
        <v>2</v>
      </c>
      <c r="H66" s="246">
        <v>0</v>
      </c>
      <c r="I66" s="247">
        <v>0</v>
      </c>
      <c r="J66" s="247">
        <v>0</v>
      </c>
      <c r="K66" s="246">
        <v>0</v>
      </c>
      <c r="L66" s="247">
        <v>0</v>
      </c>
      <c r="M66" s="247">
        <f>SUM(K66:L66)</f>
        <v>0</v>
      </c>
      <c r="N66" s="246">
        <v>0</v>
      </c>
      <c r="O66" s="247">
        <v>0</v>
      </c>
      <c r="P66" s="247">
        <v>0</v>
      </c>
      <c r="Q66" s="246">
        <f t="shared" si="8"/>
        <v>1</v>
      </c>
      <c r="R66" s="247">
        <f t="shared" si="8"/>
        <v>1</v>
      </c>
      <c r="S66" s="247">
        <f>SUM(Q66:R66)</f>
        <v>2</v>
      </c>
    </row>
    <row r="67" spans="1:19" s="245" customFormat="1" ht="9.75">
      <c r="A67" s="236" t="s">
        <v>377</v>
      </c>
      <c r="B67" s="246">
        <v>0</v>
      </c>
      <c r="C67" s="247">
        <v>0</v>
      </c>
      <c r="D67" s="247">
        <v>0</v>
      </c>
      <c r="E67" s="246">
        <v>1</v>
      </c>
      <c r="F67" s="247">
        <v>19</v>
      </c>
      <c r="G67" s="247">
        <v>20</v>
      </c>
      <c r="H67" s="246">
        <v>0</v>
      </c>
      <c r="I67" s="247">
        <v>0</v>
      </c>
      <c r="J67" s="247">
        <v>0</v>
      </c>
      <c r="K67" s="246">
        <v>0</v>
      </c>
      <c r="L67" s="247">
        <v>0</v>
      </c>
      <c r="M67" s="247">
        <f>SUM(K67:L67)</f>
        <v>0</v>
      </c>
      <c r="N67" s="246">
        <v>0</v>
      </c>
      <c r="O67" s="247">
        <v>0</v>
      </c>
      <c r="P67" s="247">
        <v>0</v>
      </c>
      <c r="Q67" s="246">
        <f t="shared" si="8"/>
        <v>1</v>
      </c>
      <c r="R67" s="247">
        <f t="shared" si="8"/>
        <v>19</v>
      </c>
      <c r="S67" s="247">
        <f>SUM(Q67:R67)</f>
        <v>20</v>
      </c>
    </row>
    <row r="68" spans="1:19" ht="9.75">
      <c r="A68" s="249" t="s">
        <v>28</v>
      </c>
      <c r="B68" s="250">
        <f aca="true" t="shared" si="9" ref="B68:S68">SUM(B64:B67)</f>
        <v>0</v>
      </c>
      <c r="C68" s="251">
        <f t="shared" si="9"/>
        <v>0</v>
      </c>
      <c r="D68" s="251">
        <f t="shared" si="9"/>
        <v>0</v>
      </c>
      <c r="E68" s="250">
        <f t="shared" si="9"/>
        <v>2</v>
      </c>
      <c r="F68" s="251">
        <f t="shared" si="9"/>
        <v>45</v>
      </c>
      <c r="G68" s="251">
        <f t="shared" si="9"/>
        <v>47</v>
      </c>
      <c r="H68" s="250">
        <f t="shared" si="9"/>
        <v>0</v>
      </c>
      <c r="I68" s="251">
        <f t="shared" si="9"/>
        <v>0</v>
      </c>
      <c r="J68" s="251">
        <f t="shared" si="9"/>
        <v>0</v>
      </c>
      <c r="K68" s="250">
        <f t="shared" si="9"/>
        <v>1</v>
      </c>
      <c r="L68" s="251">
        <f t="shared" si="9"/>
        <v>0</v>
      </c>
      <c r="M68" s="251">
        <f t="shared" si="9"/>
        <v>1</v>
      </c>
      <c r="N68" s="250">
        <f t="shared" si="9"/>
        <v>0</v>
      </c>
      <c r="O68" s="251">
        <f t="shared" si="9"/>
        <v>0</v>
      </c>
      <c r="P68" s="251">
        <f t="shared" si="9"/>
        <v>0</v>
      </c>
      <c r="Q68" s="250">
        <f t="shared" si="9"/>
        <v>3</v>
      </c>
      <c r="R68" s="251">
        <f t="shared" si="9"/>
        <v>45</v>
      </c>
      <c r="S68" s="251">
        <f t="shared" si="9"/>
        <v>48</v>
      </c>
    </row>
    <row r="69" spans="2:19" ht="9.75">
      <c r="B69" s="252"/>
      <c r="C69" s="252"/>
      <c r="D69" s="252"/>
      <c r="E69" s="252"/>
      <c r="F69" s="252"/>
      <c r="G69" s="252"/>
      <c r="H69" s="252"/>
      <c r="I69" s="252"/>
      <c r="J69" s="252"/>
      <c r="K69" s="252"/>
      <c r="L69" s="252"/>
      <c r="M69" s="252"/>
      <c r="N69" s="252"/>
      <c r="O69" s="252"/>
      <c r="P69" s="252"/>
      <c r="Q69" s="252"/>
      <c r="R69" s="252"/>
      <c r="S69" s="252"/>
    </row>
    <row r="70" spans="2:19" ht="9.75">
      <c r="B70" s="252"/>
      <c r="C70" s="252"/>
      <c r="D70" s="252"/>
      <c r="E70" s="252"/>
      <c r="F70" s="252"/>
      <c r="G70" s="252"/>
      <c r="H70" s="252"/>
      <c r="I70" s="252"/>
      <c r="J70" s="252"/>
      <c r="K70" s="252"/>
      <c r="L70" s="252"/>
      <c r="M70" s="252"/>
      <c r="N70" s="252"/>
      <c r="O70" s="252"/>
      <c r="P70" s="252"/>
      <c r="Q70" s="252"/>
      <c r="R70" s="252"/>
      <c r="S70" s="252"/>
    </row>
    <row r="71" spans="1:19" ht="9.75">
      <c r="A71" s="223" t="s">
        <v>459</v>
      </c>
      <c r="B71" s="252"/>
      <c r="C71" s="252"/>
      <c r="D71" s="252"/>
      <c r="E71" s="252"/>
      <c r="F71" s="252"/>
      <c r="G71" s="252"/>
      <c r="H71" s="252"/>
      <c r="I71" s="252"/>
      <c r="J71" s="252"/>
      <c r="K71" s="252"/>
      <c r="L71" s="252"/>
      <c r="M71" s="252"/>
      <c r="N71" s="252"/>
      <c r="O71" s="252"/>
      <c r="P71" s="252"/>
      <c r="Q71" s="252"/>
      <c r="R71" s="252"/>
      <c r="S71" s="252"/>
    </row>
    <row r="72" spans="1:19" s="253" customFormat="1" ht="9.75">
      <c r="A72" s="226" t="s">
        <v>55</v>
      </c>
      <c r="B72" s="227"/>
      <c r="C72" s="227"/>
      <c r="D72" s="228"/>
      <c r="E72" s="228"/>
      <c r="F72" s="228"/>
      <c r="G72" s="228"/>
      <c r="H72" s="228"/>
      <c r="I72" s="228"/>
      <c r="J72" s="228"/>
      <c r="K72" s="228"/>
      <c r="L72" s="228"/>
      <c r="M72" s="228"/>
      <c r="N72" s="228"/>
      <c r="O72" s="228"/>
      <c r="P72" s="228"/>
      <c r="Q72" s="228"/>
      <c r="R72" s="228"/>
      <c r="S72" s="228"/>
    </row>
    <row r="73" spans="1:19" s="253" customFormat="1" ht="9.75">
      <c r="A73" s="226" t="s">
        <v>461</v>
      </c>
      <c r="B73" s="227"/>
      <c r="C73" s="227"/>
      <c r="D73" s="228"/>
      <c r="E73" s="228"/>
      <c r="F73" s="228"/>
      <c r="G73" s="228"/>
      <c r="H73" s="228"/>
      <c r="I73" s="228"/>
      <c r="J73" s="228"/>
      <c r="K73" s="228"/>
      <c r="L73" s="228"/>
      <c r="M73" s="228"/>
      <c r="N73" s="228"/>
      <c r="O73" s="228"/>
      <c r="P73" s="228"/>
      <c r="Q73" s="228"/>
      <c r="R73" s="228"/>
      <c r="S73" s="228"/>
    </row>
    <row r="74" spans="1:19" s="253" customFormat="1" ht="9.75">
      <c r="A74" s="224"/>
      <c r="B74" s="224"/>
      <c r="C74" s="224"/>
      <c r="D74" s="225"/>
      <c r="E74" s="225"/>
      <c r="F74" s="225"/>
      <c r="G74" s="225"/>
      <c r="H74" s="225"/>
      <c r="I74" s="225"/>
      <c r="J74" s="225"/>
      <c r="K74" s="225"/>
      <c r="L74" s="225"/>
      <c r="M74" s="225"/>
      <c r="N74" s="225"/>
      <c r="O74" s="225"/>
      <c r="P74" s="225"/>
      <c r="Q74" s="225"/>
      <c r="R74" s="225"/>
      <c r="S74" s="225"/>
    </row>
    <row r="75" spans="1:19" s="253" customFormat="1" ht="9.75">
      <c r="A75" s="226" t="s">
        <v>249</v>
      </c>
      <c r="B75" s="227"/>
      <c r="C75" s="227"/>
      <c r="D75" s="228"/>
      <c r="E75" s="228"/>
      <c r="F75" s="228"/>
      <c r="G75" s="228"/>
      <c r="H75" s="228"/>
      <c r="I75" s="228"/>
      <c r="J75" s="228"/>
      <c r="K75" s="228"/>
      <c r="L75" s="228"/>
      <c r="M75" s="228"/>
      <c r="N75" s="228"/>
      <c r="O75" s="228"/>
      <c r="P75" s="228"/>
      <c r="Q75" s="228"/>
      <c r="R75" s="228"/>
      <c r="S75" s="228"/>
    </row>
    <row r="76" spans="1:19" ht="9.75">
      <c r="A76" s="226" t="s">
        <v>250</v>
      </c>
      <c r="B76" s="227"/>
      <c r="C76" s="227"/>
      <c r="D76" s="228"/>
      <c r="E76" s="228"/>
      <c r="F76" s="228"/>
      <c r="G76" s="228"/>
      <c r="H76" s="228"/>
      <c r="I76" s="228"/>
      <c r="J76" s="228"/>
      <c r="K76" s="228"/>
      <c r="L76" s="228"/>
      <c r="M76" s="228"/>
      <c r="N76" s="228"/>
      <c r="O76" s="228"/>
      <c r="P76" s="228"/>
      <c r="Q76" s="228"/>
      <c r="R76" s="228"/>
      <c r="S76" s="228"/>
    </row>
    <row r="77" spans="1:19" ht="9.75">
      <c r="A77" s="226"/>
      <c r="B77" s="227"/>
      <c r="C77" s="227"/>
      <c r="D77" s="228"/>
      <c r="E77" s="228"/>
      <c r="F77" s="228"/>
      <c r="G77" s="228"/>
      <c r="H77" s="228"/>
      <c r="I77" s="228"/>
      <c r="J77" s="228"/>
      <c r="K77" s="228"/>
      <c r="L77" s="228"/>
      <c r="M77" s="228"/>
      <c r="N77" s="228"/>
      <c r="O77" s="228"/>
      <c r="P77" s="228"/>
      <c r="Q77" s="228"/>
      <c r="R77" s="228"/>
      <c r="S77" s="228"/>
    </row>
    <row r="78" spans="1:19" ht="9.75">
      <c r="A78" s="226" t="s">
        <v>144</v>
      </c>
      <c r="B78" s="227"/>
      <c r="C78" s="227"/>
      <c r="D78" s="228"/>
      <c r="E78" s="228"/>
      <c r="F78" s="228"/>
      <c r="G78" s="228"/>
      <c r="H78" s="228"/>
      <c r="I78" s="228"/>
      <c r="J78" s="228"/>
      <c r="K78" s="228"/>
      <c r="L78" s="228"/>
      <c r="M78" s="228"/>
      <c r="N78" s="228"/>
      <c r="O78" s="228"/>
      <c r="P78" s="228"/>
      <c r="Q78" s="228"/>
      <c r="R78" s="228"/>
      <c r="S78" s="228"/>
    </row>
    <row r="79" ht="9" customHeight="1" thickBot="1"/>
    <row r="80" spans="1:19" ht="9.75">
      <c r="A80" s="230"/>
      <c r="B80" s="341" t="s">
        <v>58</v>
      </c>
      <c r="C80" s="342"/>
      <c r="D80" s="343"/>
      <c r="E80" s="232"/>
      <c r="F80" s="231" t="s">
        <v>46</v>
      </c>
      <c r="G80" s="233"/>
      <c r="H80" s="232"/>
      <c r="I80" s="231" t="s">
        <v>47</v>
      </c>
      <c r="J80" s="233"/>
      <c r="K80" s="232"/>
      <c r="L80" s="231" t="s">
        <v>48</v>
      </c>
      <c r="M80" s="233"/>
      <c r="N80" s="232"/>
      <c r="O80" s="231" t="s">
        <v>59</v>
      </c>
      <c r="P80" s="233"/>
      <c r="Q80" s="232"/>
      <c r="R80" s="231" t="s">
        <v>28</v>
      </c>
      <c r="S80" s="234"/>
    </row>
    <row r="81" spans="1:19" ht="9.75">
      <c r="A81" s="236"/>
      <c r="B81" s="344" t="s">
        <v>60</v>
      </c>
      <c r="C81" s="345"/>
      <c r="D81" s="346"/>
      <c r="E81" s="238"/>
      <c r="F81" s="239"/>
      <c r="G81" s="240"/>
      <c r="H81" s="238"/>
      <c r="I81" s="239"/>
      <c r="J81" s="240"/>
      <c r="K81" s="238"/>
      <c r="L81" s="239"/>
      <c r="M81" s="240"/>
      <c r="N81" s="238"/>
      <c r="O81" s="241" t="s">
        <v>61</v>
      </c>
      <c r="P81" s="240"/>
      <c r="Q81" s="238"/>
      <c r="R81" s="239"/>
      <c r="S81" s="240"/>
    </row>
    <row r="82" spans="1:19" ht="9.75">
      <c r="A82" s="237" t="s">
        <v>62</v>
      </c>
      <c r="B82" s="242" t="s">
        <v>63</v>
      </c>
      <c r="C82" s="243" t="s">
        <v>64</v>
      </c>
      <c r="D82" s="244" t="s">
        <v>28</v>
      </c>
      <c r="E82" s="242" t="s">
        <v>63</v>
      </c>
      <c r="F82" s="243" t="s">
        <v>64</v>
      </c>
      <c r="G82" s="244" t="s">
        <v>28</v>
      </c>
      <c r="H82" s="242" t="s">
        <v>63</v>
      </c>
      <c r="I82" s="243" t="s">
        <v>64</v>
      </c>
      <c r="J82" s="244" t="s">
        <v>28</v>
      </c>
      <c r="K82" s="242" t="s">
        <v>63</v>
      </c>
      <c r="L82" s="243" t="s">
        <v>64</v>
      </c>
      <c r="M82" s="244" t="s">
        <v>28</v>
      </c>
      <c r="N82" s="242" t="s">
        <v>63</v>
      </c>
      <c r="O82" s="243" t="s">
        <v>64</v>
      </c>
      <c r="P82" s="244" t="s">
        <v>28</v>
      </c>
      <c r="Q82" s="242" t="s">
        <v>63</v>
      </c>
      <c r="R82" s="243" t="s">
        <v>64</v>
      </c>
      <c r="S82" s="244" t="s">
        <v>28</v>
      </c>
    </row>
    <row r="83" spans="1:19" ht="11.25" customHeight="1">
      <c r="A83" s="236" t="s">
        <v>224</v>
      </c>
      <c r="B83" s="246">
        <v>9</v>
      </c>
      <c r="C83" s="247">
        <v>0</v>
      </c>
      <c r="D83" s="247">
        <v>9</v>
      </c>
      <c r="E83" s="246">
        <v>135</v>
      </c>
      <c r="F83" s="247">
        <v>2</v>
      </c>
      <c r="G83" s="247">
        <v>137</v>
      </c>
      <c r="H83" s="246">
        <v>13</v>
      </c>
      <c r="I83" s="247">
        <v>0</v>
      </c>
      <c r="J83" s="247">
        <v>13</v>
      </c>
      <c r="K83" s="246">
        <v>0</v>
      </c>
      <c r="L83" s="247">
        <v>0</v>
      </c>
      <c r="M83" s="247">
        <v>0</v>
      </c>
      <c r="N83" s="246">
        <v>0</v>
      </c>
      <c r="O83" s="247">
        <v>0</v>
      </c>
      <c r="P83" s="247">
        <v>0</v>
      </c>
      <c r="Q83" s="246">
        <f aca="true" t="shared" si="10" ref="Q83:Q114">B83+E83+H83+K83+N83</f>
        <v>157</v>
      </c>
      <c r="R83" s="247">
        <f aca="true" t="shared" si="11" ref="R83:R114">C83+F83+I83+L83+O83</f>
        <v>2</v>
      </c>
      <c r="S83" s="247">
        <f aca="true" t="shared" si="12" ref="S83:S122">SUM(Q83:R83)</f>
        <v>159</v>
      </c>
    </row>
    <row r="84" spans="1:19" ht="11.25" customHeight="1">
      <c r="A84" s="236" t="s">
        <v>225</v>
      </c>
      <c r="B84" s="246">
        <v>14</v>
      </c>
      <c r="C84" s="247">
        <v>9</v>
      </c>
      <c r="D84" s="247">
        <v>23</v>
      </c>
      <c r="E84" s="246">
        <v>52</v>
      </c>
      <c r="F84" s="247">
        <v>11</v>
      </c>
      <c r="G84" s="247">
        <v>63</v>
      </c>
      <c r="H84" s="246">
        <v>2</v>
      </c>
      <c r="I84" s="247">
        <v>3</v>
      </c>
      <c r="J84" s="247">
        <v>5</v>
      </c>
      <c r="K84" s="246">
        <v>0</v>
      </c>
      <c r="L84" s="247">
        <v>0</v>
      </c>
      <c r="M84" s="247">
        <v>0</v>
      </c>
      <c r="N84" s="246">
        <v>0</v>
      </c>
      <c r="O84" s="247">
        <v>0</v>
      </c>
      <c r="P84" s="247">
        <v>0</v>
      </c>
      <c r="Q84" s="246">
        <f t="shared" si="10"/>
        <v>68</v>
      </c>
      <c r="R84" s="247">
        <f t="shared" si="11"/>
        <v>23</v>
      </c>
      <c r="S84" s="247">
        <f t="shared" si="12"/>
        <v>91</v>
      </c>
    </row>
    <row r="85" spans="1:19" ht="11.25" customHeight="1">
      <c r="A85" s="236" t="s">
        <v>226</v>
      </c>
      <c r="B85" s="246">
        <v>13</v>
      </c>
      <c r="C85" s="247">
        <v>2</v>
      </c>
      <c r="D85" s="247">
        <v>15</v>
      </c>
      <c r="E85" s="246">
        <v>68</v>
      </c>
      <c r="F85" s="247">
        <v>46</v>
      </c>
      <c r="G85" s="247">
        <v>114</v>
      </c>
      <c r="H85" s="246">
        <v>16</v>
      </c>
      <c r="I85" s="247">
        <v>8</v>
      </c>
      <c r="J85" s="247">
        <v>24</v>
      </c>
      <c r="K85" s="246">
        <v>6</v>
      </c>
      <c r="L85" s="247">
        <v>1</v>
      </c>
      <c r="M85" s="247">
        <v>7</v>
      </c>
      <c r="N85" s="246">
        <v>4</v>
      </c>
      <c r="O85" s="247">
        <v>0</v>
      </c>
      <c r="P85" s="247">
        <v>4</v>
      </c>
      <c r="Q85" s="246">
        <f t="shared" si="10"/>
        <v>107</v>
      </c>
      <c r="R85" s="247">
        <f t="shared" si="11"/>
        <v>57</v>
      </c>
      <c r="S85" s="247">
        <f t="shared" si="12"/>
        <v>164</v>
      </c>
    </row>
    <row r="86" spans="1:19" s="235" customFormat="1" ht="11.25" customHeight="1">
      <c r="A86" s="236" t="s">
        <v>227</v>
      </c>
      <c r="B86" s="246">
        <v>1</v>
      </c>
      <c r="C86" s="247">
        <v>2</v>
      </c>
      <c r="D86" s="247">
        <v>3</v>
      </c>
      <c r="E86" s="246">
        <v>4</v>
      </c>
      <c r="F86" s="247">
        <v>3</v>
      </c>
      <c r="G86" s="247">
        <v>7</v>
      </c>
      <c r="H86" s="246">
        <v>0</v>
      </c>
      <c r="I86" s="247">
        <v>0</v>
      </c>
      <c r="J86" s="247">
        <v>0</v>
      </c>
      <c r="K86" s="246">
        <v>0</v>
      </c>
      <c r="L86" s="247">
        <v>0</v>
      </c>
      <c r="M86" s="247">
        <v>0</v>
      </c>
      <c r="N86" s="246">
        <v>0</v>
      </c>
      <c r="O86" s="247">
        <v>0</v>
      </c>
      <c r="P86" s="247">
        <v>0</v>
      </c>
      <c r="Q86" s="246">
        <f t="shared" si="10"/>
        <v>5</v>
      </c>
      <c r="R86" s="247">
        <f t="shared" si="11"/>
        <v>5</v>
      </c>
      <c r="S86" s="247">
        <f t="shared" si="12"/>
        <v>10</v>
      </c>
    </row>
    <row r="87" spans="1:19" s="235" customFormat="1" ht="11.25" customHeight="1">
      <c r="A87" s="236" t="s">
        <v>252</v>
      </c>
      <c r="B87" s="246">
        <v>0</v>
      </c>
      <c r="C87" s="247">
        <v>0</v>
      </c>
      <c r="D87" s="247">
        <v>0</v>
      </c>
      <c r="E87" s="246">
        <v>23</v>
      </c>
      <c r="F87" s="247">
        <v>0</v>
      </c>
      <c r="G87" s="247">
        <v>23</v>
      </c>
      <c r="H87" s="246">
        <v>0</v>
      </c>
      <c r="I87" s="247">
        <v>0</v>
      </c>
      <c r="J87" s="247">
        <v>0</v>
      </c>
      <c r="K87" s="246">
        <v>0</v>
      </c>
      <c r="L87" s="247">
        <v>0</v>
      </c>
      <c r="M87" s="247">
        <v>0</v>
      </c>
      <c r="N87" s="246">
        <v>0</v>
      </c>
      <c r="O87" s="247">
        <v>0</v>
      </c>
      <c r="P87" s="247">
        <v>0</v>
      </c>
      <c r="Q87" s="246">
        <f t="shared" si="10"/>
        <v>23</v>
      </c>
      <c r="R87" s="247">
        <f t="shared" si="11"/>
        <v>0</v>
      </c>
      <c r="S87" s="247">
        <f aca="true" t="shared" si="13" ref="S87:S95">SUM(Q87:R87)</f>
        <v>23</v>
      </c>
    </row>
    <row r="88" spans="1:19" ht="11.25" customHeight="1">
      <c r="A88" s="236" t="s">
        <v>253</v>
      </c>
      <c r="B88" s="246">
        <v>8</v>
      </c>
      <c r="C88" s="247">
        <v>0</v>
      </c>
      <c r="D88" s="247">
        <v>8</v>
      </c>
      <c r="E88" s="246">
        <v>0</v>
      </c>
      <c r="F88" s="247">
        <v>0</v>
      </c>
      <c r="G88" s="247">
        <v>0</v>
      </c>
      <c r="H88" s="246">
        <v>0</v>
      </c>
      <c r="I88" s="247">
        <v>0</v>
      </c>
      <c r="J88" s="247">
        <v>0</v>
      </c>
      <c r="K88" s="246">
        <v>0</v>
      </c>
      <c r="L88" s="247">
        <v>0</v>
      </c>
      <c r="M88" s="247">
        <v>0</v>
      </c>
      <c r="N88" s="246">
        <v>0</v>
      </c>
      <c r="O88" s="247">
        <v>0</v>
      </c>
      <c r="P88" s="247">
        <v>0</v>
      </c>
      <c r="Q88" s="246">
        <f t="shared" si="10"/>
        <v>8</v>
      </c>
      <c r="R88" s="247">
        <f t="shared" si="11"/>
        <v>0</v>
      </c>
      <c r="S88" s="247">
        <f t="shared" si="13"/>
        <v>8</v>
      </c>
    </row>
    <row r="89" spans="1:19" ht="11.25" customHeight="1">
      <c r="A89" s="236" t="s">
        <v>254</v>
      </c>
      <c r="B89" s="246">
        <v>10</v>
      </c>
      <c r="C89" s="247">
        <v>1</v>
      </c>
      <c r="D89" s="247">
        <v>11</v>
      </c>
      <c r="E89" s="246">
        <v>16</v>
      </c>
      <c r="F89" s="247">
        <v>1</v>
      </c>
      <c r="G89" s="247">
        <v>17</v>
      </c>
      <c r="H89" s="246">
        <v>0</v>
      </c>
      <c r="I89" s="247">
        <v>0</v>
      </c>
      <c r="J89" s="247">
        <v>0</v>
      </c>
      <c r="K89" s="246">
        <v>2</v>
      </c>
      <c r="L89" s="247">
        <v>0</v>
      </c>
      <c r="M89" s="247">
        <v>2</v>
      </c>
      <c r="N89" s="246">
        <v>0</v>
      </c>
      <c r="O89" s="247">
        <v>0</v>
      </c>
      <c r="P89" s="247">
        <v>0</v>
      </c>
      <c r="Q89" s="246">
        <f t="shared" si="10"/>
        <v>28</v>
      </c>
      <c r="R89" s="247">
        <f t="shared" si="11"/>
        <v>2</v>
      </c>
      <c r="S89" s="247">
        <f t="shared" si="13"/>
        <v>30</v>
      </c>
    </row>
    <row r="90" spans="1:19" ht="11.25" customHeight="1">
      <c r="A90" s="236" t="s">
        <v>228</v>
      </c>
      <c r="B90" s="246">
        <v>14</v>
      </c>
      <c r="C90" s="247">
        <v>1</v>
      </c>
      <c r="D90" s="247">
        <v>15</v>
      </c>
      <c r="E90" s="246">
        <v>87</v>
      </c>
      <c r="F90" s="247">
        <v>0</v>
      </c>
      <c r="G90" s="247">
        <v>87</v>
      </c>
      <c r="H90" s="246">
        <v>0</v>
      </c>
      <c r="I90" s="247">
        <v>0</v>
      </c>
      <c r="J90" s="247">
        <v>0</v>
      </c>
      <c r="K90" s="246">
        <v>17</v>
      </c>
      <c r="L90" s="247">
        <v>0</v>
      </c>
      <c r="M90" s="247">
        <v>17</v>
      </c>
      <c r="N90" s="246">
        <v>0</v>
      </c>
      <c r="O90" s="247">
        <v>0</v>
      </c>
      <c r="P90" s="247">
        <v>0</v>
      </c>
      <c r="Q90" s="246">
        <f t="shared" si="10"/>
        <v>118</v>
      </c>
      <c r="R90" s="247">
        <f t="shared" si="11"/>
        <v>1</v>
      </c>
      <c r="S90" s="247">
        <f t="shared" si="13"/>
        <v>119</v>
      </c>
    </row>
    <row r="91" spans="1:19" ht="11.25" customHeight="1">
      <c r="A91" s="236" t="s">
        <v>180</v>
      </c>
      <c r="B91" s="246">
        <v>1</v>
      </c>
      <c r="C91" s="247">
        <v>3</v>
      </c>
      <c r="D91" s="247">
        <v>4</v>
      </c>
      <c r="E91" s="246">
        <v>4</v>
      </c>
      <c r="F91" s="247">
        <v>2</v>
      </c>
      <c r="G91" s="247">
        <v>6</v>
      </c>
      <c r="H91" s="246">
        <v>4</v>
      </c>
      <c r="I91" s="247">
        <v>4</v>
      </c>
      <c r="J91" s="247">
        <v>8</v>
      </c>
      <c r="K91" s="246">
        <v>1</v>
      </c>
      <c r="L91" s="247">
        <v>1</v>
      </c>
      <c r="M91" s="247">
        <v>2</v>
      </c>
      <c r="N91" s="246">
        <v>0</v>
      </c>
      <c r="O91" s="247">
        <v>0</v>
      </c>
      <c r="P91" s="247">
        <v>0</v>
      </c>
      <c r="Q91" s="246">
        <f t="shared" si="10"/>
        <v>10</v>
      </c>
      <c r="R91" s="247">
        <f t="shared" si="11"/>
        <v>10</v>
      </c>
      <c r="S91" s="247">
        <f t="shared" si="13"/>
        <v>20</v>
      </c>
    </row>
    <row r="92" spans="1:19" ht="11.25" customHeight="1">
      <c r="A92" s="236" t="s">
        <v>428</v>
      </c>
      <c r="B92" s="246">
        <v>12</v>
      </c>
      <c r="C92" s="247">
        <v>0</v>
      </c>
      <c r="D92" s="247">
        <v>12</v>
      </c>
      <c r="E92" s="246">
        <v>0</v>
      </c>
      <c r="F92" s="247">
        <v>0</v>
      </c>
      <c r="G92" s="247">
        <v>0</v>
      </c>
      <c r="H92" s="246">
        <v>0</v>
      </c>
      <c r="I92" s="247">
        <v>0</v>
      </c>
      <c r="J92" s="247">
        <v>0</v>
      </c>
      <c r="K92" s="246">
        <v>0</v>
      </c>
      <c r="L92" s="247">
        <v>0</v>
      </c>
      <c r="M92" s="247">
        <v>0</v>
      </c>
      <c r="N92" s="246">
        <v>0</v>
      </c>
      <c r="O92" s="247">
        <v>0</v>
      </c>
      <c r="P92" s="247">
        <v>0</v>
      </c>
      <c r="Q92" s="246">
        <f t="shared" si="10"/>
        <v>12</v>
      </c>
      <c r="R92" s="247">
        <f t="shared" si="11"/>
        <v>0</v>
      </c>
      <c r="S92" s="247">
        <f t="shared" si="13"/>
        <v>12</v>
      </c>
    </row>
    <row r="93" spans="1:19" ht="11.25" customHeight="1">
      <c r="A93" s="236" t="s">
        <v>374</v>
      </c>
      <c r="B93" s="246">
        <v>0</v>
      </c>
      <c r="C93" s="247">
        <v>0</v>
      </c>
      <c r="D93" s="247">
        <v>0</v>
      </c>
      <c r="E93" s="246">
        <v>0</v>
      </c>
      <c r="F93" s="247">
        <v>0</v>
      </c>
      <c r="G93" s="247">
        <v>0</v>
      </c>
      <c r="H93" s="246">
        <v>8</v>
      </c>
      <c r="I93" s="247">
        <v>1</v>
      </c>
      <c r="J93" s="247">
        <v>9</v>
      </c>
      <c r="K93" s="246">
        <v>0</v>
      </c>
      <c r="L93" s="247">
        <v>0</v>
      </c>
      <c r="M93" s="247">
        <v>0</v>
      </c>
      <c r="N93" s="246">
        <v>0</v>
      </c>
      <c r="O93" s="247">
        <v>0</v>
      </c>
      <c r="P93" s="247">
        <v>0</v>
      </c>
      <c r="Q93" s="246">
        <f t="shared" si="10"/>
        <v>8</v>
      </c>
      <c r="R93" s="247">
        <f t="shared" si="11"/>
        <v>1</v>
      </c>
      <c r="S93" s="247">
        <f t="shared" si="13"/>
        <v>9</v>
      </c>
    </row>
    <row r="94" spans="1:19" s="235" customFormat="1" ht="11.25" customHeight="1">
      <c r="A94" s="236" t="s">
        <v>255</v>
      </c>
      <c r="B94" s="246">
        <v>10</v>
      </c>
      <c r="C94" s="247">
        <v>0</v>
      </c>
      <c r="D94" s="247">
        <v>10</v>
      </c>
      <c r="E94" s="246">
        <v>70</v>
      </c>
      <c r="F94" s="247">
        <v>1</v>
      </c>
      <c r="G94" s="247">
        <v>71</v>
      </c>
      <c r="H94" s="246">
        <v>14</v>
      </c>
      <c r="I94" s="247">
        <v>0</v>
      </c>
      <c r="J94" s="247">
        <v>14</v>
      </c>
      <c r="K94" s="246">
        <v>0</v>
      </c>
      <c r="L94" s="247">
        <v>0</v>
      </c>
      <c r="M94" s="247">
        <v>0</v>
      </c>
      <c r="N94" s="246">
        <v>0</v>
      </c>
      <c r="O94" s="247">
        <v>0</v>
      </c>
      <c r="P94" s="247">
        <v>0</v>
      </c>
      <c r="Q94" s="246">
        <f t="shared" si="10"/>
        <v>94</v>
      </c>
      <c r="R94" s="247">
        <f t="shared" si="11"/>
        <v>1</v>
      </c>
      <c r="S94" s="247">
        <f t="shared" si="13"/>
        <v>95</v>
      </c>
    </row>
    <row r="95" spans="1:19" ht="11.25" customHeight="1">
      <c r="A95" s="236" t="s">
        <v>465</v>
      </c>
      <c r="B95" s="246">
        <v>0</v>
      </c>
      <c r="C95" s="247">
        <v>0</v>
      </c>
      <c r="D95" s="247">
        <v>0</v>
      </c>
      <c r="E95" s="246">
        <v>7</v>
      </c>
      <c r="F95" s="247">
        <v>0</v>
      </c>
      <c r="G95" s="247">
        <v>7</v>
      </c>
      <c r="H95" s="246">
        <v>0</v>
      </c>
      <c r="I95" s="247">
        <v>0</v>
      </c>
      <c r="J95" s="247">
        <v>0</v>
      </c>
      <c r="K95" s="246">
        <v>0</v>
      </c>
      <c r="L95" s="247">
        <v>0</v>
      </c>
      <c r="M95" s="247">
        <v>0</v>
      </c>
      <c r="N95" s="246">
        <v>0</v>
      </c>
      <c r="O95" s="247">
        <v>0</v>
      </c>
      <c r="P95" s="247">
        <v>0</v>
      </c>
      <c r="Q95" s="246">
        <f t="shared" si="10"/>
        <v>7</v>
      </c>
      <c r="R95" s="247">
        <f t="shared" si="11"/>
        <v>0</v>
      </c>
      <c r="S95" s="247">
        <f t="shared" si="13"/>
        <v>7</v>
      </c>
    </row>
    <row r="96" spans="1:19" s="245" customFormat="1" ht="11.25" customHeight="1">
      <c r="A96" s="236" t="s">
        <v>229</v>
      </c>
      <c r="B96" s="246">
        <v>32</v>
      </c>
      <c r="C96" s="247">
        <v>1</v>
      </c>
      <c r="D96" s="247">
        <v>33</v>
      </c>
      <c r="E96" s="246">
        <v>101</v>
      </c>
      <c r="F96" s="247">
        <v>0</v>
      </c>
      <c r="G96" s="247">
        <v>101</v>
      </c>
      <c r="H96" s="246">
        <v>26</v>
      </c>
      <c r="I96" s="247">
        <v>0</v>
      </c>
      <c r="J96" s="247">
        <v>26</v>
      </c>
      <c r="K96" s="246">
        <v>16</v>
      </c>
      <c r="L96" s="247">
        <v>3</v>
      </c>
      <c r="M96" s="247">
        <v>19</v>
      </c>
      <c r="N96" s="246">
        <v>0</v>
      </c>
      <c r="O96" s="247">
        <v>0</v>
      </c>
      <c r="P96" s="247">
        <v>0</v>
      </c>
      <c r="Q96" s="246">
        <f t="shared" si="10"/>
        <v>175</v>
      </c>
      <c r="R96" s="247">
        <f t="shared" si="11"/>
        <v>4</v>
      </c>
      <c r="S96" s="247">
        <f t="shared" si="12"/>
        <v>179</v>
      </c>
    </row>
    <row r="97" spans="1:19" ht="9.75">
      <c r="A97" s="236" t="s">
        <v>230</v>
      </c>
      <c r="B97" s="246">
        <v>11</v>
      </c>
      <c r="C97" s="247">
        <v>0</v>
      </c>
      <c r="D97" s="247">
        <v>11</v>
      </c>
      <c r="E97" s="246">
        <v>37</v>
      </c>
      <c r="F97" s="247">
        <v>0</v>
      </c>
      <c r="G97" s="247">
        <v>37</v>
      </c>
      <c r="H97" s="246">
        <v>0</v>
      </c>
      <c r="I97" s="247">
        <v>0</v>
      </c>
      <c r="J97" s="247">
        <v>0</v>
      </c>
      <c r="K97" s="246">
        <v>0</v>
      </c>
      <c r="L97" s="247">
        <v>0</v>
      </c>
      <c r="M97" s="247">
        <v>0</v>
      </c>
      <c r="N97" s="246">
        <v>0</v>
      </c>
      <c r="O97" s="247">
        <v>0</v>
      </c>
      <c r="P97" s="247">
        <v>0</v>
      </c>
      <c r="Q97" s="246">
        <f t="shared" si="10"/>
        <v>48</v>
      </c>
      <c r="R97" s="247">
        <f t="shared" si="11"/>
        <v>0</v>
      </c>
      <c r="S97" s="247">
        <f t="shared" si="12"/>
        <v>48</v>
      </c>
    </row>
    <row r="98" spans="1:19" ht="9.75">
      <c r="A98" s="236" t="s">
        <v>231</v>
      </c>
      <c r="B98" s="246">
        <v>0</v>
      </c>
      <c r="C98" s="247">
        <v>0</v>
      </c>
      <c r="D98" s="247">
        <v>0</v>
      </c>
      <c r="E98" s="246">
        <v>2</v>
      </c>
      <c r="F98" s="247">
        <v>6</v>
      </c>
      <c r="G98" s="247">
        <v>8</v>
      </c>
      <c r="H98" s="246">
        <v>0</v>
      </c>
      <c r="I98" s="247">
        <v>0</v>
      </c>
      <c r="J98" s="247">
        <v>0</v>
      </c>
      <c r="K98" s="246">
        <v>2</v>
      </c>
      <c r="L98" s="247">
        <v>8</v>
      </c>
      <c r="M98" s="247">
        <v>10</v>
      </c>
      <c r="N98" s="246">
        <v>0</v>
      </c>
      <c r="O98" s="247">
        <v>0</v>
      </c>
      <c r="P98" s="247">
        <v>0</v>
      </c>
      <c r="Q98" s="246">
        <f t="shared" si="10"/>
        <v>4</v>
      </c>
      <c r="R98" s="247">
        <f t="shared" si="11"/>
        <v>14</v>
      </c>
      <c r="S98" s="247">
        <f>SUM(Q98:R98)</f>
        <v>18</v>
      </c>
    </row>
    <row r="99" spans="1:19" ht="9.75">
      <c r="A99" s="236" t="s">
        <v>256</v>
      </c>
      <c r="B99" s="246">
        <v>11</v>
      </c>
      <c r="C99" s="247">
        <v>2</v>
      </c>
      <c r="D99" s="247">
        <v>13</v>
      </c>
      <c r="E99" s="246">
        <v>40</v>
      </c>
      <c r="F99" s="247">
        <v>35</v>
      </c>
      <c r="G99" s="247">
        <v>75</v>
      </c>
      <c r="H99" s="246">
        <v>0</v>
      </c>
      <c r="I99" s="247">
        <v>0</v>
      </c>
      <c r="J99" s="247">
        <v>0</v>
      </c>
      <c r="K99" s="246">
        <v>4</v>
      </c>
      <c r="L99" s="247">
        <v>3</v>
      </c>
      <c r="M99" s="247">
        <v>7</v>
      </c>
      <c r="N99" s="246">
        <v>0</v>
      </c>
      <c r="O99" s="247">
        <v>0</v>
      </c>
      <c r="P99" s="247">
        <v>0</v>
      </c>
      <c r="Q99" s="246">
        <f t="shared" si="10"/>
        <v>55</v>
      </c>
      <c r="R99" s="247">
        <f t="shared" si="11"/>
        <v>40</v>
      </c>
      <c r="S99" s="247">
        <f t="shared" si="12"/>
        <v>95</v>
      </c>
    </row>
    <row r="100" spans="1:19" ht="9.75">
      <c r="A100" s="236" t="s">
        <v>257</v>
      </c>
      <c r="B100" s="246">
        <v>0</v>
      </c>
      <c r="C100" s="247">
        <v>0</v>
      </c>
      <c r="D100" s="247">
        <v>0</v>
      </c>
      <c r="E100" s="246">
        <v>3</v>
      </c>
      <c r="F100" s="247">
        <v>1</v>
      </c>
      <c r="G100" s="247">
        <v>4</v>
      </c>
      <c r="H100" s="246">
        <v>8</v>
      </c>
      <c r="I100" s="247">
        <v>2</v>
      </c>
      <c r="J100" s="247">
        <v>10</v>
      </c>
      <c r="K100" s="246">
        <v>0</v>
      </c>
      <c r="L100" s="247">
        <v>0</v>
      </c>
      <c r="M100" s="247">
        <v>0</v>
      </c>
      <c r="N100" s="246">
        <v>0</v>
      </c>
      <c r="O100" s="247">
        <v>0</v>
      </c>
      <c r="P100" s="247">
        <v>0</v>
      </c>
      <c r="Q100" s="246">
        <f t="shared" si="10"/>
        <v>11</v>
      </c>
      <c r="R100" s="247">
        <f t="shared" si="11"/>
        <v>3</v>
      </c>
      <c r="S100" s="247">
        <f>SUM(Q100:R100)</f>
        <v>14</v>
      </c>
    </row>
    <row r="101" spans="1:19" ht="9.75">
      <c r="A101" s="236" t="s">
        <v>232</v>
      </c>
      <c r="B101" s="246">
        <v>22</v>
      </c>
      <c r="C101" s="247">
        <v>0</v>
      </c>
      <c r="D101" s="247">
        <v>22</v>
      </c>
      <c r="E101" s="246">
        <v>49</v>
      </c>
      <c r="F101" s="247">
        <v>1</v>
      </c>
      <c r="G101" s="247">
        <v>50</v>
      </c>
      <c r="H101" s="246">
        <v>0</v>
      </c>
      <c r="I101" s="247">
        <v>0</v>
      </c>
      <c r="J101" s="247">
        <v>0</v>
      </c>
      <c r="K101" s="246">
        <v>3</v>
      </c>
      <c r="L101" s="247">
        <v>0</v>
      </c>
      <c r="M101" s="247">
        <v>3</v>
      </c>
      <c r="N101" s="246">
        <v>0</v>
      </c>
      <c r="O101" s="247">
        <v>0</v>
      </c>
      <c r="P101" s="247">
        <v>0</v>
      </c>
      <c r="Q101" s="246">
        <f t="shared" si="10"/>
        <v>74</v>
      </c>
      <c r="R101" s="247">
        <f t="shared" si="11"/>
        <v>1</v>
      </c>
      <c r="S101" s="247">
        <f t="shared" si="12"/>
        <v>75</v>
      </c>
    </row>
    <row r="102" spans="1:19" ht="9.75">
      <c r="A102" s="236" t="s">
        <v>258</v>
      </c>
      <c r="B102" s="246">
        <v>0</v>
      </c>
      <c r="C102" s="247">
        <v>0</v>
      </c>
      <c r="D102" s="247">
        <v>0</v>
      </c>
      <c r="E102" s="246">
        <v>278</v>
      </c>
      <c r="F102" s="247">
        <v>1</v>
      </c>
      <c r="G102" s="247">
        <v>279</v>
      </c>
      <c r="H102" s="246">
        <v>11</v>
      </c>
      <c r="I102" s="247">
        <v>0</v>
      </c>
      <c r="J102" s="247">
        <v>11</v>
      </c>
      <c r="K102" s="246">
        <v>25</v>
      </c>
      <c r="L102" s="247">
        <v>1</v>
      </c>
      <c r="M102" s="247">
        <v>26</v>
      </c>
      <c r="N102" s="246">
        <v>0</v>
      </c>
      <c r="O102" s="247">
        <v>0</v>
      </c>
      <c r="P102" s="247">
        <v>0</v>
      </c>
      <c r="Q102" s="246">
        <f t="shared" si="10"/>
        <v>314</v>
      </c>
      <c r="R102" s="247">
        <f t="shared" si="11"/>
        <v>2</v>
      </c>
      <c r="S102" s="247">
        <f t="shared" si="12"/>
        <v>316</v>
      </c>
    </row>
    <row r="103" spans="1:19" ht="9.75">
      <c r="A103" s="236" t="s">
        <v>494</v>
      </c>
      <c r="B103" s="246">
        <v>0</v>
      </c>
      <c r="C103" s="247">
        <v>0</v>
      </c>
      <c r="D103" s="247">
        <v>0</v>
      </c>
      <c r="E103" s="246">
        <v>0</v>
      </c>
      <c r="F103" s="247">
        <v>0</v>
      </c>
      <c r="G103" s="247">
        <v>0</v>
      </c>
      <c r="H103" s="246">
        <v>0</v>
      </c>
      <c r="I103" s="247">
        <v>0</v>
      </c>
      <c r="J103" s="247">
        <v>0</v>
      </c>
      <c r="K103" s="246">
        <v>2</v>
      </c>
      <c r="L103" s="247">
        <v>2</v>
      </c>
      <c r="M103" s="247">
        <v>4</v>
      </c>
      <c r="N103" s="246">
        <v>0</v>
      </c>
      <c r="O103" s="247">
        <v>0</v>
      </c>
      <c r="P103" s="247">
        <v>0</v>
      </c>
      <c r="Q103" s="246">
        <f t="shared" si="10"/>
        <v>2</v>
      </c>
      <c r="R103" s="247">
        <f t="shared" si="11"/>
        <v>2</v>
      </c>
      <c r="S103" s="247">
        <f>SUM(Q103:R103)</f>
        <v>4</v>
      </c>
    </row>
    <row r="104" spans="1:19" ht="9.75">
      <c r="A104" s="248" t="s">
        <v>233</v>
      </c>
      <c r="B104" s="246">
        <v>5</v>
      </c>
      <c r="C104" s="247">
        <v>2</v>
      </c>
      <c r="D104" s="247">
        <v>7</v>
      </c>
      <c r="E104" s="246">
        <v>27</v>
      </c>
      <c r="F104" s="247">
        <v>33</v>
      </c>
      <c r="G104" s="247">
        <v>60</v>
      </c>
      <c r="H104" s="246">
        <v>0</v>
      </c>
      <c r="I104" s="247">
        <v>0</v>
      </c>
      <c r="J104" s="247">
        <v>0</v>
      </c>
      <c r="K104" s="246">
        <v>3</v>
      </c>
      <c r="L104" s="247">
        <v>1</v>
      </c>
      <c r="M104" s="247">
        <v>4</v>
      </c>
      <c r="N104" s="246">
        <v>0</v>
      </c>
      <c r="O104" s="247">
        <v>0</v>
      </c>
      <c r="P104" s="247">
        <v>0</v>
      </c>
      <c r="Q104" s="246">
        <f t="shared" si="10"/>
        <v>35</v>
      </c>
      <c r="R104" s="247">
        <f t="shared" si="11"/>
        <v>36</v>
      </c>
      <c r="S104" s="247">
        <f>SUM(Q104:R104)</f>
        <v>71</v>
      </c>
    </row>
    <row r="105" spans="1:19" ht="9.75">
      <c r="A105" s="236" t="s">
        <v>364</v>
      </c>
      <c r="B105" s="246">
        <v>5</v>
      </c>
      <c r="C105" s="247">
        <v>12</v>
      </c>
      <c r="D105" s="247">
        <v>17</v>
      </c>
      <c r="E105" s="246">
        <v>27</v>
      </c>
      <c r="F105" s="247">
        <v>68</v>
      </c>
      <c r="G105" s="247">
        <v>95</v>
      </c>
      <c r="H105" s="246">
        <v>6</v>
      </c>
      <c r="I105" s="247">
        <v>14</v>
      </c>
      <c r="J105" s="247">
        <v>20</v>
      </c>
      <c r="K105" s="246">
        <v>0</v>
      </c>
      <c r="L105" s="247">
        <v>0</v>
      </c>
      <c r="M105" s="247">
        <v>0</v>
      </c>
      <c r="N105" s="246">
        <v>0</v>
      </c>
      <c r="O105" s="247">
        <v>0</v>
      </c>
      <c r="P105" s="247">
        <v>0</v>
      </c>
      <c r="Q105" s="246">
        <f t="shared" si="10"/>
        <v>38</v>
      </c>
      <c r="R105" s="247">
        <f t="shared" si="11"/>
        <v>94</v>
      </c>
      <c r="S105" s="247">
        <f t="shared" si="12"/>
        <v>132</v>
      </c>
    </row>
    <row r="106" spans="1:19" ht="9.75">
      <c r="A106" s="236" t="s">
        <v>259</v>
      </c>
      <c r="B106" s="246">
        <v>0</v>
      </c>
      <c r="C106" s="247">
        <v>0</v>
      </c>
      <c r="D106" s="247">
        <v>0</v>
      </c>
      <c r="E106" s="246">
        <v>9</v>
      </c>
      <c r="F106" s="247">
        <v>1</v>
      </c>
      <c r="G106" s="247">
        <v>10</v>
      </c>
      <c r="H106" s="246">
        <v>0</v>
      </c>
      <c r="I106" s="247">
        <v>0</v>
      </c>
      <c r="J106" s="247">
        <v>0</v>
      </c>
      <c r="K106" s="246">
        <v>11</v>
      </c>
      <c r="L106" s="247">
        <v>3</v>
      </c>
      <c r="M106" s="247">
        <v>14</v>
      </c>
      <c r="N106" s="246">
        <v>0</v>
      </c>
      <c r="O106" s="247">
        <v>0</v>
      </c>
      <c r="P106" s="247">
        <v>0</v>
      </c>
      <c r="Q106" s="246">
        <f t="shared" si="10"/>
        <v>20</v>
      </c>
      <c r="R106" s="247">
        <f t="shared" si="11"/>
        <v>4</v>
      </c>
      <c r="S106" s="247">
        <f t="shared" si="12"/>
        <v>24</v>
      </c>
    </row>
    <row r="107" spans="1:19" ht="9.75">
      <c r="A107" s="236" t="s">
        <v>325</v>
      </c>
      <c r="B107" s="246">
        <v>11</v>
      </c>
      <c r="C107" s="247">
        <v>135</v>
      </c>
      <c r="D107" s="247">
        <v>146</v>
      </c>
      <c r="E107" s="246">
        <v>12</v>
      </c>
      <c r="F107" s="247">
        <v>355</v>
      </c>
      <c r="G107" s="247">
        <v>367</v>
      </c>
      <c r="H107" s="246">
        <v>2</v>
      </c>
      <c r="I107" s="247">
        <v>60</v>
      </c>
      <c r="J107" s="247">
        <v>62</v>
      </c>
      <c r="K107" s="246">
        <v>2</v>
      </c>
      <c r="L107" s="247">
        <v>44</v>
      </c>
      <c r="M107" s="247">
        <v>46</v>
      </c>
      <c r="N107" s="246">
        <v>0</v>
      </c>
      <c r="O107" s="247">
        <v>0</v>
      </c>
      <c r="P107" s="247">
        <v>0</v>
      </c>
      <c r="Q107" s="246">
        <f t="shared" si="10"/>
        <v>27</v>
      </c>
      <c r="R107" s="247">
        <f t="shared" si="11"/>
        <v>594</v>
      </c>
      <c r="S107" s="247">
        <f t="shared" si="12"/>
        <v>621</v>
      </c>
    </row>
    <row r="108" spans="1:19" ht="9.75">
      <c r="A108" s="248" t="s">
        <v>234</v>
      </c>
      <c r="B108" s="246">
        <v>2</v>
      </c>
      <c r="C108" s="247">
        <v>2</v>
      </c>
      <c r="D108" s="247">
        <v>4</v>
      </c>
      <c r="E108" s="246">
        <v>10</v>
      </c>
      <c r="F108" s="247">
        <v>18</v>
      </c>
      <c r="G108" s="247">
        <v>28</v>
      </c>
      <c r="H108" s="246">
        <v>5</v>
      </c>
      <c r="I108" s="247">
        <v>6</v>
      </c>
      <c r="J108" s="247">
        <v>11</v>
      </c>
      <c r="K108" s="246">
        <v>0</v>
      </c>
      <c r="L108" s="247">
        <v>0</v>
      </c>
      <c r="M108" s="247">
        <v>0</v>
      </c>
      <c r="N108" s="246">
        <v>0</v>
      </c>
      <c r="O108" s="247">
        <v>0</v>
      </c>
      <c r="P108" s="247">
        <v>0</v>
      </c>
      <c r="Q108" s="246">
        <f t="shared" si="10"/>
        <v>17</v>
      </c>
      <c r="R108" s="247">
        <f t="shared" si="11"/>
        <v>26</v>
      </c>
      <c r="S108" s="247">
        <f t="shared" si="12"/>
        <v>43</v>
      </c>
    </row>
    <row r="109" spans="1:19" ht="9.75">
      <c r="A109" s="236" t="s">
        <v>235</v>
      </c>
      <c r="B109" s="246">
        <v>9</v>
      </c>
      <c r="C109" s="247">
        <v>0</v>
      </c>
      <c r="D109" s="247">
        <v>9</v>
      </c>
      <c r="E109" s="246">
        <v>93</v>
      </c>
      <c r="F109" s="247">
        <v>0</v>
      </c>
      <c r="G109" s="247">
        <v>93</v>
      </c>
      <c r="H109" s="246">
        <v>20</v>
      </c>
      <c r="I109" s="247">
        <v>0</v>
      </c>
      <c r="J109" s="247">
        <v>20</v>
      </c>
      <c r="K109" s="246">
        <v>16</v>
      </c>
      <c r="L109" s="247">
        <v>0</v>
      </c>
      <c r="M109" s="247">
        <v>16</v>
      </c>
      <c r="N109" s="246">
        <v>0</v>
      </c>
      <c r="O109" s="247">
        <v>0</v>
      </c>
      <c r="P109" s="247">
        <v>0</v>
      </c>
      <c r="Q109" s="246">
        <f t="shared" si="10"/>
        <v>138</v>
      </c>
      <c r="R109" s="247">
        <f t="shared" si="11"/>
        <v>0</v>
      </c>
      <c r="S109" s="247">
        <f>SUM(Q109:R109)</f>
        <v>138</v>
      </c>
    </row>
    <row r="110" spans="1:19" ht="9.75">
      <c r="A110" s="236" t="s">
        <v>260</v>
      </c>
      <c r="B110" s="246">
        <v>65</v>
      </c>
      <c r="C110" s="247">
        <v>0</v>
      </c>
      <c r="D110" s="247">
        <v>65</v>
      </c>
      <c r="E110" s="246">
        <v>315</v>
      </c>
      <c r="F110" s="247">
        <v>1</v>
      </c>
      <c r="G110" s="247">
        <v>316</v>
      </c>
      <c r="H110" s="246">
        <v>18</v>
      </c>
      <c r="I110" s="247">
        <v>2</v>
      </c>
      <c r="J110" s="247">
        <v>20</v>
      </c>
      <c r="K110" s="246">
        <v>44</v>
      </c>
      <c r="L110" s="247">
        <v>0</v>
      </c>
      <c r="M110" s="247">
        <v>44</v>
      </c>
      <c r="N110" s="246">
        <v>0</v>
      </c>
      <c r="O110" s="247">
        <v>0</v>
      </c>
      <c r="P110" s="247">
        <v>0</v>
      </c>
      <c r="Q110" s="246">
        <f t="shared" si="10"/>
        <v>442</v>
      </c>
      <c r="R110" s="247">
        <f t="shared" si="11"/>
        <v>3</v>
      </c>
      <c r="S110" s="247">
        <f t="shared" si="12"/>
        <v>445</v>
      </c>
    </row>
    <row r="111" spans="1:19" ht="9.75">
      <c r="A111" s="236" t="s">
        <v>236</v>
      </c>
      <c r="B111" s="246">
        <v>32</v>
      </c>
      <c r="C111" s="247">
        <v>0</v>
      </c>
      <c r="D111" s="247">
        <v>32</v>
      </c>
      <c r="E111" s="246">
        <v>182</v>
      </c>
      <c r="F111" s="247">
        <v>2</v>
      </c>
      <c r="G111" s="247">
        <v>184</v>
      </c>
      <c r="H111" s="246">
        <v>48</v>
      </c>
      <c r="I111" s="247">
        <v>1</v>
      </c>
      <c r="J111" s="247">
        <v>49</v>
      </c>
      <c r="K111" s="246">
        <v>17</v>
      </c>
      <c r="L111" s="247">
        <v>0</v>
      </c>
      <c r="M111" s="247">
        <v>17</v>
      </c>
      <c r="N111" s="246">
        <v>0</v>
      </c>
      <c r="O111" s="247">
        <v>0</v>
      </c>
      <c r="P111" s="247">
        <v>0</v>
      </c>
      <c r="Q111" s="246">
        <f t="shared" si="10"/>
        <v>279</v>
      </c>
      <c r="R111" s="247">
        <f t="shared" si="11"/>
        <v>3</v>
      </c>
      <c r="S111" s="247">
        <f t="shared" si="12"/>
        <v>282</v>
      </c>
    </row>
    <row r="112" spans="1:19" ht="9.75">
      <c r="A112" s="236" t="s">
        <v>261</v>
      </c>
      <c r="B112" s="246">
        <v>0</v>
      </c>
      <c r="C112" s="247">
        <v>0</v>
      </c>
      <c r="D112" s="247">
        <v>0</v>
      </c>
      <c r="E112" s="246">
        <v>1</v>
      </c>
      <c r="F112" s="247">
        <v>0</v>
      </c>
      <c r="G112" s="247">
        <v>1</v>
      </c>
      <c r="H112" s="246">
        <v>0</v>
      </c>
      <c r="I112" s="247">
        <v>0</v>
      </c>
      <c r="J112" s="247">
        <v>0</v>
      </c>
      <c r="K112" s="246">
        <v>0</v>
      </c>
      <c r="L112" s="247">
        <v>0</v>
      </c>
      <c r="M112" s="247">
        <v>0</v>
      </c>
      <c r="N112" s="246">
        <v>0</v>
      </c>
      <c r="O112" s="247">
        <v>0</v>
      </c>
      <c r="P112" s="247">
        <v>0</v>
      </c>
      <c r="Q112" s="246">
        <f t="shared" si="10"/>
        <v>1</v>
      </c>
      <c r="R112" s="247">
        <f t="shared" si="11"/>
        <v>0</v>
      </c>
      <c r="S112" s="247">
        <f t="shared" si="12"/>
        <v>1</v>
      </c>
    </row>
    <row r="113" spans="1:19" ht="9.75">
      <c r="A113" s="236" t="s">
        <v>237</v>
      </c>
      <c r="B113" s="246">
        <v>11</v>
      </c>
      <c r="C113" s="247">
        <v>0</v>
      </c>
      <c r="D113" s="247">
        <v>11</v>
      </c>
      <c r="E113" s="246">
        <v>115</v>
      </c>
      <c r="F113" s="247">
        <v>1</v>
      </c>
      <c r="G113" s="247">
        <v>116</v>
      </c>
      <c r="H113" s="246">
        <v>0</v>
      </c>
      <c r="I113" s="247">
        <v>0</v>
      </c>
      <c r="J113" s="247">
        <v>0</v>
      </c>
      <c r="K113" s="246">
        <v>0</v>
      </c>
      <c r="L113" s="247">
        <v>0</v>
      </c>
      <c r="M113" s="247">
        <v>0</v>
      </c>
      <c r="N113" s="246">
        <v>0</v>
      </c>
      <c r="O113" s="247">
        <v>0</v>
      </c>
      <c r="P113" s="247">
        <v>0</v>
      </c>
      <c r="Q113" s="246">
        <f t="shared" si="10"/>
        <v>126</v>
      </c>
      <c r="R113" s="247">
        <f t="shared" si="11"/>
        <v>1</v>
      </c>
      <c r="S113" s="247">
        <f t="shared" si="12"/>
        <v>127</v>
      </c>
    </row>
    <row r="114" spans="1:19" ht="9.75">
      <c r="A114" s="236" t="s">
        <v>262</v>
      </c>
      <c r="B114" s="246">
        <v>0</v>
      </c>
      <c r="C114" s="247">
        <v>0</v>
      </c>
      <c r="D114" s="247">
        <v>0</v>
      </c>
      <c r="E114" s="246">
        <v>6</v>
      </c>
      <c r="F114" s="247">
        <v>3</v>
      </c>
      <c r="G114" s="247">
        <v>9</v>
      </c>
      <c r="H114" s="246">
        <v>0</v>
      </c>
      <c r="I114" s="247">
        <v>0</v>
      </c>
      <c r="J114" s="247">
        <v>0</v>
      </c>
      <c r="K114" s="246">
        <v>0</v>
      </c>
      <c r="L114" s="247">
        <v>0</v>
      </c>
      <c r="M114" s="247">
        <v>0</v>
      </c>
      <c r="N114" s="246">
        <v>0</v>
      </c>
      <c r="O114" s="247">
        <v>0</v>
      </c>
      <c r="P114" s="247">
        <v>0</v>
      </c>
      <c r="Q114" s="246">
        <f t="shared" si="10"/>
        <v>6</v>
      </c>
      <c r="R114" s="247">
        <f t="shared" si="11"/>
        <v>3</v>
      </c>
      <c r="S114" s="247">
        <f t="shared" si="12"/>
        <v>9</v>
      </c>
    </row>
    <row r="115" spans="1:19" ht="9.75">
      <c r="A115" s="236" t="s">
        <v>238</v>
      </c>
      <c r="B115" s="246">
        <v>136</v>
      </c>
      <c r="C115" s="247">
        <v>207</v>
      </c>
      <c r="D115" s="247">
        <v>343</v>
      </c>
      <c r="E115" s="246">
        <v>429</v>
      </c>
      <c r="F115" s="247">
        <v>685</v>
      </c>
      <c r="G115" s="247">
        <v>1114</v>
      </c>
      <c r="H115" s="246">
        <v>20</v>
      </c>
      <c r="I115" s="247">
        <v>49</v>
      </c>
      <c r="J115" s="247">
        <v>69</v>
      </c>
      <c r="K115" s="246">
        <v>31</v>
      </c>
      <c r="L115" s="247">
        <v>41</v>
      </c>
      <c r="M115" s="247">
        <v>72</v>
      </c>
      <c r="N115" s="246">
        <v>0</v>
      </c>
      <c r="O115" s="247">
        <v>0</v>
      </c>
      <c r="P115" s="247">
        <v>0</v>
      </c>
      <c r="Q115" s="246">
        <f aca="true" t="shared" si="14" ref="Q115:Q146">B115+E115+H115+K115+N115</f>
        <v>616</v>
      </c>
      <c r="R115" s="247">
        <f aca="true" t="shared" si="15" ref="R115:R146">C115+F115+I115+L115+O115</f>
        <v>982</v>
      </c>
      <c r="S115" s="247">
        <f t="shared" si="12"/>
        <v>1598</v>
      </c>
    </row>
    <row r="116" spans="1:19" ht="9.75">
      <c r="A116" s="236" t="s">
        <v>239</v>
      </c>
      <c r="B116" s="246">
        <v>7</v>
      </c>
      <c r="C116" s="247">
        <v>224</v>
      </c>
      <c r="D116" s="247">
        <v>231</v>
      </c>
      <c r="E116" s="246">
        <v>20</v>
      </c>
      <c r="F116" s="247">
        <v>663</v>
      </c>
      <c r="G116" s="247">
        <v>683</v>
      </c>
      <c r="H116" s="246">
        <v>0</v>
      </c>
      <c r="I116" s="247">
        <v>8</v>
      </c>
      <c r="J116" s="247">
        <v>8</v>
      </c>
      <c r="K116" s="246">
        <v>2</v>
      </c>
      <c r="L116" s="247">
        <v>33</v>
      </c>
      <c r="M116" s="247">
        <v>35</v>
      </c>
      <c r="N116" s="246">
        <v>0</v>
      </c>
      <c r="O116" s="247">
        <v>0</v>
      </c>
      <c r="P116" s="247">
        <v>0</v>
      </c>
      <c r="Q116" s="246">
        <f t="shared" si="14"/>
        <v>29</v>
      </c>
      <c r="R116" s="247">
        <f t="shared" si="15"/>
        <v>928</v>
      </c>
      <c r="S116" s="247">
        <f t="shared" si="12"/>
        <v>957</v>
      </c>
    </row>
    <row r="117" spans="1:19" ht="9.75">
      <c r="A117" s="236" t="s">
        <v>263</v>
      </c>
      <c r="B117" s="246">
        <v>14</v>
      </c>
      <c r="C117" s="247">
        <v>0</v>
      </c>
      <c r="D117" s="247">
        <v>14</v>
      </c>
      <c r="E117" s="246">
        <v>29</v>
      </c>
      <c r="F117" s="247">
        <v>0</v>
      </c>
      <c r="G117" s="247">
        <v>29</v>
      </c>
      <c r="H117" s="246">
        <v>0</v>
      </c>
      <c r="I117" s="247">
        <v>0</v>
      </c>
      <c r="J117" s="247">
        <v>0</v>
      </c>
      <c r="K117" s="246">
        <v>0</v>
      </c>
      <c r="L117" s="247">
        <v>0</v>
      </c>
      <c r="M117" s="247">
        <v>0</v>
      </c>
      <c r="N117" s="246">
        <v>0</v>
      </c>
      <c r="O117" s="247">
        <v>0</v>
      </c>
      <c r="P117" s="247">
        <v>0</v>
      </c>
      <c r="Q117" s="246">
        <f t="shared" si="14"/>
        <v>43</v>
      </c>
      <c r="R117" s="247">
        <f t="shared" si="15"/>
        <v>0</v>
      </c>
      <c r="S117" s="247">
        <f t="shared" si="12"/>
        <v>43</v>
      </c>
    </row>
    <row r="118" spans="1:19" ht="9.75">
      <c r="A118" s="236" t="s">
        <v>320</v>
      </c>
      <c r="B118" s="246">
        <v>10</v>
      </c>
      <c r="C118" s="247">
        <v>0</v>
      </c>
      <c r="D118" s="247">
        <v>10</v>
      </c>
      <c r="E118" s="246">
        <v>11</v>
      </c>
      <c r="F118" s="247">
        <v>1</v>
      </c>
      <c r="G118" s="247">
        <v>12</v>
      </c>
      <c r="H118" s="246">
        <v>34</v>
      </c>
      <c r="I118" s="247">
        <v>1</v>
      </c>
      <c r="J118" s="247">
        <v>35</v>
      </c>
      <c r="K118" s="246">
        <v>0</v>
      </c>
      <c r="L118" s="247">
        <v>0</v>
      </c>
      <c r="M118" s="247">
        <v>0</v>
      </c>
      <c r="N118" s="246">
        <v>0</v>
      </c>
      <c r="O118" s="247">
        <v>0</v>
      </c>
      <c r="P118" s="247">
        <v>0</v>
      </c>
      <c r="Q118" s="246">
        <f t="shared" si="14"/>
        <v>55</v>
      </c>
      <c r="R118" s="247">
        <f t="shared" si="15"/>
        <v>2</v>
      </c>
      <c r="S118" s="247">
        <f t="shared" si="12"/>
        <v>57</v>
      </c>
    </row>
    <row r="119" spans="1:19" ht="9.75">
      <c r="A119" s="236" t="s">
        <v>340</v>
      </c>
      <c r="B119" s="246">
        <v>22</v>
      </c>
      <c r="C119" s="247">
        <v>22</v>
      </c>
      <c r="D119" s="247">
        <v>44</v>
      </c>
      <c r="E119" s="246">
        <v>41</v>
      </c>
      <c r="F119" s="247">
        <v>10</v>
      </c>
      <c r="G119" s="247">
        <v>51</v>
      </c>
      <c r="H119" s="246">
        <v>0</v>
      </c>
      <c r="I119" s="247">
        <v>0</v>
      </c>
      <c r="J119" s="247">
        <v>0</v>
      </c>
      <c r="K119" s="246">
        <v>2</v>
      </c>
      <c r="L119" s="247">
        <v>0</v>
      </c>
      <c r="M119" s="247">
        <v>2</v>
      </c>
      <c r="N119" s="246">
        <v>0</v>
      </c>
      <c r="O119" s="247">
        <v>0</v>
      </c>
      <c r="P119" s="247">
        <v>0</v>
      </c>
      <c r="Q119" s="246">
        <f t="shared" si="14"/>
        <v>65</v>
      </c>
      <c r="R119" s="247">
        <f t="shared" si="15"/>
        <v>32</v>
      </c>
      <c r="S119" s="247">
        <f t="shared" si="12"/>
        <v>97</v>
      </c>
    </row>
    <row r="120" spans="1:19" ht="9.75">
      <c r="A120" s="236" t="s">
        <v>264</v>
      </c>
      <c r="B120" s="246">
        <v>2</v>
      </c>
      <c r="C120" s="247">
        <v>6</v>
      </c>
      <c r="D120" s="247">
        <v>8</v>
      </c>
      <c r="E120" s="246">
        <v>5</v>
      </c>
      <c r="F120" s="247">
        <v>3</v>
      </c>
      <c r="G120" s="247">
        <v>8</v>
      </c>
      <c r="H120" s="246">
        <v>0</v>
      </c>
      <c r="I120" s="247">
        <v>0</v>
      </c>
      <c r="J120" s="247">
        <v>0</v>
      </c>
      <c r="K120" s="246">
        <v>0</v>
      </c>
      <c r="L120" s="247">
        <v>0</v>
      </c>
      <c r="M120" s="247">
        <v>0</v>
      </c>
      <c r="N120" s="246">
        <v>0</v>
      </c>
      <c r="O120" s="247">
        <v>0</v>
      </c>
      <c r="P120" s="247">
        <v>0</v>
      </c>
      <c r="Q120" s="246">
        <f t="shared" si="14"/>
        <v>7</v>
      </c>
      <c r="R120" s="247">
        <f t="shared" si="15"/>
        <v>9</v>
      </c>
      <c r="S120" s="247">
        <f t="shared" si="12"/>
        <v>16</v>
      </c>
    </row>
    <row r="121" spans="1:19" ht="9.75">
      <c r="A121" s="236" t="s">
        <v>265</v>
      </c>
      <c r="B121" s="246">
        <v>0</v>
      </c>
      <c r="C121" s="247">
        <v>0</v>
      </c>
      <c r="D121" s="247">
        <v>0</v>
      </c>
      <c r="E121" s="246">
        <v>5</v>
      </c>
      <c r="F121" s="247">
        <v>0</v>
      </c>
      <c r="G121" s="247">
        <v>5</v>
      </c>
      <c r="H121" s="246">
        <v>0</v>
      </c>
      <c r="I121" s="247">
        <v>0</v>
      </c>
      <c r="J121" s="247">
        <v>0</v>
      </c>
      <c r="K121" s="246">
        <v>0</v>
      </c>
      <c r="L121" s="247">
        <v>0</v>
      </c>
      <c r="M121" s="247">
        <v>0</v>
      </c>
      <c r="N121" s="246">
        <v>0</v>
      </c>
      <c r="O121" s="247">
        <v>0</v>
      </c>
      <c r="P121" s="247">
        <v>0</v>
      </c>
      <c r="Q121" s="246">
        <f t="shared" si="14"/>
        <v>5</v>
      </c>
      <c r="R121" s="247">
        <f t="shared" si="15"/>
        <v>0</v>
      </c>
      <c r="S121" s="247">
        <f t="shared" si="12"/>
        <v>5</v>
      </c>
    </row>
    <row r="122" spans="1:19" ht="9.75">
      <c r="A122" s="236" t="s">
        <v>495</v>
      </c>
      <c r="B122" s="246">
        <v>3</v>
      </c>
      <c r="C122" s="247">
        <v>0</v>
      </c>
      <c r="D122" s="247">
        <v>3</v>
      </c>
      <c r="E122" s="246">
        <v>4</v>
      </c>
      <c r="F122" s="247">
        <v>0</v>
      </c>
      <c r="G122" s="247">
        <v>4</v>
      </c>
      <c r="H122" s="246">
        <v>0</v>
      </c>
      <c r="I122" s="247">
        <v>0</v>
      </c>
      <c r="J122" s="247">
        <v>0</v>
      </c>
      <c r="K122" s="246">
        <v>0</v>
      </c>
      <c r="L122" s="247">
        <v>0</v>
      </c>
      <c r="M122" s="247">
        <v>0</v>
      </c>
      <c r="N122" s="246">
        <v>0</v>
      </c>
      <c r="O122" s="247">
        <v>0</v>
      </c>
      <c r="P122" s="247">
        <v>0</v>
      </c>
      <c r="Q122" s="246">
        <f t="shared" si="14"/>
        <v>7</v>
      </c>
      <c r="R122" s="247">
        <f t="shared" si="15"/>
        <v>0</v>
      </c>
      <c r="S122" s="247">
        <f t="shared" si="12"/>
        <v>7</v>
      </c>
    </row>
    <row r="123" spans="1:19" ht="9.75">
      <c r="A123" s="236" t="s">
        <v>266</v>
      </c>
      <c r="B123" s="246">
        <v>0</v>
      </c>
      <c r="C123" s="247">
        <v>0</v>
      </c>
      <c r="D123" s="247">
        <v>0</v>
      </c>
      <c r="E123" s="246">
        <v>9</v>
      </c>
      <c r="F123" s="247">
        <v>0</v>
      </c>
      <c r="G123" s="247">
        <v>9</v>
      </c>
      <c r="H123" s="246">
        <v>0</v>
      </c>
      <c r="I123" s="247">
        <v>0</v>
      </c>
      <c r="J123" s="247">
        <v>0</v>
      </c>
      <c r="K123" s="246">
        <v>0</v>
      </c>
      <c r="L123" s="247">
        <v>0</v>
      </c>
      <c r="M123" s="247">
        <v>0</v>
      </c>
      <c r="N123" s="246">
        <v>0</v>
      </c>
      <c r="O123" s="247">
        <v>0</v>
      </c>
      <c r="P123" s="247">
        <v>0</v>
      </c>
      <c r="Q123" s="246">
        <f t="shared" si="14"/>
        <v>9</v>
      </c>
      <c r="R123" s="247">
        <f t="shared" si="15"/>
        <v>0</v>
      </c>
      <c r="S123" s="247">
        <f aca="true" t="shared" si="16" ref="S123:S154">SUM(Q123:R123)</f>
        <v>9</v>
      </c>
    </row>
    <row r="124" spans="1:19" ht="9.75">
      <c r="A124" s="236" t="s">
        <v>240</v>
      </c>
      <c r="B124" s="246">
        <v>2</v>
      </c>
      <c r="C124" s="247">
        <v>0</v>
      </c>
      <c r="D124" s="247">
        <v>2</v>
      </c>
      <c r="E124" s="246">
        <v>29</v>
      </c>
      <c r="F124" s="247">
        <v>5</v>
      </c>
      <c r="G124" s="247">
        <v>34</v>
      </c>
      <c r="H124" s="246">
        <v>0</v>
      </c>
      <c r="I124" s="247">
        <v>0</v>
      </c>
      <c r="J124" s="247">
        <v>0</v>
      </c>
      <c r="K124" s="246">
        <v>3</v>
      </c>
      <c r="L124" s="247">
        <v>1</v>
      </c>
      <c r="M124" s="247">
        <v>4</v>
      </c>
      <c r="N124" s="246">
        <v>0</v>
      </c>
      <c r="O124" s="247">
        <v>0</v>
      </c>
      <c r="P124" s="247">
        <v>0</v>
      </c>
      <c r="Q124" s="246">
        <f t="shared" si="14"/>
        <v>34</v>
      </c>
      <c r="R124" s="247">
        <f t="shared" si="15"/>
        <v>6</v>
      </c>
      <c r="S124" s="247">
        <f t="shared" si="16"/>
        <v>40</v>
      </c>
    </row>
    <row r="125" spans="1:19" ht="9.75">
      <c r="A125" s="236" t="s">
        <v>267</v>
      </c>
      <c r="B125" s="246">
        <v>0</v>
      </c>
      <c r="C125" s="247">
        <v>0</v>
      </c>
      <c r="D125" s="247">
        <v>0</v>
      </c>
      <c r="E125" s="246">
        <v>26</v>
      </c>
      <c r="F125" s="247">
        <v>2</v>
      </c>
      <c r="G125" s="247">
        <v>28</v>
      </c>
      <c r="H125" s="246">
        <v>0</v>
      </c>
      <c r="I125" s="247">
        <v>0</v>
      </c>
      <c r="J125" s="247">
        <v>0</v>
      </c>
      <c r="K125" s="246">
        <v>0</v>
      </c>
      <c r="L125" s="247">
        <v>0</v>
      </c>
      <c r="M125" s="247">
        <v>0</v>
      </c>
      <c r="N125" s="246">
        <v>0</v>
      </c>
      <c r="O125" s="247">
        <v>0</v>
      </c>
      <c r="P125" s="247">
        <v>0</v>
      </c>
      <c r="Q125" s="246">
        <f t="shared" si="14"/>
        <v>26</v>
      </c>
      <c r="R125" s="247">
        <f t="shared" si="15"/>
        <v>2</v>
      </c>
      <c r="S125" s="247">
        <f t="shared" si="16"/>
        <v>28</v>
      </c>
    </row>
    <row r="126" spans="1:19" ht="9.75">
      <c r="A126" s="236" t="s">
        <v>327</v>
      </c>
      <c r="B126" s="246">
        <v>0</v>
      </c>
      <c r="C126" s="247">
        <v>0</v>
      </c>
      <c r="D126" s="247">
        <v>0</v>
      </c>
      <c r="E126" s="246">
        <v>0</v>
      </c>
      <c r="F126" s="247">
        <v>5</v>
      </c>
      <c r="G126" s="247">
        <v>5</v>
      </c>
      <c r="H126" s="246">
        <v>0</v>
      </c>
      <c r="I126" s="247">
        <v>8</v>
      </c>
      <c r="J126" s="247">
        <v>8</v>
      </c>
      <c r="K126" s="246">
        <v>0</v>
      </c>
      <c r="L126" s="247">
        <v>0</v>
      </c>
      <c r="M126" s="247">
        <v>0</v>
      </c>
      <c r="N126" s="246">
        <v>0</v>
      </c>
      <c r="O126" s="247">
        <v>0</v>
      </c>
      <c r="P126" s="247">
        <v>0</v>
      </c>
      <c r="Q126" s="246">
        <f t="shared" si="14"/>
        <v>0</v>
      </c>
      <c r="R126" s="247">
        <f t="shared" si="15"/>
        <v>13</v>
      </c>
      <c r="S126" s="247">
        <f t="shared" si="16"/>
        <v>13</v>
      </c>
    </row>
    <row r="127" spans="1:19" ht="9.75">
      <c r="A127" s="236" t="s">
        <v>326</v>
      </c>
      <c r="B127" s="246">
        <v>0</v>
      </c>
      <c r="C127" s="247">
        <v>4</v>
      </c>
      <c r="D127" s="247">
        <v>4</v>
      </c>
      <c r="E127" s="246">
        <v>1</v>
      </c>
      <c r="F127" s="247">
        <v>83</v>
      </c>
      <c r="G127" s="247">
        <v>84</v>
      </c>
      <c r="H127" s="246">
        <v>0</v>
      </c>
      <c r="I127" s="247">
        <v>0</v>
      </c>
      <c r="J127" s="247">
        <v>0</v>
      </c>
      <c r="K127" s="246">
        <v>0</v>
      </c>
      <c r="L127" s="247">
        <v>0</v>
      </c>
      <c r="M127" s="247">
        <v>0</v>
      </c>
      <c r="N127" s="246">
        <v>0</v>
      </c>
      <c r="O127" s="247">
        <v>0</v>
      </c>
      <c r="P127" s="247">
        <v>0</v>
      </c>
      <c r="Q127" s="246">
        <f t="shared" si="14"/>
        <v>1</v>
      </c>
      <c r="R127" s="247">
        <f t="shared" si="15"/>
        <v>87</v>
      </c>
      <c r="S127" s="247">
        <f t="shared" si="16"/>
        <v>88</v>
      </c>
    </row>
    <row r="128" spans="1:19" ht="9.75">
      <c r="A128" s="236" t="s">
        <v>251</v>
      </c>
      <c r="B128" s="246">
        <v>410</v>
      </c>
      <c r="C128" s="247">
        <v>163</v>
      </c>
      <c r="D128" s="247">
        <v>573</v>
      </c>
      <c r="E128" s="246">
        <v>23</v>
      </c>
      <c r="F128" s="247">
        <v>11</v>
      </c>
      <c r="G128" s="247">
        <v>34</v>
      </c>
      <c r="H128" s="246">
        <v>46</v>
      </c>
      <c r="I128" s="247">
        <v>11</v>
      </c>
      <c r="J128" s="247">
        <v>57</v>
      </c>
      <c r="K128" s="246">
        <v>111</v>
      </c>
      <c r="L128" s="247">
        <v>1</v>
      </c>
      <c r="M128" s="247">
        <v>112</v>
      </c>
      <c r="N128" s="246">
        <v>0</v>
      </c>
      <c r="O128" s="247">
        <v>0</v>
      </c>
      <c r="P128" s="247">
        <v>0</v>
      </c>
      <c r="Q128" s="246">
        <f t="shared" si="14"/>
        <v>590</v>
      </c>
      <c r="R128" s="247">
        <f t="shared" si="15"/>
        <v>186</v>
      </c>
      <c r="S128" s="247">
        <f t="shared" si="16"/>
        <v>776</v>
      </c>
    </row>
    <row r="129" spans="1:19" ht="9.75">
      <c r="A129" s="236" t="s">
        <v>268</v>
      </c>
      <c r="B129" s="246">
        <v>5</v>
      </c>
      <c r="C129" s="247">
        <v>14</v>
      </c>
      <c r="D129" s="247">
        <v>19</v>
      </c>
      <c r="E129" s="246">
        <v>50</v>
      </c>
      <c r="F129" s="247">
        <v>174</v>
      </c>
      <c r="G129" s="247">
        <v>224</v>
      </c>
      <c r="H129" s="246">
        <v>0</v>
      </c>
      <c r="I129" s="247">
        <v>0</v>
      </c>
      <c r="J129" s="247">
        <v>0</v>
      </c>
      <c r="K129" s="246">
        <v>1</v>
      </c>
      <c r="L129" s="247">
        <v>4</v>
      </c>
      <c r="M129" s="247">
        <v>5</v>
      </c>
      <c r="N129" s="246">
        <v>0</v>
      </c>
      <c r="O129" s="247">
        <v>0</v>
      </c>
      <c r="P129" s="247">
        <v>0</v>
      </c>
      <c r="Q129" s="246">
        <f t="shared" si="14"/>
        <v>56</v>
      </c>
      <c r="R129" s="247">
        <f t="shared" si="15"/>
        <v>192</v>
      </c>
      <c r="S129" s="247">
        <f t="shared" si="16"/>
        <v>248</v>
      </c>
    </row>
    <row r="130" spans="1:19" ht="9.75">
      <c r="A130" s="236" t="s">
        <v>269</v>
      </c>
      <c r="B130" s="246">
        <v>2</v>
      </c>
      <c r="C130" s="247">
        <v>0</v>
      </c>
      <c r="D130" s="247">
        <v>2</v>
      </c>
      <c r="E130" s="246">
        <v>52</v>
      </c>
      <c r="F130" s="247">
        <v>0</v>
      </c>
      <c r="G130" s="247">
        <v>52</v>
      </c>
      <c r="H130" s="246">
        <v>22</v>
      </c>
      <c r="I130" s="247">
        <v>2</v>
      </c>
      <c r="J130" s="247">
        <v>24</v>
      </c>
      <c r="K130" s="246">
        <v>9</v>
      </c>
      <c r="L130" s="247">
        <v>0</v>
      </c>
      <c r="M130" s="247">
        <v>9</v>
      </c>
      <c r="N130" s="246">
        <v>0</v>
      </c>
      <c r="O130" s="247">
        <v>0</v>
      </c>
      <c r="P130" s="247">
        <v>0</v>
      </c>
      <c r="Q130" s="246">
        <f t="shared" si="14"/>
        <v>85</v>
      </c>
      <c r="R130" s="247">
        <f t="shared" si="15"/>
        <v>2</v>
      </c>
      <c r="S130" s="247">
        <f>SUM(Q130:R130)</f>
        <v>87</v>
      </c>
    </row>
    <row r="131" spans="1:19" ht="9.75">
      <c r="A131" s="236" t="s">
        <v>375</v>
      </c>
      <c r="B131" s="246">
        <v>0</v>
      </c>
      <c r="C131" s="247">
        <v>0</v>
      </c>
      <c r="D131" s="247">
        <v>0</v>
      </c>
      <c r="E131" s="246">
        <v>0</v>
      </c>
      <c r="F131" s="247">
        <v>0</v>
      </c>
      <c r="G131" s="247">
        <v>0</v>
      </c>
      <c r="H131" s="246">
        <v>0</v>
      </c>
      <c r="I131" s="247">
        <v>0</v>
      </c>
      <c r="J131" s="247">
        <v>0</v>
      </c>
      <c r="K131" s="246">
        <v>1</v>
      </c>
      <c r="L131" s="247">
        <v>5</v>
      </c>
      <c r="M131" s="247">
        <v>6</v>
      </c>
      <c r="N131" s="246">
        <v>0</v>
      </c>
      <c r="O131" s="247">
        <v>0</v>
      </c>
      <c r="P131" s="247">
        <v>0</v>
      </c>
      <c r="Q131" s="246">
        <f t="shared" si="14"/>
        <v>1</v>
      </c>
      <c r="R131" s="247">
        <f t="shared" si="15"/>
        <v>5</v>
      </c>
      <c r="S131" s="247">
        <f t="shared" si="16"/>
        <v>6</v>
      </c>
    </row>
    <row r="132" spans="1:19" ht="9.75">
      <c r="A132" s="236" t="s">
        <v>241</v>
      </c>
      <c r="B132" s="246">
        <v>24</v>
      </c>
      <c r="C132" s="247">
        <v>34</v>
      </c>
      <c r="D132" s="247">
        <v>58</v>
      </c>
      <c r="E132" s="246">
        <v>37</v>
      </c>
      <c r="F132" s="247">
        <v>62</v>
      </c>
      <c r="G132" s="247">
        <v>99</v>
      </c>
      <c r="H132" s="246">
        <v>2</v>
      </c>
      <c r="I132" s="247">
        <v>5</v>
      </c>
      <c r="J132" s="247">
        <v>7</v>
      </c>
      <c r="K132" s="246">
        <v>24</v>
      </c>
      <c r="L132" s="247">
        <v>22</v>
      </c>
      <c r="M132" s="247">
        <v>46</v>
      </c>
      <c r="N132" s="246">
        <v>0</v>
      </c>
      <c r="O132" s="247">
        <v>0</v>
      </c>
      <c r="P132" s="247">
        <v>0</v>
      </c>
      <c r="Q132" s="246">
        <f t="shared" si="14"/>
        <v>87</v>
      </c>
      <c r="R132" s="247">
        <f t="shared" si="15"/>
        <v>123</v>
      </c>
      <c r="S132" s="247">
        <f t="shared" si="16"/>
        <v>210</v>
      </c>
    </row>
    <row r="133" spans="1:19" ht="9.75">
      <c r="A133" s="236" t="s">
        <v>328</v>
      </c>
      <c r="B133" s="246">
        <v>14</v>
      </c>
      <c r="C133" s="247">
        <v>0</v>
      </c>
      <c r="D133" s="247">
        <v>14</v>
      </c>
      <c r="E133" s="246">
        <v>224</v>
      </c>
      <c r="F133" s="247">
        <v>1</v>
      </c>
      <c r="G133" s="247">
        <v>225</v>
      </c>
      <c r="H133" s="246">
        <v>9</v>
      </c>
      <c r="I133" s="247">
        <v>0</v>
      </c>
      <c r="J133" s="247">
        <v>9</v>
      </c>
      <c r="K133" s="246">
        <v>0</v>
      </c>
      <c r="L133" s="247">
        <v>0</v>
      </c>
      <c r="M133" s="247">
        <v>0</v>
      </c>
      <c r="N133" s="246">
        <v>0</v>
      </c>
      <c r="O133" s="247">
        <v>0</v>
      </c>
      <c r="P133" s="247">
        <v>0</v>
      </c>
      <c r="Q133" s="246">
        <f t="shared" si="14"/>
        <v>247</v>
      </c>
      <c r="R133" s="247">
        <f t="shared" si="15"/>
        <v>1</v>
      </c>
      <c r="S133" s="247">
        <f t="shared" si="16"/>
        <v>248</v>
      </c>
    </row>
    <row r="134" spans="1:19" ht="9.75">
      <c r="A134" s="236" t="s">
        <v>242</v>
      </c>
      <c r="B134" s="246">
        <v>0</v>
      </c>
      <c r="C134" s="247">
        <v>0</v>
      </c>
      <c r="D134" s="247">
        <v>0</v>
      </c>
      <c r="E134" s="246">
        <v>20</v>
      </c>
      <c r="F134" s="247">
        <v>17</v>
      </c>
      <c r="G134" s="247">
        <v>37</v>
      </c>
      <c r="H134" s="246">
        <v>3</v>
      </c>
      <c r="I134" s="247">
        <v>3</v>
      </c>
      <c r="J134" s="247">
        <v>6</v>
      </c>
      <c r="K134" s="246">
        <v>0</v>
      </c>
      <c r="L134" s="247">
        <v>0</v>
      </c>
      <c r="M134" s="247">
        <v>0</v>
      </c>
      <c r="N134" s="246">
        <v>3</v>
      </c>
      <c r="O134" s="247">
        <v>1</v>
      </c>
      <c r="P134" s="247">
        <v>4</v>
      </c>
      <c r="Q134" s="246">
        <f t="shared" si="14"/>
        <v>26</v>
      </c>
      <c r="R134" s="247">
        <f t="shared" si="15"/>
        <v>21</v>
      </c>
      <c r="S134" s="247">
        <f t="shared" si="16"/>
        <v>47</v>
      </c>
    </row>
    <row r="135" spans="1:19" ht="9.75">
      <c r="A135" s="236" t="s">
        <v>329</v>
      </c>
      <c r="B135" s="246">
        <v>0</v>
      </c>
      <c r="C135" s="247">
        <v>0</v>
      </c>
      <c r="D135" s="247">
        <v>0</v>
      </c>
      <c r="E135" s="246">
        <v>9</v>
      </c>
      <c r="F135" s="247">
        <v>0</v>
      </c>
      <c r="G135" s="247">
        <v>9</v>
      </c>
      <c r="H135" s="246">
        <v>0</v>
      </c>
      <c r="I135" s="247">
        <v>0</v>
      </c>
      <c r="J135" s="247">
        <v>0</v>
      </c>
      <c r="K135" s="246">
        <v>0</v>
      </c>
      <c r="L135" s="247">
        <v>0</v>
      </c>
      <c r="M135" s="247">
        <v>0</v>
      </c>
      <c r="N135" s="246">
        <v>0</v>
      </c>
      <c r="O135" s="247">
        <v>0</v>
      </c>
      <c r="P135" s="247">
        <v>0</v>
      </c>
      <c r="Q135" s="246">
        <f t="shared" si="14"/>
        <v>9</v>
      </c>
      <c r="R135" s="247">
        <f t="shared" si="15"/>
        <v>0</v>
      </c>
      <c r="S135" s="247">
        <f t="shared" si="16"/>
        <v>9</v>
      </c>
    </row>
    <row r="136" spans="1:19" ht="9.75">
      <c r="A136" s="236" t="s">
        <v>243</v>
      </c>
      <c r="B136" s="246">
        <v>0</v>
      </c>
      <c r="C136" s="247">
        <v>0</v>
      </c>
      <c r="D136" s="247">
        <v>0</v>
      </c>
      <c r="E136" s="246">
        <v>25</v>
      </c>
      <c r="F136" s="247">
        <v>1</v>
      </c>
      <c r="G136" s="247">
        <v>26</v>
      </c>
      <c r="H136" s="246">
        <v>0</v>
      </c>
      <c r="I136" s="247">
        <v>0</v>
      </c>
      <c r="J136" s="247">
        <v>0</v>
      </c>
      <c r="K136" s="246">
        <v>0</v>
      </c>
      <c r="L136" s="247">
        <v>0</v>
      </c>
      <c r="M136" s="247">
        <v>0</v>
      </c>
      <c r="N136" s="246">
        <v>0</v>
      </c>
      <c r="O136" s="247">
        <v>0</v>
      </c>
      <c r="P136" s="247">
        <v>0</v>
      </c>
      <c r="Q136" s="246">
        <f t="shared" si="14"/>
        <v>25</v>
      </c>
      <c r="R136" s="247">
        <f t="shared" si="15"/>
        <v>1</v>
      </c>
      <c r="S136" s="247">
        <f t="shared" si="16"/>
        <v>26</v>
      </c>
    </row>
    <row r="137" spans="1:19" ht="9.75">
      <c r="A137" s="236" t="s">
        <v>270</v>
      </c>
      <c r="B137" s="246">
        <v>0</v>
      </c>
      <c r="C137" s="247">
        <v>0</v>
      </c>
      <c r="D137" s="247">
        <v>0</v>
      </c>
      <c r="E137" s="246">
        <v>0</v>
      </c>
      <c r="F137" s="247">
        <v>0</v>
      </c>
      <c r="G137" s="247">
        <v>0</v>
      </c>
      <c r="H137" s="246">
        <v>0</v>
      </c>
      <c r="I137" s="247">
        <v>0</v>
      </c>
      <c r="J137" s="247">
        <v>0</v>
      </c>
      <c r="K137" s="246">
        <v>5</v>
      </c>
      <c r="L137" s="247">
        <v>0</v>
      </c>
      <c r="M137" s="247">
        <v>5</v>
      </c>
      <c r="N137" s="246">
        <v>0</v>
      </c>
      <c r="O137" s="247">
        <v>0</v>
      </c>
      <c r="P137" s="247">
        <v>0</v>
      </c>
      <c r="Q137" s="246">
        <f t="shared" si="14"/>
        <v>5</v>
      </c>
      <c r="R137" s="247">
        <f t="shared" si="15"/>
        <v>0</v>
      </c>
      <c r="S137" s="247">
        <f t="shared" si="16"/>
        <v>5</v>
      </c>
    </row>
    <row r="138" spans="1:19" ht="9.75">
      <c r="A138" s="236" t="s">
        <v>430</v>
      </c>
      <c r="B138" s="246">
        <v>3</v>
      </c>
      <c r="C138" s="247">
        <v>0</v>
      </c>
      <c r="D138" s="247">
        <v>3</v>
      </c>
      <c r="E138" s="246">
        <v>0</v>
      </c>
      <c r="F138" s="247">
        <v>0</v>
      </c>
      <c r="G138" s="247">
        <v>0</v>
      </c>
      <c r="H138" s="246">
        <v>0</v>
      </c>
      <c r="I138" s="247">
        <v>0</v>
      </c>
      <c r="J138" s="247">
        <v>0</v>
      </c>
      <c r="K138" s="246">
        <v>0</v>
      </c>
      <c r="L138" s="247">
        <v>0</v>
      </c>
      <c r="M138" s="247">
        <v>0</v>
      </c>
      <c r="N138" s="246">
        <v>0</v>
      </c>
      <c r="O138" s="247">
        <v>0</v>
      </c>
      <c r="P138" s="247">
        <v>0</v>
      </c>
      <c r="Q138" s="246">
        <f t="shared" si="14"/>
        <v>3</v>
      </c>
      <c r="R138" s="247">
        <f t="shared" si="15"/>
        <v>0</v>
      </c>
      <c r="S138" s="247">
        <f t="shared" si="16"/>
        <v>3</v>
      </c>
    </row>
    <row r="139" spans="1:19" ht="9.75">
      <c r="A139" s="236" t="s">
        <v>244</v>
      </c>
      <c r="B139" s="246">
        <v>7</v>
      </c>
      <c r="C139" s="247">
        <v>2</v>
      </c>
      <c r="D139" s="247">
        <v>9</v>
      </c>
      <c r="E139" s="246">
        <v>7</v>
      </c>
      <c r="F139" s="247">
        <v>4</v>
      </c>
      <c r="G139" s="247">
        <v>11</v>
      </c>
      <c r="H139" s="246">
        <v>7</v>
      </c>
      <c r="I139" s="247">
        <v>0</v>
      </c>
      <c r="J139" s="247">
        <v>7</v>
      </c>
      <c r="K139" s="246">
        <v>0</v>
      </c>
      <c r="L139" s="247">
        <v>0</v>
      </c>
      <c r="M139" s="247">
        <v>0</v>
      </c>
      <c r="N139" s="246">
        <v>0</v>
      </c>
      <c r="O139" s="247">
        <v>0</v>
      </c>
      <c r="P139" s="247">
        <v>0</v>
      </c>
      <c r="Q139" s="246">
        <f t="shared" si="14"/>
        <v>21</v>
      </c>
      <c r="R139" s="247">
        <f t="shared" si="15"/>
        <v>6</v>
      </c>
      <c r="S139" s="247">
        <f t="shared" si="16"/>
        <v>27</v>
      </c>
    </row>
    <row r="140" spans="1:19" ht="9.75">
      <c r="A140" s="236" t="s">
        <v>245</v>
      </c>
      <c r="B140" s="246">
        <v>28</v>
      </c>
      <c r="C140" s="247">
        <v>4</v>
      </c>
      <c r="D140" s="247">
        <v>32</v>
      </c>
      <c r="E140" s="246">
        <v>28</v>
      </c>
      <c r="F140" s="247">
        <v>10</v>
      </c>
      <c r="G140" s="247">
        <v>38</v>
      </c>
      <c r="H140" s="246">
        <v>4</v>
      </c>
      <c r="I140" s="247">
        <v>3</v>
      </c>
      <c r="J140" s="247">
        <v>7</v>
      </c>
      <c r="K140" s="246">
        <v>9</v>
      </c>
      <c r="L140" s="247">
        <v>6</v>
      </c>
      <c r="M140" s="247">
        <v>15</v>
      </c>
      <c r="N140" s="246">
        <v>4</v>
      </c>
      <c r="O140" s="247">
        <v>2</v>
      </c>
      <c r="P140" s="247">
        <v>6</v>
      </c>
      <c r="Q140" s="246">
        <f t="shared" si="14"/>
        <v>73</v>
      </c>
      <c r="R140" s="247">
        <f t="shared" si="15"/>
        <v>25</v>
      </c>
      <c r="S140" s="247">
        <f t="shared" si="16"/>
        <v>98</v>
      </c>
    </row>
    <row r="141" spans="1:19" ht="9.75">
      <c r="A141" s="236" t="s">
        <v>246</v>
      </c>
      <c r="B141" s="246">
        <v>10</v>
      </c>
      <c r="C141" s="247">
        <v>0</v>
      </c>
      <c r="D141" s="247">
        <v>10</v>
      </c>
      <c r="E141" s="246">
        <v>24</v>
      </c>
      <c r="F141" s="247">
        <v>0</v>
      </c>
      <c r="G141" s="247">
        <v>24</v>
      </c>
      <c r="H141" s="246">
        <v>0</v>
      </c>
      <c r="I141" s="247">
        <v>0</v>
      </c>
      <c r="J141" s="247">
        <v>0</v>
      </c>
      <c r="K141" s="246">
        <v>0</v>
      </c>
      <c r="L141" s="247">
        <v>0</v>
      </c>
      <c r="M141" s="247">
        <v>0</v>
      </c>
      <c r="N141" s="246">
        <v>0</v>
      </c>
      <c r="O141" s="247">
        <v>0</v>
      </c>
      <c r="P141" s="247">
        <v>0</v>
      </c>
      <c r="Q141" s="246">
        <f t="shared" si="14"/>
        <v>34</v>
      </c>
      <c r="R141" s="247">
        <f t="shared" si="15"/>
        <v>0</v>
      </c>
      <c r="S141" s="247">
        <f t="shared" si="16"/>
        <v>34</v>
      </c>
    </row>
    <row r="142" spans="1:19" ht="9.75">
      <c r="A142" s="236" t="s">
        <v>351</v>
      </c>
      <c r="B142" s="246">
        <v>36</v>
      </c>
      <c r="C142" s="247">
        <v>293</v>
      </c>
      <c r="D142" s="247">
        <v>329</v>
      </c>
      <c r="E142" s="246">
        <v>99</v>
      </c>
      <c r="F142" s="247">
        <v>778</v>
      </c>
      <c r="G142" s="247">
        <v>877</v>
      </c>
      <c r="H142" s="246">
        <v>1</v>
      </c>
      <c r="I142" s="247">
        <v>18</v>
      </c>
      <c r="J142" s="247">
        <v>19</v>
      </c>
      <c r="K142" s="246">
        <v>3</v>
      </c>
      <c r="L142" s="247">
        <v>29</v>
      </c>
      <c r="M142" s="247">
        <v>32</v>
      </c>
      <c r="N142" s="246">
        <v>0</v>
      </c>
      <c r="O142" s="247">
        <v>0</v>
      </c>
      <c r="P142" s="247">
        <v>0</v>
      </c>
      <c r="Q142" s="246">
        <f t="shared" si="14"/>
        <v>139</v>
      </c>
      <c r="R142" s="247">
        <f t="shared" si="15"/>
        <v>1118</v>
      </c>
      <c r="S142" s="247">
        <f t="shared" si="16"/>
        <v>1257</v>
      </c>
    </row>
    <row r="143" spans="1:19" ht="9.75">
      <c r="A143" s="236" t="s">
        <v>466</v>
      </c>
      <c r="B143" s="246">
        <v>2</v>
      </c>
      <c r="C143" s="247">
        <v>0</v>
      </c>
      <c r="D143" s="247">
        <v>2</v>
      </c>
      <c r="E143" s="246">
        <v>0</v>
      </c>
      <c r="F143" s="247">
        <v>0</v>
      </c>
      <c r="G143" s="247">
        <v>0</v>
      </c>
      <c r="H143" s="246">
        <v>0</v>
      </c>
      <c r="I143" s="247">
        <v>0</v>
      </c>
      <c r="J143" s="247">
        <v>0</v>
      </c>
      <c r="K143" s="246">
        <v>0</v>
      </c>
      <c r="L143" s="247">
        <v>0</v>
      </c>
      <c r="M143" s="247">
        <v>0</v>
      </c>
      <c r="N143" s="246">
        <v>0</v>
      </c>
      <c r="O143" s="247">
        <v>0</v>
      </c>
      <c r="P143" s="247">
        <v>0</v>
      </c>
      <c r="Q143" s="246">
        <f t="shared" si="14"/>
        <v>2</v>
      </c>
      <c r="R143" s="247">
        <f t="shared" si="15"/>
        <v>0</v>
      </c>
      <c r="S143" s="247">
        <f t="shared" si="16"/>
        <v>2</v>
      </c>
    </row>
    <row r="144" spans="1:19" ht="9.75">
      <c r="A144" s="236" t="s">
        <v>429</v>
      </c>
      <c r="B144" s="246">
        <v>13</v>
      </c>
      <c r="C144" s="247">
        <v>2</v>
      </c>
      <c r="D144" s="247">
        <v>15</v>
      </c>
      <c r="E144" s="246">
        <v>65</v>
      </c>
      <c r="F144" s="247">
        <v>4</v>
      </c>
      <c r="G144" s="247">
        <v>69</v>
      </c>
      <c r="H144" s="246">
        <v>34</v>
      </c>
      <c r="I144" s="247">
        <v>4</v>
      </c>
      <c r="J144" s="247">
        <v>38</v>
      </c>
      <c r="K144" s="246">
        <v>6</v>
      </c>
      <c r="L144" s="247">
        <v>0</v>
      </c>
      <c r="M144" s="247">
        <v>6</v>
      </c>
      <c r="N144" s="246">
        <v>0</v>
      </c>
      <c r="O144" s="247">
        <v>0</v>
      </c>
      <c r="P144" s="247">
        <v>0</v>
      </c>
      <c r="Q144" s="246">
        <f t="shared" si="14"/>
        <v>118</v>
      </c>
      <c r="R144" s="247">
        <f t="shared" si="15"/>
        <v>10</v>
      </c>
      <c r="S144" s="247">
        <f t="shared" si="16"/>
        <v>128</v>
      </c>
    </row>
    <row r="145" spans="1:19" ht="9.75">
      <c r="A145" s="236" t="s">
        <v>431</v>
      </c>
      <c r="B145" s="246">
        <v>0</v>
      </c>
      <c r="C145" s="247">
        <v>0</v>
      </c>
      <c r="D145" s="247">
        <v>0</v>
      </c>
      <c r="E145" s="246">
        <v>17</v>
      </c>
      <c r="F145" s="247">
        <v>3</v>
      </c>
      <c r="G145" s="247">
        <v>20</v>
      </c>
      <c r="H145" s="246">
        <v>0</v>
      </c>
      <c r="I145" s="247">
        <v>0</v>
      </c>
      <c r="J145" s="247">
        <v>0</v>
      </c>
      <c r="K145" s="246">
        <v>3</v>
      </c>
      <c r="L145" s="247">
        <v>1</v>
      </c>
      <c r="M145" s="247">
        <v>4</v>
      </c>
      <c r="N145" s="246">
        <v>0</v>
      </c>
      <c r="O145" s="247">
        <v>0</v>
      </c>
      <c r="P145" s="247">
        <v>0</v>
      </c>
      <c r="Q145" s="246">
        <f t="shared" si="14"/>
        <v>20</v>
      </c>
      <c r="R145" s="247">
        <f t="shared" si="15"/>
        <v>4</v>
      </c>
      <c r="S145" s="247">
        <f t="shared" si="16"/>
        <v>24</v>
      </c>
    </row>
    <row r="146" spans="1:19" ht="9.75">
      <c r="A146" s="236" t="s">
        <v>271</v>
      </c>
      <c r="B146" s="246">
        <v>0</v>
      </c>
      <c r="C146" s="247">
        <v>0</v>
      </c>
      <c r="D146" s="247">
        <v>0</v>
      </c>
      <c r="E146" s="246">
        <v>5</v>
      </c>
      <c r="F146" s="247">
        <v>0</v>
      </c>
      <c r="G146" s="247">
        <v>5</v>
      </c>
      <c r="H146" s="246">
        <v>0</v>
      </c>
      <c r="I146" s="247">
        <v>0</v>
      </c>
      <c r="J146" s="247">
        <v>0</v>
      </c>
      <c r="K146" s="246">
        <v>0</v>
      </c>
      <c r="L146" s="247">
        <v>0</v>
      </c>
      <c r="M146" s="247">
        <v>0</v>
      </c>
      <c r="N146" s="246">
        <v>0</v>
      </c>
      <c r="O146" s="247">
        <v>0</v>
      </c>
      <c r="P146" s="247">
        <v>0</v>
      </c>
      <c r="Q146" s="246">
        <f t="shared" si="14"/>
        <v>5</v>
      </c>
      <c r="R146" s="247">
        <f t="shared" si="15"/>
        <v>0</v>
      </c>
      <c r="S146" s="247">
        <f t="shared" si="16"/>
        <v>5</v>
      </c>
    </row>
    <row r="147" spans="1:19" ht="9.75">
      <c r="A147" s="236" t="s">
        <v>341</v>
      </c>
      <c r="B147" s="246">
        <v>0</v>
      </c>
      <c r="C147" s="247">
        <v>0</v>
      </c>
      <c r="D147" s="247">
        <v>0</v>
      </c>
      <c r="E147" s="246">
        <v>41</v>
      </c>
      <c r="F147" s="247">
        <v>6</v>
      </c>
      <c r="G147" s="247">
        <v>47</v>
      </c>
      <c r="H147" s="246">
        <v>0</v>
      </c>
      <c r="I147" s="247">
        <v>0</v>
      </c>
      <c r="J147" s="247">
        <v>0</v>
      </c>
      <c r="K147" s="246">
        <v>0</v>
      </c>
      <c r="L147" s="247">
        <v>0</v>
      </c>
      <c r="M147" s="247">
        <v>0</v>
      </c>
      <c r="N147" s="246">
        <v>0</v>
      </c>
      <c r="O147" s="247">
        <v>0</v>
      </c>
      <c r="P147" s="247">
        <v>0</v>
      </c>
      <c r="Q147" s="246">
        <f aca="true" t="shared" si="17" ref="Q147:Q154">B147+E147+H147+K147+N147</f>
        <v>41</v>
      </c>
      <c r="R147" s="247">
        <f aca="true" t="shared" si="18" ref="R147:R154">C147+F147+I147+L147+O147</f>
        <v>6</v>
      </c>
      <c r="S147" s="247">
        <f t="shared" si="16"/>
        <v>47</v>
      </c>
    </row>
    <row r="148" spans="1:19" ht="9.75">
      <c r="A148" s="236" t="s">
        <v>404</v>
      </c>
      <c r="B148" s="246">
        <v>52</v>
      </c>
      <c r="C148" s="247">
        <v>9</v>
      </c>
      <c r="D148" s="247">
        <v>61</v>
      </c>
      <c r="E148" s="246">
        <v>48</v>
      </c>
      <c r="F148" s="247">
        <v>5</v>
      </c>
      <c r="G148" s="247">
        <v>53</v>
      </c>
      <c r="H148" s="246">
        <v>12</v>
      </c>
      <c r="I148" s="247">
        <v>3</v>
      </c>
      <c r="J148" s="247">
        <v>15</v>
      </c>
      <c r="K148" s="246">
        <v>5</v>
      </c>
      <c r="L148" s="247">
        <v>0</v>
      </c>
      <c r="M148" s="247">
        <v>5</v>
      </c>
      <c r="N148" s="246">
        <v>0</v>
      </c>
      <c r="O148" s="247">
        <v>0</v>
      </c>
      <c r="P148" s="247">
        <v>0</v>
      </c>
      <c r="Q148" s="246">
        <f t="shared" si="17"/>
        <v>117</v>
      </c>
      <c r="R148" s="247">
        <f t="shared" si="18"/>
        <v>17</v>
      </c>
      <c r="S148" s="247">
        <f t="shared" si="16"/>
        <v>134</v>
      </c>
    </row>
    <row r="149" spans="1:19" ht="9.75">
      <c r="A149" s="236" t="s">
        <v>247</v>
      </c>
      <c r="B149" s="246">
        <v>28</v>
      </c>
      <c r="C149" s="247">
        <v>25</v>
      </c>
      <c r="D149" s="247">
        <v>53</v>
      </c>
      <c r="E149" s="246">
        <v>21</v>
      </c>
      <c r="F149" s="247">
        <v>28</v>
      </c>
      <c r="G149" s="247">
        <v>49</v>
      </c>
      <c r="H149" s="246">
        <v>0</v>
      </c>
      <c r="I149" s="247">
        <v>0</v>
      </c>
      <c r="J149" s="247">
        <v>0</v>
      </c>
      <c r="K149" s="246">
        <v>0</v>
      </c>
      <c r="L149" s="247">
        <v>0</v>
      </c>
      <c r="M149" s="247">
        <v>0</v>
      </c>
      <c r="N149" s="246">
        <v>0</v>
      </c>
      <c r="O149" s="247">
        <v>0</v>
      </c>
      <c r="P149" s="247">
        <v>0</v>
      </c>
      <c r="Q149" s="246">
        <f t="shared" si="17"/>
        <v>49</v>
      </c>
      <c r="R149" s="247">
        <f t="shared" si="18"/>
        <v>53</v>
      </c>
      <c r="S149" s="247">
        <f t="shared" si="16"/>
        <v>102</v>
      </c>
    </row>
    <row r="150" spans="1:19" ht="9.75">
      <c r="A150" s="236" t="s">
        <v>331</v>
      </c>
      <c r="B150" s="246">
        <v>7</v>
      </c>
      <c r="C150" s="247">
        <v>0</v>
      </c>
      <c r="D150" s="247">
        <v>7</v>
      </c>
      <c r="E150" s="246">
        <v>125</v>
      </c>
      <c r="F150" s="247">
        <v>0</v>
      </c>
      <c r="G150" s="247">
        <v>125</v>
      </c>
      <c r="H150" s="246">
        <v>18</v>
      </c>
      <c r="I150" s="247">
        <v>1</v>
      </c>
      <c r="J150" s="247">
        <v>19</v>
      </c>
      <c r="K150" s="246">
        <v>25</v>
      </c>
      <c r="L150" s="247">
        <v>0</v>
      </c>
      <c r="M150" s="247">
        <v>25</v>
      </c>
      <c r="N150" s="246">
        <v>0</v>
      </c>
      <c r="O150" s="247">
        <v>0</v>
      </c>
      <c r="P150" s="247">
        <v>0</v>
      </c>
      <c r="Q150" s="246">
        <f t="shared" si="17"/>
        <v>175</v>
      </c>
      <c r="R150" s="247">
        <f t="shared" si="18"/>
        <v>1</v>
      </c>
      <c r="S150" s="247">
        <f t="shared" si="16"/>
        <v>176</v>
      </c>
    </row>
    <row r="151" spans="1:19" ht="9.75">
      <c r="A151" s="236" t="s">
        <v>272</v>
      </c>
      <c r="B151" s="246">
        <v>0</v>
      </c>
      <c r="C151" s="247">
        <v>0</v>
      </c>
      <c r="D151" s="247">
        <v>0</v>
      </c>
      <c r="E151" s="246">
        <v>10</v>
      </c>
      <c r="F151" s="247">
        <v>0</v>
      </c>
      <c r="G151" s="247">
        <v>10</v>
      </c>
      <c r="H151" s="246">
        <v>0</v>
      </c>
      <c r="I151" s="247">
        <v>0</v>
      </c>
      <c r="J151" s="247">
        <v>0</v>
      </c>
      <c r="K151" s="246">
        <v>0</v>
      </c>
      <c r="L151" s="247">
        <v>0</v>
      </c>
      <c r="M151" s="247">
        <v>0</v>
      </c>
      <c r="N151" s="246">
        <v>0</v>
      </c>
      <c r="O151" s="247">
        <v>0</v>
      </c>
      <c r="P151" s="247">
        <v>0</v>
      </c>
      <c r="Q151" s="246">
        <f t="shared" si="17"/>
        <v>10</v>
      </c>
      <c r="R151" s="247">
        <f t="shared" si="18"/>
        <v>0</v>
      </c>
      <c r="S151" s="247">
        <f t="shared" si="16"/>
        <v>10</v>
      </c>
    </row>
    <row r="152" spans="1:19" ht="9.75">
      <c r="A152" s="236" t="s">
        <v>248</v>
      </c>
      <c r="B152" s="246">
        <v>0</v>
      </c>
      <c r="C152" s="247">
        <v>0</v>
      </c>
      <c r="D152" s="247">
        <v>0</v>
      </c>
      <c r="E152" s="246">
        <v>11</v>
      </c>
      <c r="F152" s="247">
        <v>3</v>
      </c>
      <c r="G152" s="247">
        <v>14</v>
      </c>
      <c r="H152" s="246">
        <v>0</v>
      </c>
      <c r="I152" s="247">
        <v>0</v>
      </c>
      <c r="J152" s="247">
        <v>0</v>
      </c>
      <c r="K152" s="246">
        <v>6</v>
      </c>
      <c r="L152" s="247">
        <v>4</v>
      </c>
      <c r="M152" s="247">
        <v>10</v>
      </c>
      <c r="N152" s="246">
        <v>0</v>
      </c>
      <c r="O152" s="247">
        <v>0</v>
      </c>
      <c r="P152" s="247">
        <v>0</v>
      </c>
      <c r="Q152" s="246">
        <f t="shared" si="17"/>
        <v>17</v>
      </c>
      <c r="R152" s="247">
        <f t="shared" si="18"/>
        <v>7</v>
      </c>
      <c r="S152" s="247">
        <f t="shared" si="16"/>
        <v>24</v>
      </c>
    </row>
    <row r="153" spans="1:19" ht="9.75">
      <c r="A153" s="236" t="s">
        <v>273</v>
      </c>
      <c r="B153" s="246">
        <v>13</v>
      </c>
      <c r="C153" s="247">
        <v>20</v>
      </c>
      <c r="D153" s="247">
        <v>33</v>
      </c>
      <c r="E153" s="246">
        <v>80</v>
      </c>
      <c r="F153" s="247">
        <v>207</v>
      </c>
      <c r="G153" s="247">
        <v>287</v>
      </c>
      <c r="H153" s="246">
        <v>12</v>
      </c>
      <c r="I153" s="247">
        <v>8</v>
      </c>
      <c r="J153" s="247">
        <v>20</v>
      </c>
      <c r="K153" s="246">
        <v>8</v>
      </c>
      <c r="L153" s="247">
        <v>27</v>
      </c>
      <c r="M153" s="247">
        <v>35</v>
      </c>
      <c r="N153" s="246">
        <v>0</v>
      </c>
      <c r="O153" s="247">
        <v>0</v>
      </c>
      <c r="P153" s="247">
        <v>0</v>
      </c>
      <c r="Q153" s="246">
        <f t="shared" si="17"/>
        <v>113</v>
      </c>
      <c r="R153" s="247">
        <f t="shared" si="18"/>
        <v>262</v>
      </c>
      <c r="S153" s="247">
        <f t="shared" si="16"/>
        <v>375</v>
      </c>
    </row>
    <row r="154" spans="1:19" ht="9.75">
      <c r="A154" s="236" t="s">
        <v>274</v>
      </c>
      <c r="B154" s="246">
        <v>0</v>
      </c>
      <c r="C154" s="247">
        <v>0</v>
      </c>
      <c r="D154" s="247">
        <v>0</v>
      </c>
      <c r="E154" s="246">
        <v>6</v>
      </c>
      <c r="F154" s="247">
        <v>3</v>
      </c>
      <c r="G154" s="247">
        <v>9</v>
      </c>
      <c r="H154" s="246">
        <v>0</v>
      </c>
      <c r="I154" s="247">
        <v>0</v>
      </c>
      <c r="J154" s="247">
        <v>0</v>
      </c>
      <c r="K154" s="246">
        <v>0</v>
      </c>
      <c r="L154" s="247">
        <v>0</v>
      </c>
      <c r="M154" s="247">
        <v>0</v>
      </c>
      <c r="N154" s="246">
        <v>0</v>
      </c>
      <c r="O154" s="247">
        <v>0</v>
      </c>
      <c r="P154" s="247">
        <v>0</v>
      </c>
      <c r="Q154" s="246">
        <f t="shared" si="17"/>
        <v>6</v>
      </c>
      <c r="R154" s="247">
        <f t="shared" si="18"/>
        <v>3</v>
      </c>
      <c r="S154" s="247">
        <f t="shared" si="16"/>
        <v>9</v>
      </c>
    </row>
    <row r="155" spans="1:19" ht="9.75">
      <c r="A155" s="249" t="s">
        <v>28</v>
      </c>
      <c r="B155" s="250">
        <f aca="true" t="shared" si="19" ref="B155:S155">SUM(B83:B154)</f>
        <v>1158</v>
      </c>
      <c r="C155" s="251">
        <f t="shared" si="19"/>
        <v>1201</v>
      </c>
      <c r="D155" s="251">
        <f t="shared" si="19"/>
        <v>2359</v>
      </c>
      <c r="E155" s="250">
        <f t="shared" si="19"/>
        <v>3409</v>
      </c>
      <c r="F155" s="251">
        <f t="shared" si="19"/>
        <v>3366</v>
      </c>
      <c r="G155" s="251">
        <f t="shared" si="19"/>
        <v>6775</v>
      </c>
      <c r="H155" s="250">
        <f t="shared" si="19"/>
        <v>425</v>
      </c>
      <c r="I155" s="251">
        <f t="shared" si="19"/>
        <v>225</v>
      </c>
      <c r="J155" s="251">
        <f t="shared" si="19"/>
        <v>650</v>
      </c>
      <c r="K155" s="250">
        <f t="shared" si="19"/>
        <v>425</v>
      </c>
      <c r="L155" s="251">
        <f t="shared" si="19"/>
        <v>241</v>
      </c>
      <c r="M155" s="251">
        <f t="shared" si="19"/>
        <v>666</v>
      </c>
      <c r="N155" s="250">
        <f t="shared" si="19"/>
        <v>11</v>
      </c>
      <c r="O155" s="251">
        <f t="shared" si="19"/>
        <v>3</v>
      </c>
      <c r="P155" s="251">
        <f t="shared" si="19"/>
        <v>14</v>
      </c>
      <c r="Q155" s="250">
        <f t="shared" si="19"/>
        <v>5428</v>
      </c>
      <c r="R155" s="251">
        <f t="shared" si="19"/>
        <v>5036</v>
      </c>
      <c r="S155" s="251">
        <f t="shared" si="19"/>
        <v>10464</v>
      </c>
    </row>
    <row r="157" spans="1:19" ht="23.25" customHeight="1">
      <c r="A157" s="347" t="s">
        <v>541</v>
      </c>
      <c r="B157" s="347"/>
      <c r="C157" s="347"/>
      <c r="D157" s="347"/>
      <c r="E157" s="347"/>
      <c r="F157" s="347"/>
      <c r="G157" s="347"/>
      <c r="H157" s="347"/>
      <c r="I157" s="347"/>
      <c r="J157" s="347"/>
      <c r="K157" s="347"/>
      <c r="L157" s="347"/>
      <c r="M157" s="347"/>
      <c r="N157" s="347"/>
      <c r="O157" s="347"/>
      <c r="P157" s="347"/>
      <c r="Q157" s="347"/>
      <c r="R157" s="347"/>
      <c r="S157" s="347"/>
    </row>
    <row r="160" spans="1:19" s="253" customFormat="1" ht="9.75">
      <c r="A160" s="226" t="s">
        <v>160</v>
      </c>
      <c r="B160" s="227"/>
      <c r="C160" s="227"/>
      <c r="D160" s="228"/>
      <c r="E160" s="228"/>
      <c r="F160" s="228"/>
      <c r="G160" s="228"/>
      <c r="H160" s="228"/>
      <c r="I160" s="228"/>
      <c r="J160" s="228"/>
      <c r="K160" s="228"/>
      <c r="L160" s="228"/>
      <c r="M160" s="228"/>
      <c r="N160" s="228"/>
      <c r="O160" s="228"/>
      <c r="P160" s="228"/>
      <c r="Q160" s="228"/>
      <c r="R160" s="228"/>
      <c r="S160" s="228"/>
    </row>
    <row r="161" spans="1:19" ht="9.75">
      <c r="A161" s="226" t="s">
        <v>342</v>
      </c>
      <c r="B161" s="227"/>
      <c r="C161" s="227"/>
      <c r="D161" s="228"/>
      <c r="E161" s="228"/>
      <c r="F161" s="228"/>
      <c r="G161" s="228"/>
      <c r="H161" s="228"/>
      <c r="I161" s="228"/>
      <c r="J161" s="228"/>
      <c r="K161" s="228"/>
      <c r="L161" s="228"/>
      <c r="M161" s="228"/>
      <c r="N161" s="228"/>
      <c r="O161" s="228"/>
      <c r="P161" s="228"/>
      <c r="Q161" s="228"/>
      <c r="R161" s="228"/>
      <c r="S161" s="228"/>
    </row>
    <row r="162" spans="1:19" ht="9.75">
      <c r="A162" s="226"/>
      <c r="B162" s="227"/>
      <c r="C162" s="227"/>
      <c r="D162" s="228"/>
      <c r="E162" s="228"/>
      <c r="F162" s="228"/>
      <c r="G162" s="228"/>
      <c r="H162" s="228"/>
      <c r="I162" s="228"/>
      <c r="J162" s="228"/>
      <c r="K162" s="228"/>
      <c r="L162" s="228"/>
      <c r="M162" s="228"/>
      <c r="N162" s="228"/>
      <c r="O162" s="228"/>
      <c r="P162" s="228"/>
      <c r="Q162" s="228"/>
      <c r="R162" s="228"/>
      <c r="S162" s="228"/>
    </row>
    <row r="163" spans="1:19" ht="9.75">
      <c r="A163" s="226" t="s">
        <v>144</v>
      </c>
      <c r="B163" s="227"/>
      <c r="C163" s="227"/>
      <c r="D163" s="228"/>
      <c r="E163" s="228"/>
      <c r="F163" s="228"/>
      <c r="G163" s="228"/>
      <c r="H163" s="228"/>
      <c r="I163" s="228"/>
      <c r="J163" s="228"/>
      <c r="K163" s="228"/>
      <c r="L163" s="228"/>
      <c r="M163" s="228"/>
      <c r="N163" s="228"/>
      <c r="O163" s="228"/>
      <c r="P163" s="228"/>
      <c r="Q163" s="228"/>
      <c r="R163" s="228"/>
      <c r="S163" s="228"/>
    </row>
    <row r="164" ht="9" customHeight="1" thickBot="1"/>
    <row r="165" spans="1:19" ht="9.75">
      <c r="A165" s="230"/>
      <c r="B165" s="341" t="s">
        <v>58</v>
      </c>
      <c r="C165" s="342"/>
      <c r="D165" s="343"/>
      <c r="E165" s="232"/>
      <c r="F165" s="231" t="s">
        <v>46</v>
      </c>
      <c r="G165" s="233"/>
      <c r="H165" s="232"/>
      <c r="I165" s="231" t="s">
        <v>47</v>
      </c>
      <c r="J165" s="233"/>
      <c r="K165" s="232"/>
      <c r="L165" s="231" t="s">
        <v>48</v>
      </c>
      <c r="M165" s="233"/>
      <c r="N165" s="232"/>
      <c r="O165" s="231" t="s">
        <v>59</v>
      </c>
      <c r="P165" s="233"/>
      <c r="Q165" s="232"/>
      <c r="R165" s="231" t="s">
        <v>28</v>
      </c>
      <c r="S165" s="234"/>
    </row>
    <row r="166" spans="1:19" ht="9.75">
      <c r="A166" s="236"/>
      <c r="B166" s="344" t="s">
        <v>60</v>
      </c>
      <c r="C166" s="345"/>
      <c r="D166" s="346"/>
      <c r="E166" s="238"/>
      <c r="F166" s="239"/>
      <c r="G166" s="240"/>
      <c r="H166" s="238"/>
      <c r="I166" s="239"/>
      <c r="J166" s="240"/>
      <c r="K166" s="238"/>
      <c r="L166" s="239"/>
      <c r="M166" s="240"/>
      <c r="N166" s="238"/>
      <c r="O166" s="241" t="s">
        <v>61</v>
      </c>
      <c r="P166" s="240"/>
      <c r="Q166" s="238"/>
      <c r="R166" s="239"/>
      <c r="S166" s="240"/>
    </row>
    <row r="167" spans="1:19" ht="9.75">
      <c r="A167" s="237" t="s">
        <v>376</v>
      </c>
      <c r="B167" s="242" t="s">
        <v>63</v>
      </c>
      <c r="C167" s="243" t="s">
        <v>64</v>
      </c>
      <c r="D167" s="244" t="s">
        <v>28</v>
      </c>
      <c r="E167" s="242" t="s">
        <v>63</v>
      </c>
      <c r="F167" s="243" t="s">
        <v>64</v>
      </c>
      <c r="G167" s="244" t="s">
        <v>28</v>
      </c>
      <c r="H167" s="242" t="s">
        <v>63</v>
      </c>
      <c r="I167" s="243" t="s">
        <v>64</v>
      </c>
      <c r="J167" s="244" t="s">
        <v>28</v>
      </c>
      <c r="K167" s="242" t="s">
        <v>63</v>
      </c>
      <c r="L167" s="243" t="s">
        <v>64</v>
      </c>
      <c r="M167" s="244" t="s">
        <v>28</v>
      </c>
      <c r="N167" s="242" t="s">
        <v>63</v>
      </c>
      <c r="O167" s="243" t="s">
        <v>64</v>
      </c>
      <c r="P167" s="244" t="s">
        <v>28</v>
      </c>
      <c r="Q167" s="242" t="s">
        <v>63</v>
      </c>
      <c r="R167" s="243" t="s">
        <v>64</v>
      </c>
      <c r="S167" s="244" t="s">
        <v>28</v>
      </c>
    </row>
    <row r="168" spans="1:19" ht="9.75">
      <c r="A168" s="236" t="s">
        <v>484</v>
      </c>
      <c r="B168" s="246">
        <v>0</v>
      </c>
      <c r="C168" s="247">
        <v>0</v>
      </c>
      <c r="D168" s="247">
        <v>0</v>
      </c>
      <c r="E168" s="246">
        <v>5</v>
      </c>
      <c r="F168" s="247">
        <v>4</v>
      </c>
      <c r="G168" s="247">
        <v>9</v>
      </c>
      <c r="H168" s="246">
        <v>0</v>
      </c>
      <c r="I168" s="247">
        <v>0</v>
      </c>
      <c r="J168" s="247">
        <v>0</v>
      </c>
      <c r="K168" s="246">
        <v>0</v>
      </c>
      <c r="L168" s="247">
        <v>0</v>
      </c>
      <c r="M168" s="247">
        <v>0</v>
      </c>
      <c r="N168" s="246">
        <v>0</v>
      </c>
      <c r="O168" s="247">
        <v>0</v>
      </c>
      <c r="P168" s="247">
        <v>0</v>
      </c>
      <c r="Q168" s="246">
        <f aca="true" t="shared" si="20" ref="Q168:Q188">B168+E168+H168+K168+N168</f>
        <v>5</v>
      </c>
      <c r="R168" s="247">
        <f aca="true" t="shared" si="21" ref="R168:R188">C168+F168+I168+L168+O168</f>
        <v>4</v>
      </c>
      <c r="S168" s="247">
        <f aca="true" t="shared" si="22" ref="S168:S188">SUM(Q168:R168)</f>
        <v>9</v>
      </c>
    </row>
    <row r="169" spans="1:19" ht="9.75">
      <c r="A169" s="236" t="s">
        <v>379</v>
      </c>
      <c r="B169" s="246">
        <v>1</v>
      </c>
      <c r="C169" s="247">
        <v>5</v>
      </c>
      <c r="D169" s="247">
        <v>6</v>
      </c>
      <c r="E169" s="246">
        <v>2</v>
      </c>
      <c r="F169" s="247">
        <v>24</v>
      </c>
      <c r="G169" s="247">
        <v>26</v>
      </c>
      <c r="H169" s="246">
        <v>0</v>
      </c>
      <c r="I169" s="247">
        <v>0</v>
      </c>
      <c r="J169" s="247">
        <v>0</v>
      </c>
      <c r="K169" s="246">
        <v>0</v>
      </c>
      <c r="L169" s="247">
        <v>0</v>
      </c>
      <c r="M169" s="247">
        <v>0</v>
      </c>
      <c r="N169" s="246">
        <v>0</v>
      </c>
      <c r="O169" s="247">
        <v>0</v>
      </c>
      <c r="P169" s="247">
        <v>0</v>
      </c>
      <c r="Q169" s="246">
        <f t="shared" si="20"/>
        <v>3</v>
      </c>
      <c r="R169" s="247">
        <f t="shared" si="21"/>
        <v>29</v>
      </c>
      <c r="S169" s="247">
        <f t="shared" si="22"/>
        <v>32</v>
      </c>
    </row>
    <row r="170" spans="1:19" ht="9.75">
      <c r="A170" s="236" t="s">
        <v>18</v>
      </c>
      <c r="B170" s="246">
        <v>0</v>
      </c>
      <c r="C170" s="247">
        <v>0</v>
      </c>
      <c r="D170" s="247">
        <v>0</v>
      </c>
      <c r="E170" s="246">
        <v>0</v>
      </c>
      <c r="F170" s="247">
        <v>0</v>
      </c>
      <c r="G170" s="247">
        <v>0</v>
      </c>
      <c r="H170" s="246">
        <v>0</v>
      </c>
      <c r="I170" s="247">
        <v>0</v>
      </c>
      <c r="J170" s="247">
        <v>0</v>
      </c>
      <c r="K170" s="246">
        <v>4</v>
      </c>
      <c r="L170" s="247">
        <v>0</v>
      </c>
      <c r="M170" s="247">
        <v>4</v>
      </c>
      <c r="N170" s="246">
        <v>0</v>
      </c>
      <c r="O170" s="247">
        <v>0</v>
      </c>
      <c r="P170" s="247">
        <v>0</v>
      </c>
      <c r="Q170" s="246">
        <f t="shared" si="20"/>
        <v>4</v>
      </c>
      <c r="R170" s="247">
        <f t="shared" si="21"/>
        <v>0</v>
      </c>
      <c r="S170" s="247">
        <f t="shared" si="22"/>
        <v>4</v>
      </c>
    </row>
    <row r="171" spans="1:19" ht="9.75">
      <c r="A171" s="236" t="s">
        <v>19</v>
      </c>
      <c r="B171" s="246">
        <v>3</v>
      </c>
      <c r="C171" s="247">
        <v>0</v>
      </c>
      <c r="D171" s="247">
        <v>3</v>
      </c>
      <c r="E171" s="246">
        <v>0</v>
      </c>
      <c r="F171" s="247">
        <v>0</v>
      </c>
      <c r="G171" s="247">
        <v>0</v>
      </c>
      <c r="H171" s="246">
        <v>0</v>
      </c>
      <c r="I171" s="247">
        <v>0</v>
      </c>
      <c r="J171" s="247">
        <v>0</v>
      </c>
      <c r="K171" s="246">
        <v>0</v>
      </c>
      <c r="L171" s="247">
        <v>0</v>
      </c>
      <c r="M171" s="247">
        <v>0</v>
      </c>
      <c r="N171" s="246">
        <v>0</v>
      </c>
      <c r="O171" s="247">
        <v>0</v>
      </c>
      <c r="P171" s="247">
        <v>0</v>
      </c>
      <c r="Q171" s="246">
        <f t="shared" si="20"/>
        <v>3</v>
      </c>
      <c r="R171" s="247">
        <f t="shared" si="21"/>
        <v>0</v>
      </c>
      <c r="S171" s="247">
        <f t="shared" si="22"/>
        <v>3</v>
      </c>
    </row>
    <row r="172" spans="1:19" ht="9.75">
      <c r="A172" s="236" t="s">
        <v>491</v>
      </c>
      <c r="B172" s="246">
        <v>0</v>
      </c>
      <c r="C172" s="247">
        <v>0</v>
      </c>
      <c r="D172" s="247">
        <v>0</v>
      </c>
      <c r="E172" s="246">
        <v>8</v>
      </c>
      <c r="F172" s="247">
        <v>0</v>
      </c>
      <c r="G172" s="247">
        <v>8</v>
      </c>
      <c r="H172" s="246">
        <v>0</v>
      </c>
      <c r="I172" s="247">
        <v>0</v>
      </c>
      <c r="J172" s="247">
        <v>0</v>
      </c>
      <c r="K172" s="246">
        <v>0</v>
      </c>
      <c r="L172" s="247">
        <v>0</v>
      </c>
      <c r="M172" s="247">
        <v>0</v>
      </c>
      <c r="N172" s="246">
        <v>0</v>
      </c>
      <c r="O172" s="247">
        <v>0</v>
      </c>
      <c r="P172" s="247">
        <v>0</v>
      </c>
      <c r="Q172" s="246">
        <f aca="true" t="shared" si="23" ref="Q172:R174">B172+E172+H172+K172+N172</f>
        <v>8</v>
      </c>
      <c r="R172" s="247">
        <f t="shared" si="23"/>
        <v>0</v>
      </c>
      <c r="S172" s="247">
        <f>SUM(Q172:R172)</f>
        <v>8</v>
      </c>
    </row>
    <row r="173" spans="1:19" ht="9.75">
      <c r="A173" s="236" t="s">
        <v>485</v>
      </c>
      <c r="B173" s="246">
        <v>0</v>
      </c>
      <c r="C173" s="247">
        <v>0</v>
      </c>
      <c r="D173" s="247">
        <v>0</v>
      </c>
      <c r="E173" s="246">
        <v>5</v>
      </c>
      <c r="F173" s="247">
        <v>0</v>
      </c>
      <c r="G173" s="247">
        <v>5</v>
      </c>
      <c r="H173" s="246">
        <v>0</v>
      </c>
      <c r="I173" s="247">
        <v>0</v>
      </c>
      <c r="J173" s="247">
        <v>0</v>
      </c>
      <c r="K173" s="246">
        <v>0</v>
      </c>
      <c r="L173" s="247">
        <v>0</v>
      </c>
      <c r="M173" s="247">
        <v>0</v>
      </c>
      <c r="N173" s="246">
        <v>0</v>
      </c>
      <c r="O173" s="247">
        <v>0</v>
      </c>
      <c r="P173" s="247">
        <v>0</v>
      </c>
      <c r="Q173" s="246">
        <f t="shared" si="23"/>
        <v>5</v>
      </c>
      <c r="R173" s="247">
        <f t="shared" si="23"/>
        <v>0</v>
      </c>
      <c r="S173" s="247">
        <f>SUM(Q173:R173)</f>
        <v>5</v>
      </c>
    </row>
    <row r="174" spans="1:19" ht="9.75">
      <c r="A174" s="236" t="s">
        <v>17</v>
      </c>
      <c r="B174" s="246">
        <v>8</v>
      </c>
      <c r="C174" s="247">
        <v>0</v>
      </c>
      <c r="D174" s="247">
        <v>8</v>
      </c>
      <c r="E174" s="246">
        <v>0</v>
      </c>
      <c r="F174" s="247">
        <v>0</v>
      </c>
      <c r="G174" s="247">
        <v>0</v>
      </c>
      <c r="H174" s="246">
        <v>0</v>
      </c>
      <c r="I174" s="247">
        <v>0</v>
      </c>
      <c r="J174" s="247">
        <v>0</v>
      </c>
      <c r="K174" s="246">
        <v>0</v>
      </c>
      <c r="L174" s="247">
        <v>0</v>
      </c>
      <c r="M174" s="247">
        <v>0</v>
      </c>
      <c r="N174" s="246">
        <v>0</v>
      </c>
      <c r="O174" s="247">
        <v>0</v>
      </c>
      <c r="P174" s="247">
        <v>0</v>
      </c>
      <c r="Q174" s="246">
        <f t="shared" si="23"/>
        <v>8</v>
      </c>
      <c r="R174" s="247">
        <f t="shared" si="23"/>
        <v>0</v>
      </c>
      <c r="S174" s="247">
        <f>SUM(Q174:R174)</f>
        <v>8</v>
      </c>
    </row>
    <row r="175" spans="1:19" ht="9.75">
      <c r="A175" s="236" t="s">
        <v>20</v>
      </c>
      <c r="B175" s="246">
        <v>0</v>
      </c>
      <c r="C175" s="247">
        <v>0</v>
      </c>
      <c r="D175" s="247">
        <v>0</v>
      </c>
      <c r="E175" s="246">
        <v>16</v>
      </c>
      <c r="F175" s="247">
        <v>1</v>
      </c>
      <c r="G175" s="247">
        <v>17</v>
      </c>
      <c r="H175" s="246">
        <v>0</v>
      </c>
      <c r="I175" s="247">
        <v>0</v>
      </c>
      <c r="J175" s="247">
        <v>0</v>
      </c>
      <c r="K175" s="246">
        <v>0</v>
      </c>
      <c r="L175" s="247">
        <v>0</v>
      </c>
      <c r="M175" s="247">
        <v>0</v>
      </c>
      <c r="N175" s="246">
        <v>0</v>
      </c>
      <c r="O175" s="247">
        <v>0</v>
      </c>
      <c r="P175" s="247">
        <v>0</v>
      </c>
      <c r="Q175" s="246">
        <f t="shared" si="20"/>
        <v>16</v>
      </c>
      <c r="R175" s="247">
        <f t="shared" si="21"/>
        <v>1</v>
      </c>
      <c r="S175" s="247">
        <f t="shared" si="22"/>
        <v>17</v>
      </c>
    </row>
    <row r="176" spans="1:19" ht="9.75">
      <c r="A176" s="236" t="s">
        <v>496</v>
      </c>
      <c r="B176" s="246">
        <v>0</v>
      </c>
      <c r="C176" s="247">
        <v>0</v>
      </c>
      <c r="D176" s="247">
        <v>0</v>
      </c>
      <c r="E176" s="246">
        <v>0</v>
      </c>
      <c r="F176" s="247">
        <v>0</v>
      </c>
      <c r="G176" s="247">
        <v>0</v>
      </c>
      <c r="H176" s="246">
        <v>4</v>
      </c>
      <c r="I176" s="247">
        <v>0</v>
      </c>
      <c r="J176" s="247">
        <v>4</v>
      </c>
      <c r="K176" s="246">
        <v>5</v>
      </c>
      <c r="L176" s="247">
        <v>0</v>
      </c>
      <c r="M176" s="247">
        <v>5</v>
      </c>
      <c r="N176" s="246">
        <v>0</v>
      </c>
      <c r="O176" s="247">
        <v>0</v>
      </c>
      <c r="P176" s="247">
        <v>0</v>
      </c>
      <c r="Q176" s="246">
        <f t="shared" si="20"/>
        <v>9</v>
      </c>
      <c r="R176" s="247">
        <f t="shared" si="21"/>
        <v>0</v>
      </c>
      <c r="S176" s="247">
        <f t="shared" si="22"/>
        <v>9</v>
      </c>
    </row>
    <row r="177" spans="1:19" ht="9.75">
      <c r="A177" s="236" t="s">
        <v>26</v>
      </c>
      <c r="B177" s="246">
        <v>0</v>
      </c>
      <c r="C177" s="247">
        <v>0</v>
      </c>
      <c r="D177" s="247">
        <v>0</v>
      </c>
      <c r="E177" s="246">
        <v>0</v>
      </c>
      <c r="F177" s="247">
        <v>0</v>
      </c>
      <c r="G177" s="247">
        <v>0</v>
      </c>
      <c r="H177" s="246">
        <v>3</v>
      </c>
      <c r="I177" s="247">
        <v>0</v>
      </c>
      <c r="J177" s="247">
        <v>3</v>
      </c>
      <c r="K177" s="246">
        <v>0</v>
      </c>
      <c r="L177" s="247">
        <v>0</v>
      </c>
      <c r="M177" s="247">
        <v>0</v>
      </c>
      <c r="N177" s="246">
        <v>0</v>
      </c>
      <c r="O177" s="247">
        <v>0</v>
      </c>
      <c r="P177" s="247">
        <v>0</v>
      </c>
      <c r="Q177" s="246">
        <f t="shared" si="20"/>
        <v>3</v>
      </c>
      <c r="R177" s="247">
        <f t="shared" si="21"/>
        <v>0</v>
      </c>
      <c r="S177" s="247">
        <f t="shared" si="22"/>
        <v>3</v>
      </c>
    </row>
    <row r="178" spans="1:19" ht="9.75">
      <c r="A178" s="248" t="s">
        <v>486</v>
      </c>
      <c r="B178" s="246">
        <v>0</v>
      </c>
      <c r="C178" s="247">
        <v>0</v>
      </c>
      <c r="D178" s="247">
        <v>0</v>
      </c>
      <c r="E178" s="246">
        <v>1</v>
      </c>
      <c r="F178" s="247">
        <v>0</v>
      </c>
      <c r="G178" s="247">
        <v>1</v>
      </c>
      <c r="H178" s="246">
        <v>0</v>
      </c>
      <c r="I178" s="247">
        <v>0</v>
      </c>
      <c r="J178" s="247">
        <v>0</v>
      </c>
      <c r="K178" s="246">
        <v>0</v>
      </c>
      <c r="L178" s="247">
        <v>0</v>
      </c>
      <c r="M178" s="247">
        <v>0</v>
      </c>
      <c r="N178" s="246">
        <v>0</v>
      </c>
      <c r="O178" s="247">
        <v>0</v>
      </c>
      <c r="P178" s="247">
        <v>0</v>
      </c>
      <c r="Q178" s="246">
        <f t="shared" si="20"/>
        <v>1</v>
      </c>
      <c r="R178" s="247">
        <f t="shared" si="21"/>
        <v>0</v>
      </c>
      <c r="S178" s="247">
        <f t="shared" si="22"/>
        <v>1</v>
      </c>
    </row>
    <row r="179" spans="1:19" ht="9.75">
      <c r="A179" s="236" t="s">
        <v>21</v>
      </c>
      <c r="B179" s="246">
        <v>0</v>
      </c>
      <c r="C179" s="247">
        <v>0</v>
      </c>
      <c r="D179" s="247">
        <v>0</v>
      </c>
      <c r="E179" s="246">
        <v>0</v>
      </c>
      <c r="F179" s="247">
        <v>0</v>
      </c>
      <c r="G179" s="247">
        <v>0</v>
      </c>
      <c r="H179" s="246">
        <v>2</v>
      </c>
      <c r="I179" s="247">
        <v>0</v>
      </c>
      <c r="J179" s="247">
        <v>2</v>
      </c>
      <c r="K179" s="246">
        <v>0</v>
      </c>
      <c r="L179" s="247">
        <v>0</v>
      </c>
      <c r="M179" s="247">
        <v>0</v>
      </c>
      <c r="N179" s="246">
        <v>0</v>
      </c>
      <c r="O179" s="247">
        <v>0</v>
      </c>
      <c r="P179" s="247">
        <v>0</v>
      </c>
      <c r="Q179" s="246">
        <f t="shared" si="20"/>
        <v>2</v>
      </c>
      <c r="R179" s="247">
        <f t="shared" si="21"/>
        <v>0</v>
      </c>
      <c r="S179" s="247">
        <f t="shared" si="22"/>
        <v>2</v>
      </c>
    </row>
    <row r="180" spans="1:19" ht="9.75">
      <c r="A180" s="236" t="s">
        <v>497</v>
      </c>
      <c r="B180" s="246">
        <v>8</v>
      </c>
      <c r="C180" s="247">
        <v>0</v>
      </c>
      <c r="D180" s="247">
        <v>8</v>
      </c>
      <c r="E180" s="246">
        <v>14</v>
      </c>
      <c r="F180" s="247">
        <v>0</v>
      </c>
      <c r="G180" s="247">
        <v>14</v>
      </c>
      <c r="H180" s="246">
        <v>3</v>
      </c>
      <c r="I180" s="247">
        <v>0</v>
      </c>
      <c r="J180" s="247">
        <v>3</v>
      </c>
      <c r="K180" s="246">
        <v>0</v>
      </c>
      <c r="L180" s="247">
        <v>0</v>
      </c>
      <c r="M180" s="247">
        <v>0</v>
      </c>
      <c r="N180" s="246">
        <v>0</v>
      </c>
      <c r="O180" s="247">
        <v>0</v>
      </c>
      <c r="P180" s="247">
        <v>0</v>
      </c>
      <c r="Q180" s="246">
        <f t="shared" si="20"/>
        <v>25</v>
      </c>
      <c r="R180" s="247">
        <f t="shared" si="21"/>
        <v>0</v>
      </c>
      <c r="S180" s="247">
        <f t="shared" si="22"/>
        <v>25</v>
      </c>
    </row>
    <row r="181" spans="1:19" ht="9.75">
      <c r="A181" s="236" t="s">
        <v>487</v>
      </c>
      <c r="B181" s="246">
        <v>0</v>
      </c>
      <c r="C181" s="247">
        <v>0</v>
      </c>
      <c r="D181" s="247">
        <v>0</v>
      </c>
      <c r="E181" s="246">
        <v>1</v>
      </c>
      <c r="F181" s="247">
        <v>0</v>
      </c>
      <c r="G181" s="247">
        <v>1</v>
      </c>
      <c r="H181" s="246">
        <v>0</v>
      </c>
      <c r="I181" s="247">
        <v>0</v>
      </c>
      <c r="J181" s="247">
        <v>0</v>
      </c>
      <c r="K181" s="246">
        <v>0</v>
      </c>
      <c r="L181" s="247">
        <v>0</v>
      </c>
      <c r="M181" s="247">
        <v>0</v>
      </c>
      <c r="N181" s="246">
        <v>0</v>
      </c>
      <c r="O181" s="247">
        <v>0</v>
      </c>
      <c r="P181" s="247">
        <v>0</v>
      </c>
      <c r="Q181" s="246">
        <f t="shared" si="20"/>
        <v>1</v>
      </c>
      <c r="R181" s="247">
        <f t="shared" si="21"/>
        <v>0</v>
      </c>
      <c r="S181" s="247">
        <f t="shared" si="22"/>
        <v>1</v>
      </c>
    </row>
    <row r="182" spans="1:19" ht="9.75">
      <c r="A182" s="248" t="s">
        <v>378</v>
      </c>
      <c r="B182" s="246">
        <v>4</v>
      </c>
      <c r="C182" s="247">
        <v>0</v>
      </c>
      <c r="D182" s="247">
        <v>4</v>
      </c>
      <c r="E182" s="246">
        <v>2</v>
      </c>
      <c r="F182" s="247">
        <v>0</v>
      </c>
      <c r="G182" s="247">
        <v>2</v>
      </c>
      <c r="H182" s="246">
        <v>0</v>
      </c>
      <c r="I182" s="247">
        <v>0</v>
      </c>
      <c r="J182" s="247">
        <v>0</v>
      </c>
      <c r="K182" s="246">
        <v>0</v>
      </c>
      <c r="L182" s="247">
        <v>0</v>
      </c>
      <c r="M182" s="247">
        <v>0</v>
      </c>
      <c r="N182" s="246">
        <v>0</v>
      </c>
      <c r="O182" s="247">
        <v>0</v>
      </c>
      <c r="P182" s="247">
        <v>0</v>
      </c>
      <c r="Q182" s="246">
        <f t="shared" si="20"/>
        <v>6</v>
      </c>
      <c r="R182" s="247">
        <f t="shared" si="21"/>
        <v>0</v>
      </c>
      <c r="S182" s="247">
        <f t="shared" si="22"/>
        <v>6</v>
      </c>
    </row>
    <row r="183" spans="1:19" ht="9.75">
      <c r="A183" s="236" t="s">
        <v>22</v>
      </c>
      <c r="B183" s="246">
        <v>0</v>
      </c>
      <c r="C183" s="247">
        <v>0</v>
      </c>
      <c r="D183" s="247">
        <v>0</v>
      </c>
      <c r="E183" s="246">
        <v>5</v>
      </c>
      <c r="F183" s="247">
        <v>0</v>
      </c>
      <c r="G183" s="247">
        <v>5</v>
      </c>
      <c r="H183" s="246">
        <v>0</v>
      </c>
      <c r="I183" s="247">
        <v>0</v>
      </c>
      <c r="J183" s="247">
        <v>0</v>
      </c>
      <c r="K183" s="246">
        <v>0</v>
      </c>
      <c r="L183" s="247">
        <v>0</v>
      </c>
      <c r="M183" s="247">
        <v>0</v>
      </c>
      <c r="N183" s="246">
        <v>0</v>
      </c>
      <c r="O183" s="247">
        <v>0</v>
      </c>
      <c r="P183" s="247">
        <v>0</v>
      </c>
      <c r="Q183" s="246">
        <f t="shared" si="20"/>
        <v>5</v>
      </c>
      <c r="R183" s="247">
        <f t="shared" si="21"/>
        <v>0</v>
      </c>
      <c r="S183" s="247">
        <f t="shared" si="22"/>
        <v>5</v>
      </c>
    </row>
    <row r="184" spans="1:19" ht="9.75">
      <c r="A184" s="236" t="s">
        <v>351</v>
      </c>
      <c r="B184" s="246">
        <v>1</v>
      </c>
      <c r="C184" s="247">
        <v>9</v>
      </c>
      <c r="D184" s="247">
        <v>10</v>
      </c>
      <c r="E184" s="246">
        <v>4</v>
      </c>
      <c r="F184" s="247">
        <v>35</v>
      </c>
      <c r="G184" s="247">
        <v>39</v>
      </c>
      <c r="H184" s="246">
        <v>0</v>
      </c>
      <c r="I184" s="247">
        <v>0</v>
      </c>
      <c r="J184" s="247">
        <v>0</v>
      </c>
      <c r="K184" s="246">
        <v>0</v>
      </c>
      <c r="L184" s="247">
        <v>0</v>
      </c>
      <c r="M184" s="247">
        <v>0</v>
      </c>
      <c r="N184" s="246">
        <v>0</v>
      </c>
      <c r="O184" s="247">
        <v>0</v>
      </c>
      <c r="P184" s="247">
        <v>0</v>
      </c>
      <c r="Q184" s="246">
        <f t="shared" si="20"/>
        <v>5</v>
      </c>
      <c r="R184" s="247">
        <f t="shared" si="21"/>
        <v>44</v>
      </c>
      <c r="S184" s="247">
        <f t="shared" si="22"/>
        <v>49</v>
      </c>
    </row>
    <row r="185" spans="1:19" ht="9.75">
      <c r="A185" s="236" t="s">
        <v>409</v>
      </c>
      <c r="B185" s="246">
        <v>0</v>
      </c>
      <c r="C185" s="247">
        <v>0</v>
      </c>
      <c r="D185" s="247">
        <v>0</v>
      </c>
      <c r="E185" s="246">
        <v>14</v>
      </c>
      <c r="F185" s="247">
        <v>0</v>
      </c>
      <c r="G185" s="247">
        <v>14</v>
      </c>
      <c r="H185" s="246">
        <v>0</v>
      </c>
      <c r="I185" s="247">
        <v>0</v>
      </c>
      <c r="J185" s="247">
        <v>0</v>
      </c>
      <c r="K185" s="246">
        <v>0</v>
      </c>
      <c r="L185" s="247">
        <v>0</v>
      </c>
      <c r="M185" s="247">
        <v>0</v>
      </c>
      <c r="N185" s="246">
        <v>0</v>
      </c>
      <c r="O185" s="247">
        <v>0</v>
      </c>
      <c r="P185" s="247">
        <v>0</v>
      </c>
      <c r="Q185" s="246">
        <f t="shared" si="20"/>
        <v>14</v>
      </c>
      <c r="R185" s="247">
        <f t="shared" si="21"/>
        <v>0</v>
      </c>
      <c r="S185" s="247">
        <f>SUM(Q185:R185)</f>
        <v>14</v>
      </c>
    </row>
    <row r="186" spans="1:19" ht="9.75">
      <c r="A186" s="236" t="s">
        <v>377</v>
      </c>
      <c r="B186" s="246">
        <v>0</v>
      </c>
      <c r="C186" s="247">
        <v>0</v>
      </c>
      <c r="D186" s="247">
        <v>0</v>
      </c>
      <c r="E186" s="246">
        <v>3</v>
      </c>
      <c r="F186" s="247">
        <v>62</v>
      </c>
      <c r="G186" s="247">
        <v>65</v>
      </c>
      <c r="H186" s="246">
        <v>0</v>
      </c>
      <c r="I186" s="247">
        <v>0</v>
      </c>
      <c r="J186" s="247">
        <v>0</v>
      </c>
      <c r="K186" s="246">
        <v>0</v>
      </c>
      <c r="L186" s="247">
        <v>0</v>
      </c>
      <c r="M186" s="247">
        <v>0</v>
      </c>
      <c r="N186" s="246">
        <v>0</v>
      </c>
      <c r="O186" s="247">
        <v>0</v>
      </c>
      <c r="P186" s="247">
        <v>0</v>
      </c>
      <c r="Q186" s="246">
        <f t="shared" si="20"/>
        <v>3</v>
      </c>
      <c r="R186" s="247">
        <f t="shared" si="21"/>
        <v>62</v>
      </c>
      <c r="S186" s="247">
        <f>SUM(Q186:R186)</f>
        <v>65</v>
      </c>
    </row>
    <row r="187" spans="1:19" ht="9.75">
      <c r="A187" s="236" t="s">
        <v>405</v>
      </c>
      <c r="B187" s="246">
        <v>4</v>
      </c>
      <c r="C187" s="247">
        <v>0</v>
      </c>
      <c r="D187" s="247">
        <v>4</v>
      </c>
      <c r="E187" s="246">
        <v>0</v>
      </c>
      <c r="F187" s="247">
        <v>0</v>
      </c>
      <c r="G187" s="247">
        <v>0</v>
      </c>
      <c r="H187" s="246">
        <v>6</v>
      </c>
      <c r="I187" s="247">
        <v>0</v>
      </c>
      <c r="J187" s="247">
        <v>6</v>
      </c>
      <c r="K187" s="246">
        <v>0</v>
      </c>
      <c r="L187" s="247">
        <v>0</v>
      </c>
      <c r="M187" s="247">
        <v>0</v>
      </c>
      <c r="N187" s="246">
        <v>0</v>
      </c>
      <c r="O187" s="247">
        <v>0</v>
      </c>
      <c r="P187" s="247">
        <v>0</v>
      </c>
      <c r="Q187" s="246">
        <f t="shared" si="20"/>
        <v>10</v>
      </c>
      <c r="R187" s="247">
        <f t="shared" si="21"/>
        <v>0</v>
      </c>
      <c r="S187" s="247">
        <f t="shared" si="22"/>
        <v>10</v>
      </c>
    </row>
    <row r="188" spans="1:19" ht="11.25" customHeight="1">
      <c r="A188" s="236" t="s">
        <v>407</v>
      </c>
      <c r="B188" s="246">
        <v>0</v>
      </c>
      <c r="C188" s="247">
        <v>0</v>
      </c>
      <c r="D188" s="247">
        <v>0</v>
      </c>
      <c r="E188" s="246">
        <v>2</v>
      </c>
      <c r="F188" s="247">
        <v>2</v>
      </c>
      <c r="G188" s="247">
        <v>4</v>
      </c>
      <c r="H188" s="246">
        <v>0</v>
      </c>
      <c r="I188" s="247">
        <v>0</v>
      </c>
      <c r="J188" s="247">
        <v>0</v>
      </c>
      <c r="K188" s="246">
        <v>0</v>
      </c>
      <c r="L188" s="247">
        <v>0</v>
      </c>
      <c r="M188" s="247">
        <v>0</v>
      </c>
      <c r="N188" s="246">
        <v>0</v>
      </c>
      <c r="O188" s="247">
        <v>0</v>
      </c>
      <c r="P188" s="247">
        <v>0</v>
      </c>
      <c r="Q188" s="246">
        <f t="shared" si="20"/>
        <v>2</v>
      </c>
      <c r="R188" s="247">
        <f t="shared" si="21"/>
        <v>2</v>
      </c>
      <c r="S188" s="247">
        <f t="shared" si="22"/>
        <v>4</v>
      </c>
    </row>
    <row r="189" spans="1:19" ht="9.75">
      <c r="A189" s="249" t="s">
        <v>28</v>
      </c>
      <c r="B189" s="250">
        <f>SUM(B168:B188)</f>
        <v>29</v>
      </c>
      <c r="C189" s="251">
        <f>SUM(C168:C188)</f>
        <v>14</v>
      </c>
      <c r="D189" s="251">
        <f>SUM(B189:C189)</f>
        <v>43</v>
      </c>
      <c r="E189" s="250">
        <f aca="true" t="shared" si="24" ref="E189:S189">SUM(E168:E188)</f>
        <v>82</v>
      </c>
      <c r="F189" s="251">
        <f t="shared" si="24"/>
        <v>128</v>
      </c>
      <c r="G189" s="251">
        <f t="shared" si="24"/>
        <v>210</v>
      </c>
      <c r="H189" s="250">
        <f t="shared" si="24"/>
        <v>18</v>
      </c>
      <c r="I189" s="251">
        <f t="shared" si="24"/>
        <v>0</v>
      </c>
      <c r="J189" s="251">
        <f t="shared" si="24"/>
        <v>18</v>
      </c>
      <c r="K189" s="250">
        <f t="shared" si="24"/>
        <v>9</v>
      </c>
      <c r="L189" s="251">
        <f t="shared" si="24"/>
        <v>0</v>
      </c>
      <c r="M189" s="251">
        <f t="shared" si="24"/>
        <v>9</v>
      </c>
      <c r="N189" s="250">
        <f t="shared" si="24"/>
        <v>0</v>
      </c>
      <c r="O189" s="251">
        <f t="shared" si="24"/>
        <v>0</v>
      </c>
      <c r="P189" s="251">
        <f t="shared" si="24"/>
        <v>0</v>
      </c>
      <c r="Q189" s="250">
        <f t="shared" si="24"/>
        <v>138</v>
      </c>
      <c r="R189" s="251">
        <f t="shared" si="24"/>
        <v>142</v>
      </c>
      <c r="S189" s="251">
        <f t="shared" si="24"/>
        <v>280</v>
      </c>
    </row>
    <row r="192" spans="1:24" ht="9.75">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row>
  </sheetData>
  <sheetProtection/>
  <mergeCells count="10">
    <mergeCell ref="B165:D165"/>
    <mergeCell ref="B166:D166"/>
    <mergeCell ref="B9:D9"/>
    <mergeCell ref="B10:D10"/>
    <mergeCell ref="B80:D80"/>
    <mergeCell ref="B81:D81"/>
    <mergeCell ref="B61:D61"/>
    <mergeCell ref="B62:D62"/>
    <mergeCell ref="A54:S54"/>
    <mergeCell ref="A157:S157"/>
  </mergeCells>
  <printOptions horizontalCentered="1"/>
  <pageMargins left="0" right="0" top="0.3937007874015748" bottom="0.1968503937007874" header="0.11811023622047245" footer="0.11811023622047245"/>
  <pageSetup horizontalDpi="600" verticalDpi="600" orientation="landscape" paperSize="9" scale="90" r:id="rId1"/>
  <headerFooter alignWithMargins="0">
    <oddFooter>&amp;R&amp;A</oddFooter>
  </headerFooter>
  <rowBreaks count="2" manualBreakCount="2">
    <brk id="54" max="255" man="1"/>
    <brk id="158" max="255" man="1"/>
  </rowBreaks>
  <ignoredErrors>
    <ignoredError sqref="M64:M67" formulaRange="1"/>
    <ignoredError sqref="D189" 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R41" sqref="R41"/>
    </sheetView>
  </sheetViews>
  <sheetFormatPr defaultColWidth="9.33203125" defaultRowHeight="11.25"/>
  <cols>
    <col min="1" max="1" width="18.83203125" style="36" customWidth="1"/>
    <col min="2" max="16384" width="9.33203125" style="36" customWidth="1"/>
  </cols>
  <sheetData>
    <row r="1" spans="1:19" ht="10.5">
      <c r="A1" s="74" t="s">
        <v>459</v>
      </c>
      <c r="B1" s="46"/>
      <c r="C1" s="46"/>
      <c r="D1" s="47"/>
      <c r="E1" s="47"/>
      <c r="F1" s="47"/>
      <c r="G1" s="47"/>
      <c r="H1" s="47"/>
      <c r="I1" s="47"/>
      <c r="J1" s="47"/>
      <c r="K1" s="47"/>
      <c r="L1" s="47"/>
      <c r="M1" s="47"/>
      <c r="N1" s="47"/>
      <c r="O1" s="47"/>
      <c r="P1" s="47"/>
      <c r="Q1" s="47"/>
      <c r="R1" s="47"/>
      <c r="S1" s="47"/>
    </row>
    <row r="2" spans="1:19" ht="10.5">
      <c r="A2" s="48" t="s">
        <v>55</v>
      </c>
      <c r="B2" s="49"/>
      <c r="C2" s="49"/>
      <c r="D2" s="50"/>
      <c r="E2" s="50"/>
      <c r="F2" s="50"/>
      <c r="G2" s="50"/>
      <c r="H2" s="50"/>
      <c r="I2" s="50"/>
      <c r="J2" s="50"/>
      <c r="K2" s="50"/>
      <c r="L2" s="50"/>
      <c r="M2" s="50"/>
      <c r="N2" s="50"/>
      <c r="O2" s="50"/>
      <c r="P2" s="50"/>
      <c r="Q2" s="50"/>
      <c r="R2" s="50"/>
      <c r="S2" s="50"/>
    </row>
    <row r="3" spans="1:19" ht="10.5">
      <c r="A3" s="48" t="s">
        <v>460</v>
      </c>
      <c r="B3" s="49"/>
      <c r="C3" s="49"/>
      <c r="D3" s="50"/>
      <c r="E3" s="50"/>
      <c r="F3" s="50"/>
      <c r="G3" s="50"/>
      <c r="H3" s="50"/>
      <c r="I3" s="50"/>
      <c r="J3" s="50"/>
      <c r="K3" s="50"/>
      <c r="L3" s="50"/>
      <c r="M3" s="50"/>
      <c r="N3" s="50"/>
      <c r="O3" s="50"/>
      <c r="P3" s="50"/>
      <c r="Q3" s="50"/>
      <c r="R3" s="50"/>
      <c r="S3" s="50"/>
    </row>
    <row r="4" spans="1:19" ht="12">
      <c r="A4" s="108"/>
      <c r="B4" s="49"/>
      <c r="C4" s="49"/>
      <c r="D4" s="50"/>
      <c r="E4" s="50"/>
      <c r="F4" s="50"/>
      <c r="G4" s="50"/>
      <c r="H4" s="50"/>
      <c r="I4" s="50"/>
      <c r="J4" s="50"/>
      <c r="K4" s="50"/>
      <c r="L4" s="50"/>
      <c r="M4" s="50"/>
      <c r="N4" s="50"/>
      <c r="O4" s="50"/>
      <c r="P4" s="50"/>
      <c r="Q4" s="50"/>
      <c r="R4" s="50"/>
      <c r="S4" s="50"/>
    </row>
    <row r="5" spans="1:19" ht="10.5">
      <c r="A5" s="48" t="s">
        <v>23</v>
      </c>
      <c r="B5" s="49"/>
      <c r="C5" s="49"/>
      <c r="D5" s="50"/>
      <c r="E5" s="50"/>
      <c r="F5" s="50"/>
      <c r="G5" s="50"/>
      <c r="H5" s="50"/>
      <c r="I5" s="50"/>
      <c r="J5" s="50"/>
      <c r="K5" s="50"/>
      <c r="L5" s="50"/>
      <c r="M5" s="50"/>
      <c r="N5" s="50"/>
      <c r="O5" s="50"/>
      <c r="P5" s="50"/>
      <c r="Q5" s="50"/>
      <c r="R5" s="50"/>
      <c r="S5" s="50"/>
    </row>
    <row r="6" spans="1:19" ht="10.5">
      <c r="A6" s="48"/>
      <c r="B6" s="49"/>
      <c r="C6" s="49"/>
      <c r="D6" s="50"/>
      <c r="E6" s="50"/>
      <c r="F6" s="50"/>
      <c r="G6" s="50"/>
      <c r="H6" s="50"/>
      <c r="I6" s="50"/>
      <c r="J6" s="50"/>
      <c r="K6" s="50"/>
      <c r="L6" s="50"/>
      <c r="M6" s="50"/>
      <c r="N6" s="50"/>
      <c r="O6" s="50"/>
      <c r="P6" s="50"/>
      <c r="Q6" s="50"/>
      <c r="R6" s="50"/>
      <c r="S6" s="50"/>
    </row>
    <row r="7" spans="1:19" ht="10.5">
      <c r="A7" s="348" t="s">
        <v>25</v>
      </c>
      <c r="B7" s="348"/>
      <c r="C7" s="348"/>
      <c r="D7" s="348"/>
      <c r="E7" s="348"/>
      <c r="F7" s="348"/>
      <c r="G7" s="348"/>
      <c r="H7" s="348"/>
      <c r="I7" s="348"/>
      <c r="J7" s="348"/>
      <c r="K7" s="348"/>
      <c r="L7" s="348"/>
      <c r="M7" s="348"/>
      <c r="N7" s="348"/>
      <c r="O7" s="348"/>
      <c r="P7" s="348"/>
      <c r="Q7" s="348"/>
      <c r="R7" s="348"/>
      <c r="S7" s="348"/>
    </row>
    <row r="8" spans="1:19" ht="10.5">
      <c r="A8" s="348" t="s">
        <v>410</v>
      </c>
      <c r="B8" s="348"/>
      <c r="C8" s="348"/>
      <c r="D8" s="348"/>
      <c r="E8" s="348"/>
      <c r="F8" s="348"/>
      <c r="G8" s="348"/>
      <c r="H8" s="348"/>
      <c r="I8" s="348"/>
      <c r="J8" s="348"/>
      <c r="K8" s="348"/>
      <c r="L8" s="348"/>
      <c r="M8" s="348"/>
      <c r="N8" s="348"/>
      <c r="O8" s="348"/>
      <c r="P8" s="348"/>
      <c r="Q8" s="348"/>
      <c r="R8" s="348"/>
      <c r="S8" s="348"/>
    </row>
    <row r="9" spans="1:19" ht="10.5">
      <c r="A9" s="48"/>
      <c r="B9" s="49"/>
      <c r="C9" s="49"/>
      <c r="D9" s="50"/>
      <c r="E9" s="50"/>
      <c r="F9" s="50"/>
      <c r="G9" s="50"/>
      <c r="H9" s="50"/>
      <c r="I9" s="50"/>
      <c r="J9" s="50"/>
      <c r="K9" s="50"/>
      <c r="L9" s="50"/>
      <c r="M9" s="50"/>
      <c r="N9" s="50"/>
      <c r="O9" s="50"/>
      <c r="P9" s="50"/>
      <c r="Q9" s="50"/>
      <c r="R9" s="50"/>
      <c r="S9" s="50"/>
    </row>
    <row r="10" spans="1:19" ht="10.5">
      <c r="A10" s="48"/>
      <c r="B10" s="49"/>
      <c r="C10" s="49"/>
      <c r="D10" s="50"/>
      <c r="E10" s="50"/>
      <c r="F10" s="50"/>
      <c r="G10" s="50"/>
      <c r="H10" s="50"/>
      <c r="I10" s="50"/>
      <c r="J10" s="50"/>
      <c r="K10" s="50"/>
      <c r="L10" s="50"/>
      <c r="M10" s="50"/>
      <c r="N10" s="50"/>
      <c r="O10" s="50"/>
      <c r="P10" s="50"/>
      <c r="Q10" s="50"/>
      <c r="R10" s="50"/>
      <c r="S10" s="50"/>
    </row>
    <row r="11" spans="1:19" ht="10.5">
      <c r="A11" s="48" t="s">
        <v>414</v>
      </c>
      <c r="B11" s="49"/>
      <c r="C11" s="49"/>
      <c r="D11" s="50"/>
      <c r="E11" s="50"/>
      <c r="F11" s="50"/>
      <c r="G11" s="50"/>
      <c r="H11" s="50"/>
      <c r="I11" s="50"/>
      <c r="J11" s="50"/>
      <c r="K11" s="50"/>
      <c r="L11" s="50"/>
      <c r="M11" s="50"/>
      <c r="N11" s="50"/>
      <c r="O11" s="50"/>
      <c r="P11" s="50"/>
      <c r="Q11" s="50"/>
      <c r="R11" s="50"/>
      <c r="S11" s="50"/>
    </row>
    <row r="12" spans="1:19" ht="12.75" thickBot="1">
      <c r="A12" s="108"/>
      <c r="B12" s="49"/>
      <c r="C12" s="49"/>
      <c r="D12" s="50"/>
      <c r="E12" s="47"/>
      <c r="F12" s="47"/>
      <c r="G12" s="47"/>
      <c r="H12" s="47"/>
      <c r="I12" s="47"/>
      <c r="J12" s="47"/>
      <c r="K12" s="47"/>
      <c r="L12" s="47"/>
      <c r="M12" s="47"/>
      <c r="N12" s="47"/>
      <c r="O12" s="47"/>
      <c r="P12" s="47"/>
      <c r="Q12" s="47"/>
      <c r="R12" s="47"/>
      <c r="S12" s="47"/>
    </row>
    <row r="13" spans="1:19" ht="10.5">
      <c r="A13" s="52"/>
      <c r="B13" s="349" t="s">
        <v>58</v>
      </c>
      <c r="C13" s="350"/>
      <c r="D13" s="351"/>
      <c r="E13" s="54"/>
      <c r="F13" s="53" t="s">
        <v>46</v>
      </c>
      <c r="G13" s="55"/>
      <c r="H13" s="54"/>
      <c r="I13" s="53" t="s">
        <v>47</v>
      </c>
      <c r="J13" s="55"/>
      <c r="K13" s="54"/>
      <c r="L13" s="53" t="s">
        <v>48</v>
      </c>
      <c r="M13" s="55"/>
      <c r="N13" s="54"/>
      <c r="O13" s="53" t="s">
        <v>59</v>
      </c>
      <c r="P13" s="55"/>
      <c r="Q13" s="54"/>
      <c r="R13" s="53" t="s">
        <v>28</v>
      </c>
      <c r="S13" s="56"/>
    </row>
    <row r="14" spans="1:19" ht="10.5">
      <c r="A14" s="45"/>
      <c r="B14" s="352" t="s">
        <v>60</v>
      </c>
      <c r="C14" s="353"/>
      <c r="D14" s="354"/>
      <c r="E14" s="112"/>
      <c r="F14" s="113"/>
      <c r="G14" s="114"/>
      <c r="H14" s="112"/>
      <c r="I14" s="113"/>
      <c r="J14" s="114"/>
      <c r="K14" s="112"/>
      <c r="L14" s="113"/>
      <c r="M14" s="114"/>
      <c r="N14" s="112"/>
      <c r="O14" s="42" t="s">
        <v>61</v>
      </c>
      <c r="P14" s="114"/>
      <c r="Q14" s="112"/>
      <c r="R14" s="113"/>
      <c r="S14" s="114"/>
    </row>
    <row r="15" spans="1:19" ht="10.5">
      <c r="A15" s="42" t="s">
        <v>62</v>
      </c>
      <c r="B15" s="62" t="s">
        <v>63</v>
      </c>
      <c r="C15" s="63" t="s">
        <v>64</v>
      </c>
      <c r="D15" s="64" t="s">
        <v>28</v>
      </c>
      <c r="E15" s="62" t="s">
        <v>63</v>
      </c>
      <c r="F15" s="63" t="s">
        <v>64</v>
      </c>
      <c r="G15" s="64" t="s">
        <v>28</v>
      </c>
      <c r="H15" s="62" t="s">
        <v>63</v>
      </c>
      <c r="I15" s="63" t="s">
        <v>64</v>
      </c>
      <c r="J15" s="64" t="s">
        <v>28</v>
      </c>
      <c r="K15" s="62" t="s">
        <v>63</v>
      </c>
      <c r="L15" s="63" t="s">
        <v>64</v>
      </c>
      <c r="M15" s="64" t="s">
        <v>28</v>
      </c>
      <c r="N15" s="62" t="s">
        <v>63</v>
      </c>
      <c r="O15" s="63" t="s">
        <v>64</v>
      </c>
      <c r="P15" s="64" t="s">
        <v>28</v>
      </c>
      <c r="Q15" s="62" t="s">
        <v>63</v>
      </c>
      <c r="R15" s="63" t="s">
        <v>64</v>
      </c>
      <c r="S15" s="64" t="s">
        <v>28</v>
      </c>
    </row>
    <row r="16" spans="1:19" ht="10.5">
      <c r="A16" s="36" t="s">
        <v>365</v>
      </c>
      <c r="B16" s="57">
        <v>0</v>
      </c>
      <c r="C16" s="58">
        <v>0</v>
      </c>
      <c r="D16" s="58">
        <v>0</v>
      </c>
      <c r="E16" s="57">
        <v>2</v>
      </c>
      <c r="F16" s="58">
        <v>37</v>
      </c>
      <c r="G16" s="58">
        <v>39</v>
      </c>
      <c r="H16" s="57">
        <v>0</v>
      </c>
      <c r="I16" s="58">
        <v>0</v>
      </c>
      <c r="J16" s="58">
        <v>0</v>
      </c>
      <c r="K16" s="57">
        <v>0</v>
      </c>
      <c r="L16" s="58">
        <v>0</v>
      </c>
      <c r="M16" s="58">
        <v>0</v>
      </c>
      <c r="N16" s="57">
        <v>0</v>
      </c>
      <c r="O16" s="58">
        <v>0</v>
      </c>
      <c r="P16" s="58">
        <v>0</v>
      </c>
      <c r="Q16" s="57">
        <f>B16+E16+H16+K16+N16</f>
        <v>2</v>
      </c>
      <c r="R16" s="58">
        <f>C16+F16+I16+L16+O16</f>
        <v>37</v>
      </c>
      <c r="S16" s="58">
        <f>SUM(Q16:R16)</f>
        <v>39</v>
      </c>
    </row>
    <row r="17" spans="1:19" ht="10.5">
      <c r="A17" s="36" t="s">
        <v>366</v>
      </c>
      <c r="B17" s="57">
        <v>0</v>
      </c>
      <c r="C17" s="58">
        <v>0</v>
      </c>
      <c r="D17" s="58">
        <v>0</v>
      </c>
      <c r="E17" s="57">
        <v>21</v>
      </c>
      <c r="F17" s="58">
        <v>48</v>
      </c>
      <c r="G17" s="58">
        <v>69</v>
      </c>
      <c r="H17" s="57">
        <v>0</v>
      </c>
      <c r="I17" s="58">
        <v>0</v>
      </c>
      <c r="J17" s="58">
        <v>0</v>
      </c>
      <c r="K17" s="57">
        <v>0</v>
      </c>
      <c r="L17" s="58">
        <v>0</v>
      </c>
      <c r="M17" s="58">
        <v>0</v>
      </c>
      <c r="N17" s="57">
        <v>0</v>
      </c>
      <c r="O17" s="58">
        <v>0</v>
      </c>
      <c r="P17" s="58">
        <v>0</v>
      </c>
      <c r="Q17" s="57">
        <f>B17+E17+H17+K17+N17</f>
        <v>21</v>
      </c>
      <c r="R17" s="58">
        <f>C17+F17+I17+L17+O17</f>
        <v>48</v>
      </c>
      <c r="S17" s="58">
        <f>SUM(Q17:R17)</f>
        <v>69</v>
      </c>
    </row>
    <row r="18" spans="1:19" ht="10.5">
      <c r="A18" s="59" t="s">
        <v>28</v>
      </c>
      <c r="B18" s="60">
        <f aca="true" t="shared" si="0" ref="B18:S18">SUM(B16:B17)</f>
        <v>0</v>
      </c>
      <c r="C18" s="61">
        <f t="shared" si="0"/>
        <v>0</v>
      </c>
      <c r="D18" s="61">
        <f t="shared" si="0"/>
        <v>0</v>
      </c>
      <c r="E18" s="60">
        <v>23</v>
      </c>
      <c r="F18" s="61">
        <v>85</v>
      </c>
      <c r="G18" s="61">
        <v>108</v>
      </c>
      <c r="H18" s="60">
        <f t="shared" si="0"/>
        <v>0</v>
      </c>
      <c r="I18" s="61">
        <f t="shared" si="0"/>
        <v>0</v>
      </c>
      <c r="J18" s="61">
        <f t="shared" si="0"/>
        <v>0</v>
      </c>
      <c r="K18" s="60">
        <f t="shared" si="0"/>
        <v>0</v>
      </c>
      <c r="L18" s="61">
        <f t="shared" si="0"/>
        <v>0</v>
      </c>
      <c r="M18" s="61">
        <f t="shared" si="0"/>
        <v>0</v>
      </c>
      <c r="N18" s="60">
        <f t="shared" si="0"/>
        <v>0</v>
      </c>
      <c r="O18" s="61">
        <f t="shared" si="0"/>
        <v>0</v>
      </c>
      <c r="P18" s="61">
        <f t="shared" si="0"/>
        <v>0</v>
      </c>
      <c r="Q18" s="60">
        <f t="shared" si="0"/>
        <v>23</v>
      </c>
      <c r="R18" s="61">
        <f t="shared" si="0"/>
        <v>85</v>
      </c>
      <c r="S18" s="61">
        <f t="shared" si="0"/>
        <v>108</v>
      </c>
    </row>
    <row r="19" ht="6" customHeight="1"/>
    <row r="20" spans="1:19" ht="10.5">
      <c r="A20" s="46" t="s">
        <v>415</v>
      </c>
      <c r="B20" s="46"/>
      <c r="C20" s="46"/>
      <c r="D20" s="47"/>
      <c r="E20" s="47"/>
      <c r="F20" s="47"/>
      <c r="G20" s="47"/>
      <c r="H20" s="47"/>
      <c r="I20" s="47"/>
      <c r="J20" s="47"/>
      <c r="K20" s="47"/>
      <c r="L20" s="47"/>
      <c r="M20" s="47"/>
      <c r="N20" s="47"/>
      <c r="O20" s="47"/>
      <c r="P20" s="47"/>
      <c r="Q20" s="47"/>
      <c r="R20" s="47"/>
      <c r="S20" s="47"/>
    </row>
    <row r="24" spans="1:19" ht="10.5">
      <c r="A24" s="48" t="s">
        <v>416</v>
      </c>
      <c r="B24" s="49"/>
      <c r="C24" s="49"/>
      <c r="D24" s="50"/>
      <c r="E24" s="50"/>
      <c r="F24" s="50"/>
      <c r="G24" s="50"/>
      <c r="H24" s="50"/>
      <c r="I24" s="50"/>
      <c r="J24" s="50"/>
      <c r="K24" s="50"/>
      <c r="L24" s="50"/>
      <c r="M24" s="50"/>
      <c r="N24" s="50"/>
      <c r="O24" s="50"/>
      <c r="P24" s="50"/>
      <c r="Q24" s="50"/>
      <c r="R24" s="50"/>
      <c r="S24" s="50"/>
    </row>
    <row r="25" spans="1:19" ht="12.75" thickBot="1">
      <c r="A25" s="108"/>
      <c r="B25" s="49"/>
      <c r="C25" s="49"/>
      <c r="D25" s="50"/>
      <c r="E25" s="47"/>
      <c r="F25" s="47"/>
      <c r="G25" s="47"/>
      <c r="H25" s="47"/>
      <c r="I25" s="47"/>
      <c r="J25" s="47"/>
      <c r="K25" s="47"/>
      <c r="L25" s="47"/>
      <c r="M25" s="47"/>
      <c r="N25" s="47"/>
      <c r="O25" s="47"/>
      <c r="P25" s="47"/>
      <c r="Q25" s="47"/>
      <c r="R25" s="47"/>
      <c r="S25" s="47"/>
    </row>
    <row r="26" spans="1:19" ht="10.5">
      <c r="A26" s="52"/>
      <c r="B26" s="349" t="s">
        <v>58</v>
      </c>
      <c r="C26" s="350"/>
      <c r="D26" s="351"/>
      <c r="E26" s="54"/>
      <c r="F26" s="53" t="s">
        <v>46</v>
      </c>
      <c r="G26" s="55"/>
      <c r="H26" s="54"/>
      <c r="I26" s="53" t="s">
        <v>47</v>
      </c>
      <c r="J26" s="55"/>
      <c r="K26" s="54"/>
      <c r="L26" s="53" t="s">
        <v>48</v>
      </c>
      <c r="M26" s="55"/>
      <c r="N26" s="54"/>
      <c r="O26" s="53" t="s">
        <v>59</v>
      </c>
      <c r="P26" s="55"/>
      <c r="Q26" s="54"/>
      <c r="R26" s="53" t="s">
        <v>28</v>
      </c>
      <c r="S26" s="56"/>
    </row>
    <row r="27" spans="1:19" ht="10.5">
      <c r="A27" s="45"/>
      <c r="B27" s="352" t="s">
        <v>60</v>
      </c>
      <c r="C27" s="353"/>
      <c r="D27" s="354"/>
      <c r="E27" s="112"/>
      <c r="F27" s="113"/>
      <c r="G27" s="114"/>
      <c r="H27" s="112"/>
      <c r="I27" s="113"/>
      <c r="J27" s="114"/>
      <c r="K27" s="112"/>
      <c r="L27" s="113"/>
      <c r="M27" s="114"/>
      <c r="N27" s="112"/>
      <c r="O27" s="42" t="s">
        <v>61</v>
      </c>
      <c r="P27" s="114"/>
      <c r="Q27" s="112"/>
      <c r="R27" s="113"/>
      <c r="S27" s="114"/>
    </row>
    <row r="28" spans="1:19" ht="10.5">
      <c r="A28" s="42" t="s">
        <v>62</v>
      </c>
      <c r="B28" s="62" t="s">
        <v>63</v>
      </c>
      <c r="C28" s="63" t="s">
        <v>64</v>
      </c>
      <c r="D28" s="64" t="s">
        <v>28</v>
      </c>
      <c r="E28" s="62" t="s">
        <v>63</v>
      </c>
      <c r="F28" s="63" t="s">
        <v>64</v>
      </c>
      <c r="G28" s="64" t="s">
        <v>28</v>
      </c>
      <c r="H28" s="62" t="s">
        <v>63</v>
      </c>
      <c r="I28" s="63" t="s">
        <v>64</v>
      </c>
      <c r="J28" s="64" t="s">
        <v>28</v>
      </c>
      <c r="K28" s="62" t="s">
        <v>63</v>
      </c>
      <c r="L28" s="63" t="s">
        <v>64</v>
      </c>
      <c r="M28" s="64" t="s">
        <v>28</v>
      </c>
      <c r="N28" s="62" t="s">
        <v>63</v>
      </c>
      <c r="O28" s="63" t="s">
        <v>64</v>
      </c>
      <c r="P28" s="64" t="s">
        <v>28</v>
      </c>
      <c r="Q28" s="62" t="s">
        <v>63</v>
      </c>
      <c r="R28" s="63" t="s">
        <v>64</v>
      </c>
      <c r="S28" s="64" t="s">
        <v>28</v>
      </c>
    </row>
    <row r="29" spans="1:19" ht="10.5">
      <c r="A29" s="36" t="s">
        <v>365</v>
      </c>
      <c r="B29" s="57">
        <v>0</v>
      </c>
      <c r="C29" s="58">
        <v>0</v>
      </c>
      <c r="D29" s="58">
        <v>0</v>
      </c>
      <c r="E29" s="57">
        <v>0</v>
      </c>
      <c r="F29" s="58">
        <v>14</v>
      </c>
      <c r="G29" s="58">
        <v>14</v>
      </c>
      <c r="H29" s="57">
        <v>0</v>
      </c>
      <c r="I29" s="58">
        <v>0</v>
      </c>
      <c r="J29" s="58">
        <v>0</v>
      </c>
      <c r="K29" s="57">
        <v>0</v>
      </c>
      <c r="L29" s="58">
        <v>0</v>
      </c>
      <c r="M29" s="58">
        <v>0</v>
      </c>
      <c r="N29" s="57">
        <v>0</v>
      </c>
      <c r="O29" s="58">
        <v>0</v>
      </c>
      <c r="P29" s="58">
        <v>0</v>
      </c>
      <c r="Q29" s="57">
        <f>B29+E29+H29+K29+N29</f>
        <v>0</v>
      </c>
      <c r="R29" s="58">
        <f>C29+F29+I29+L29+O29</f>
        <v>14</v>
      </c>
      <c r="S29" s="58">
        <f>SUM(Q29:R29)</f>
        <v>14</v>
      </c>
    </row>
    <row r="30" spans="1:19" ht="10.5">
      <c r="A30" s="36" t="s">
        <v>366</v>
      </c>
      <c r="B30" s="57">
        <v>0</v>
      </c>
      <c r="C30" s="58">
        <v>0</v>
      </c>
      <c r="D30" s="58">
        <f>SUM(B30:C30)</f>
        <v>0</v>
      </c>
      <c r="E30" s="57">
        <v>4</v>
      </c>
      <c r="F30" s="58">
        <v>9</v>
      </c>
      <c r="G30" s="58">
        <v>13</v>
      </c>
      <c r="H30" s="57">
        <v>0</v>
      </c>
      <c r="I30" s="58">
        <v>0</v>
      </c>
      <c r="J30" s="58">
        <f>SUM(H30:I30)</f>
        <v>0</v>
      </c>
      <c r="K30" s="57">
        <v>0</v>
      </c>
      <c r="L30" s="58">
        <v>0</v>
      </c>
      <c r="M30" s="58">
        <f>SUM(K30:L30)</f>
        <v>0</v>
      </c>
      <c r="N30" s="57">
        <v>0</v>
      </c>
      <c r="O30" s="58">
        <v>0</v>
      </c>
      <c r="P30" s="58">
        <v>0</v>
      </c>
      <c r="Q30" s="57">
        <f>B30+E30+H30+K30+N30</f>
        <v>4</v>
      </c>
      <c r="R30" s="58">
        <f>C30+F30+I30+L30+O30</f>
        <v>9</v>
      </c>
      <c r="S30" s="58">
        <f>SUM(Q30:R30)</f>
        <v>13</v>
      </c>
    </row>
    <row r="31" spans="1:19" ht="10.5">
      <c r="A31" s="59" t="s">
        <v>28</v>
      </c>
      <c r="B31" s="60">
        <f aca="true" t="shared" si="1" ref="B31:P31">SUM(B29:B29)</f>
        <v>0</v>
      </c>
      <c r="C31" s="61">
        <f t="shared" si="1"/>
        <v>0</v>
      </c>
      <c r="D31" s="61">
        <f t="shared" si="1"/>
        <v>0</v>
      </c>
      <c r="E31" s="60">
        <f>SUM(E29:E30)</f>
        <v>4</v>
      </c>
      <c r="F31" s="61">
        <f>SUM(F29:F30)</f>
        <v>23</v>
      </c>
      <c r="G31" s="61">
        <f>SUM(G29:G30)</f>
        <v>27</v>
      </c>
      <c r="H31" s="60">
        <f t="shared" si="1"/>
        <v>0</v>
      </c>
      <c r="I31" s="61">
        <f t="shared" si="1"/>
        <v>0</v>
      </c>
      <c r="J31" s="61">
        <f t="shared" si="1"/>
        <v>0</v>
      </c>
      <c r="K31" s="60">
        <f t="shared" si="1"/>
        <v>0</v>
      </c>
      <c r="L31" s="61">
        <f t="shared" si="1"/>
        <v>0</v>
      </c>
      <c r="M31" s="61">
        <f t="shared" si="1"/>
        <v>0</v>
      </c>
      <c r="N31" s="60">
        <f t="shared" si="1"/>
        <v>0</v>
      </c>
      <c r="O31" s="61">
        <f t="shared" si="1"/>
        <v>0</v>
      </c>
      <c r="P31" s="61">
        <f t="shared" si="1"/>
        <v>0</v>
      </c>
      <c r="Q31" s="60">
        <f>SUM(Q29:Q30)</f>
        <v>4</v>
      </c>
      <c r="R31" s="61">
        <f>SUM(R29:R30)</f>
        <v>23</v>
      </c>
      <c r="S31" s="61">
        <f>SUM(S29:S30)</f>
        <v>27</v>
      </c>
    </row>
    <row r="32" ht="6" customHeight="1"/>
    <row r="33" spans="1:19" ht="10.5">
      <c r="A33" s="46" t="s">
        <v>417</v>
      </c>
      <c r="B33" s="46"/>
      <c r="C33" s="46"/>
      <c r="D33" s="47"/>
      <c r="E33" s="47"/>
      <c r="F33" s="47"/>
      <c r="G33" s="47"/>
      <c r="H33" s="47"/>
      <c r="I33" s="47"/>
      <c r="J33" s="47"/>
      <c r="K33" s="47"/>
      <c r="L33" s="47"/>
      <c r="M33" s="47"/>
      <c r="N33" s="47"/>
      <c r="O33" s="47"/>
      <c r="P33" s="47"/>
      <c r="Q33" s="47"/>
      <c r="R33" s="47"/>
      <c r="S33" s="47"/>
    </row>
    <row r="39" spans="1:7" ht="9.75">
      <c r="A39" s="44"/>
      <c r="B39" s="44"/>
      <c r="C39" s="44"/>
      <c r="D39" s="44"/>
      <c r="E39" s="44"/>
      <c r="F39" s="44"/>
      <c r="G39" s="44"/>
    </row>
    <row r="40" spans="1:7" ht="9.75">
      <c r="A40" s="44"/>
      <c r="B40" s="44"/>
      <c r="C40" s="44"/>
      <c r="D40" s="44"/>
      <c r="E40" s="44"/>
      <c r="F40" s="44"/>
      <c r="G40" s="44"/>
    </row>
    <row r="41" spans="1:7" ht="9.75">
      <c r="A41" s="44"/>
      <c r="B41" s="44"/>
      <c r="C41" s="44"/>
      <c r="D41" s="44"/>
      <c r="E41" s="44"/>
      <c r="F41" s="44"/>
      <c r="G41" s="44"/>
    </row>
    <row r="42" spans="1:7" ht="9.75">
      <c r="A42" s="44"/>
      <c r="B42" s="44"/>
      <c r="C42" s="44"/>
      <c r="D42" s="44"/>
      <c r="E42" s="44"/>
      <c r="F42" s="44"/>
      <c r="G42" s="44"/>
    </row>
    <row r="43" spans="1:7" ht="9.75">
      <c r="A43" s="44"/>
      <c r="B43" s="44"/>
      <c r="C43" s="44"/>
      <c r="D43" s="44"/>
      <c r="E43" s="44"/>
      <c r="F43" s="44"/>
      <c r="G43" s="44"/>
    </row>
    <row r="44" spans="1:7" ht="9.75">
      <c r="A44" s="44"/>
      <c r="B44" s="44"/>
      <c r="C44" s="44"/>
      <c r="D44" s="44"/>
      <c r="E44" s="44"/>
      <c r="F44" s="44"/>
      <c r="G44" s="44"/>
    </row>
    <row r="45" spans="1:7" ht="9.75">
      <c r="A45" s="44"/>
      <c r="B45" s="44"/>
      <c r="C45" s="44"/>
      <c r="D45" s="44"/>
      <c r="E45" s="44"/>
      <c r="F45" s="44"/>
      <c r="G45" s="44"/>
    </row>
    <row r="46" spans="1:7" ht="9.75">
      <c r="A46" s="44"/>
      <c r="B46" s="44"/>
      <c r="C46" s="44"/>
      <c r="D46" s="44"/>
      <c r="E46" s="44"/>
      <c r="F46" s="44"/>
      <c r="G46" s="44"/>
    </row>
    <row r="47" spans="1:7" ht="9.75">
      <c r="A47" s="44"/>
      <c r="B47" s="44"/>
      <c r="C47" s="44"/>
      <c r="D47" s="44"/>
      <c r="E47" s="44"/>
      <c r="F47" s="44"/>
      <c r="G47" s="44"/>
    </row>
  </sheetData>
  <sheetProtection/>
  <mergeCells count="6">
    <mergeCell ref="A7:S7"/>
    <mergeCell ref="A8:S8"/>
    <mergeCell ref="B13:D13"/>
    <mergeCell ref="B14:D14"/>
    <mergeCell ref="B26:D26"/>
    <mergeCell ref="B27:D27"/>
  </mergeCells>
  <printOptions horizontalCentered="1"/>
  <pageMargins left="0" right="0" top="0.3937007874015748" bottom="0.1968503937007874" header="0.11811023622047245" footer="0.11811023622047245"/>
  <pageSetup fitToHeight="1" fitToWidth="1" horizontalDpi="600" verticalDpi="600" orientation="landscape" paperSize="9" scale="94"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75"/>
  <sheetViews>
    <sheetView zoomScalePageLayoutView="0" workbookViewId="0" topLeftCell="A1">
      <selection activeCell="S39" sqref="S39"/>
    </sheetView>
  </sheetViews>
  <sheetFormatPr defaultColWidth="9.33203125" defaultRowHeight="11.25"/>
  <cols>
    <col min="1" max="1" width="2.83203125" style="36" customWidth="1"/>
    <col min="2" max="2" width="59.5" style="36" bestFit="1" customWidth="1"/>
    <col min="3" max="4" width="6" style="36" customWidth="1"/>
    <col min="5" max="6" width="7.33203125" style="36" bestFit="1" customWidth="1"/>
    <col min="7" max="8" width="6.33203125" style="36" customWidth="1"/>
    <col min="9" max="10" width="7.33203125" style="36" customWidth="1"/>
    <col min="11" max="13" width="6.33203125" style="36" customWidth="1"/>
    <col min="14" max="14" width="7.5" style="36" bestFit="1" customWidth="1"/>
    <col min="15" max="18" width="6.33203125" style="36" customWidth="1"/>
    <col min="19" max="22" width="5.66015625" style="36" customWidth="1"/>
    <col min="23" max="23" width="7.83203125" style="36" customWidth="1"/>
    <col min="24" max="24" width="7.33203125" style="36" customWidth="1"/>
    <col min="25" max="25" width="7.83203125" style="36" customWidth="1"/>
    <col min="26" max="16384" width="9.33203125" style="36" customWidth="1"/>
  </cols>
  <sheetData>
    <row r="1" spans="1:25" ht="10.5">
      <c r="A1" s="74" t="s">
        <v>459</v>
      </c>
      <c r="C1" s="33"/>
      <c r="D1" s="33"/>
      <c r="E1" s="33"/>
      <c r="F1" s="33"/>
      <c r="G1" s="33"/>
      <c r="H1" s="33"/>
      <c r="I1" s="33"/>
      <c r="J1" s="33"/>
      <c r="K1" s="33"/>
      <c r="L1" s="33"/>
      <c r="M1" s="33"/>
      <c r="N1" s="33"/>
      <c r="O1" s="33"/>
      <c r="P1" s="33"/>
      <c r="Q1" s="33"/>
      <c r="R1" s="33"/>
      <c r="S1" s="33"/>
      <c r="T1" s="33"/>
      <c r="U1" s="33"/>
      <c r="V1" s="115"/>
      <c r="W1" s="115"/>
      <c r="X1" s="115"/>
      <c r="Y1" s="115"/>
    </row>
    <row r="2" spans="1:25" ht="10.5">
      <c r="A2" s="116" t="s">
        <v>55</v>
      </c>
      <c r="B2" s="116"/>
      <c r="C2" s="117"/>
      <c r="D2" s="117"/>
      <c r="E2" s="117"/>
      <c r="F2" s="117"/>
      <c r="G2" s="117"/>
      <c r="H2" s="117"/>
      <c r="I2" s="117"/>
      <c r="J2" s="117"/>
      <c r="K2" s="117"/>
      <c r="L2" s="117"/>
      <c r="M2" s="117"/>
      <c r="N2" s="117"/>
      <c r="O2" s="117"/>
      <c r="P2" s="117"/>
      <c r="Q2" s="117"/>
      <c r="R2" s="117"/>
      <c r="S2" s="117"/>
      <c r="T2" s="117"/>
      <c r="U2" s="117"/>
      <c r="V2" s="118"/>
      <c r="W2" s="118"/>
      <c r="X2" s="118"/>
      <c r="Y2" s="118"/>
    </row>
    <row r="3" spans="1:25" ht="10.5">
      <c r="A3" s="48" t="s">
        <v>460</v>
      </c>
      <c r="B3" s="116"/>
      <c r="C3" s="116"/>
      <c r="D3" s="116"/>
      <c r="E3" s="116"/>
      <c r="F3" s="116"/>
      <c r="G3" s="116"/>
      <c r="H3" s="116"/>
      <c r="I3" s="116"/>
      <c r="J3" s="116"/>
      <c r="K3" s="116"/>
      <c r="L3" s="116"/>
      <c r="M3" s="116"/>
      <c r="N3" s="116"/>
      <c r="O3" s="116"/>
      <c r="P3" s="116"/>
      <c r="Q3" s="116"/>
      <c r="R3" s="116"/>
      <c r="S3" s="116"/>
      <c r="T3" s="116"/>
      <c r="U3" s="116"/>
      <c r="V3" s="119"/>
      <c r="W3" s="119"/>
      <c r="X3" s="119"/>
      <c r="Y3" s="119"/>
    </row>
    <row r="4" spans="1:25" ht="10.5">
      <c r="A4" s="116" t="s">
        <v>275</v>
      </c>
      <c r="B4" s="116"/>
      <c r="C4" s="117"/>
      <c r="D4" s="117"/>
      <c r="E4" s="117"/>
      <c r="F4" s="117"/>
      <c r="G4" s="117"/>
      <c r="H4" s="117"/>
      <c r="I4" s="117"/>
      <c r="J4" s="117"/>
      <c r="K4" s="117"/>
      <c r="L4" s="117"/>
      <c r="M4" s="117"/>
      <c r="N4" s="117"/>
      <c r="O4" s="117"/>
      <c r="P4" s="117"/>
      <c r="Q4" s="117"/>
      <c r="R4" s="117"/>
      <c r="S4" s="117"/>
      <c r="T4" s="117"/>
      <c r="U4" s="117"/>
      <c r="V4" s="118"/>
      <c r="W4" s="118"/>
      <c r="X4" s="118"/>
      <c r="Y4" s="118"/>
    </row>
    <row r="5" spans="1:25" ht="10.5">
      <c r="A5" s="116"/>
      <c r="B5" s="116"/>
      <c r="C5" s="117"/>
      <c r="D5" s="117"/>
      <c r="E5" s="117"/>
      <c r="F5" s="117"/>
      <c r="G5" s="117"/>
      <c r="H5" s="117"/>
      <c r="I5" s="117"/>
      <c r="J5" s="117"/>
      <c r="K5" s="117"/>
      <c r="L5" s="117"/>
      <c r="M5" s="117"/>
      <c r="N5" s="117"/>
      <c r="O5" s="117"/>
      <c r="P5" s="117"/>
      <c r="Q5" s="117"/>
      <c r="R5" s="117"/>
      <c r="S5" s="117"/>
      <c r="T5" s="117"/>
      <c r="U5" s="117"/>
      <c r="V5" s="118"/>
      <c r="W5" s="118"/>
      <c r="X5" s="118"/>
      <c r="Y5" s="118"/>
    </row>
    <row r="6" spans="1:25" ht="10.5">
      <c r="A6" s="198" t="s">
        <v>547</v>
      </c>
      <c r="B6" s="116"/>
      <c r="C6" s="117"/>
      <c r="D6" s="117"/>
      <c r="E6" s="117"/>
      <c r="F6" s="117"/>
      <c r="G6" s="117"/>
      <c r="H6" s="117"/>
      <c r="I6" s="117"/>
      <c r="J6" s="117"/>
      <c r="K6" s="117"/>
      <c r="L6" s="117"/>
      <c r="M6" s="117"/>
      <c r="N6" s="117"/>
      <c r="O6" s="117"/>
      <c r="P6" s="117"/>
      <c r="Q6" s="117"/>
      <c r="R6" s="117"/>
      <c r="S6" s="117"/>
      <c r="T6" s="117"/>
      <c r="U6" s="117"/>
      <c r="V6" s="118"/>
      <c r="W6" s="118"/>
      <c r="X6" s="118"/>
      <c r="Y6" s="118"/>
    </row>
    <row r="7" s="141" customFormat="1" ht="11.25" thickBot="1">
      <c r="C7" s="142"/>
    </row>
    <row r="8" spans="1:25" ht="10.5">
      <c r="A8" s="120"/>
      <c r="B8" s="120"/>
      <c r="C8" s="121"/>
      <c r="D8" s="122"/>
      <c r="E8" s="122"/>
      <c r="F8" s="122"/>
      <c r="G8" s="122"/>
      <c r="H8" s="122"/>
      <c r="I8" s="122"/>
      <c r="J8" s="122"/>
      <c r="K8" s="122"/>
      <c r="L8" s="122"/>
      <c r="M8" s="122"/>
      <c r="N8" s="122"/>
      <c r="O8" s="122"/>
      <c r="P8" s="122"/>
      <c r="Q8" s="122"/>
      <c r="R8" s="122"/>
      <c r="S8" s="122"/>
      <c r="T8" s="122"/>
      <c r="U8" s="122"/>
      <c r="V8" s="123"/>
      <c r="W8" s="123"/>
      <c r="X8" s="123"/>
      <c r="Y8" s="123"/>
    </row>
    <row r="9" spans="1:25" ht="10.5">
      <c r="A9" s="33"/>
      <c r="B9" s="33"/>
      <c r="C9" s="124" t="str">
        <f>E9+1&amp;" en volgende"</f>
        <v>1999 en volgende</v>
      </c>
      <c r="D9" s="117"/>
      <c r="E9" s="124">
        <v>1998</v>
      </c>
      <c r="F9" s="117"/>
      <c r="G9" s="124">
        <f>E9-1</f>
        <v>1997</v>
      </c>
      <c r="H9" s="117"/>
      <c r="I9" s="124">
        <f>G9-1</f>
        <v>1996</v>
      </c>
      <c r="J9" s="117"/>
      <c r="K9" s="124">
        <f>I9-1</f>
        <v>1995</v>
      </c>
      <c r="L9" s="117"/>
      <c r="M9" s="124">
        <f>K9-1</f>
        <v>1994</v>
      </c>
      <c r="N9" s="117"/>
      <c r="O9" s="124">
        <f>M9-1</f>
        <v>1993</v>
      </c>
      <c r="P9" s="117"/>
      <c r="Q9" s="124">
        <f>O9-1</f>
        <v>1992</v>
      </c>
      <c r="R9" s="117"/>
      <c r="S9" s="124">
        <f>Q9-1</f>
        <v>1991</v>
      </c>
      <c r="T9" s="117"/>
      <c r="U9" s="124" t="str">
        <f>S9-1&amp;" + vóór"</f>
        <v>1990 + vóór</v>
      </c>
      <c r="V9" s="118"/>
      <c r="W9" s="124" t="s">
        <v>28</v>
      </c>
      <c r="X9" s="118"/>
      <c r="Y9" s="125"/>
    </row>
    <row r="10" spans="1:25" ht="10.5">
      <c r="A10" s="126"/>
      <c r="B10" s="126"/>
      <c r="C10" s="127" t="s">
        <v>277</v>
      </c>
      <c r="D10" s="128" t="s">
        <v>27</v>
      </c>
      <c r="E10" s="127" t="s">
        <v>277</v>
      </c>
      <c r="F10" s="128" t="s">
        <v>27</v>
      </c>
      <c r="G10" s="127" t="s">
        <v>277</v>
      </c>
      <c r="H10" s="128" t="s">
        <v>27</v>
      </c>
      <c r="I10" s="127" t="s">
        <v>277</v>
      </c>
      <c r="J10" s="128" t="s">
        <v>27</v>
      </c>
      <c r="K10" s="127" t="s">
        <v>277</v>
      </c>
      <c r="L10" s="128" t="s">
        <v>27</v>
      </c>
      <c r="M10" s="127" t="s">
        <v>277</v>
      </c>
      <c r="N10" s="128" t="s">
        <v>27</v>
      </c>
      <c r="O10" s="127" t="s">
        <v>277</v>
      </c>
      <c r="P10" s="128" t="s">
        <v>27</v>
      </c>
      <c r="Q10" s="127" t="s">
        <v>277</v>
      </c>
      <c r="R10" s="128" t="s">
        <v>27</v>
      </c>
      <c r="S10" s="127" t="s">
        <v>277</v>
      </c>
      <c r="T10" s="128" t="s">
        <v>27</v>
      </c>
      <c r="U10" s="127" t="s">
        <v>277</v>
      </c>
      <c r="V10" s="128" t="s">
        <v>27</v>
      </c>
      <c r="W10" s="127" t="s">
        <v>277</v>
      </c>
      <c r="X10" s="128" t="s">
        <v>27</v>
      </c>
      <c r="Y10" s="128" t="s">
        <v>29</v>
      </c>
    </row>
    <row r="11" spans="1:25" ht="10.5">
      <c r="A11" s="129"/>
      <c r="B11" s="129"/>
      <c r="C11" s="130"/>
      <c r="D11" s="131"/>
      <c r="E11" s="130"/>
      <c r="F11" s="131"/>
      <c r="G11" s="130"/>
      <c r="H11" s="131"/>
      <c r="I11" s="130"/>
      <c r="J11" s="131"/>
      <c r="K11" s="130"/>
      <c r="L11" s="131"/>
      <c r="M11" s="130"/>
      <c r="N11" s="131"/>
      <c r="O11" s="130"/>
      <c r="P11" s="131"/>
      <c r="Q11" s="130"/>
      <c r="R11" s="131"/>
      <c r="S11" s="130"/>
      <c r="T11" s="131"/>
      <c r="U11" s="130"/>
      <c r="V11" s="131"/>
      <c r="W11" s="130"/>
      <c r="X11" s="131"/>
      <c r="Y11" s="131"/>
    </row>
    <row r="12" spans="1:25" ht="12">
      <c r="A12" s="31" t="s">
        <v>278</v>
      </c>
      <c r="B12" s="132"/>
      <c r="C12" s="133"/>
      <c r="D12" s="32"/>
      <c r="E12" s="133"/>
      <c r="F12" s="32"/>
      <c r="G12" s="133"/>
      <c r="H12" s="32"/>
      <c r="I12" s="133"/>
      <c r="J12" s="32"/>
      <c r="K12" s="133"/>
      <c r="L12" s="32"/>
      <c r="M12" s="133"/>
      <c r="N12" s="32"/>
      <c r="O12" s="133"/>
      <c r="P12" s="32"/>
      <c r="Q12" s="133"/>
      <c r="R12" s="32"/>
      <c r="S12" s="133"/>
      <c r="T12" s="32"/>
      <c r="U12" s="133"/>
      <c r="V12" s="129"/>
      <c r="W12" s="133"/>
      <c r="X12" s="129"/>
      <c r="Y12" s="129"/>
    </row>
    <row r="13" spans="1:25" ht="12.75">
      <c r="A13" s="134"/>
      <c r="B13" s="132" t="s">
        <v>56</v>
      </c>
      <c r="C13" s="133"/>
      <c r="D13" s="32"/>
      <c r="E13" s="133"/>
      <c r="F13" s="32"/>
      <c r="G13" s="133"/>
      <c r="H13" s="32"/>
      <c r="I13" s="133"/>
      <c r="J13" s="32"/>
      <c r="K13" s="133"/>
      <c r="L13" s="32"/>
      <c r="M13" s="133"/>
      <c r="N13" s="32"/>
      <c r="O13" s="133"/>
      <c r="P13" s="32"/>
      <c r="Q13" s="133"/>
      <c r="R13" s="32"/>
      <c r="S13" s="133"/>
      <c r="T13" s="32"/>
      <c r="U13" s="133"/>
      <c r="V13" s="129"/>
      <c r="W13" s="133"/>
      <c r="X13" s="129"/>
      <c r="Y13" s="129"/>
    </row>
    <row r="14" spans="1:25" ht="10.5">
      <c r="A14" s="33"/>
      <c r="B14" s="33" t="s">
        <v>57</v>
      </c>
      <c r="C14" s="135">
        <f>SUM('12dsec16'!C14+'12dsec17'!C14+'12dsec18'!C14+'12dsec19'!C14+'12dsec20'!C14)</f>
        <v>407</v>
      </c>
      <c r="D14" s="136">
        <f>SUM('12dsec16'!D14+'12dsec17'!D14+'12dsec18'!D14+'12dsec19'!D14+'12dsec20'!D14)</f>
        <v>406</v>
      </c>
      <c r="E14" s="135">
        <f>SUM('12dsec16'!E14+'12dsec17'!E14+'12dsec18'!E14+'12dsec19'!E14+'12dsec20'!E14)</f>
        <v>21972</v>
      </c>
      <c r="F14" s="136">
        <f>SUM('12dsec16'!F14+'12dsec17'!F14+'12dsec18'!F14+'12dsec19'!F14+'12dsec20'!F14)</f>
        <v>22936</v>
      </c>
      <c r="G14" s="135">
        <f>SUM('12dsec16'!G14+'12dsec17'!G14+'12dsec18'!G14+'12dsec19'!G14+'12dsec20'!G14)</f>
        <v>4198</v>
      </c>
      <c r="H14" s="136">
        <f>SUM('12dsec16'!H14+'12dsec17'!H14+'12dsec18'!H14+'12dsec19'!H14+'12dsec20'!H14)</f>
        <v>3535</v>
      </c>
      <c r="I14" s="135">
        <f>SUM('12dsec16'!I14+'12dsec17'!I14+'12dsec18'!I14+'12dsec19'!I14+'12dsec20'!I14)</f>
        <v>604</v>
      </c>
      <c r="J14" s="136">
        <f>SUM('12dsec16'!J14+'12dsec17'!J14+'12dsec18'!J14+'12dsec19'!J14+'12dsec20'!J14)</f>
        <v>535</v>
      </c>
      <c r="K14" s="135">
        <f>SUM('12dsec16'!K14+'12dsec17'!K14+'12dsec18'!K14+'12dsec19'!K14+'12dsec20'!K14)</f>
        <v>36</v>
      </c>
      <c r="L14" s="136">
        <f>SUM('12dsec16'!L14+'12dsec17'!L14+'12dsec18'!L14+'12dsec19'!L14+'12dsec20'!L14)</f>
        <v>49</v>
      </c>
      <c r="M14" s="135">
        <f>SUM('12dsec16'!M14+'12dsec17'!M14+'12dsec18'!M14+'12dsec19'!M14+'12dsec20'!M14)</f>
        <v>2</v>
      </c>
      <c r="N14" s="136">
        <f>SUM('12dsec16'!N14+'12dsec17'!N14+'12dsec18'!N14+'12dsec19'!N14+'12dsec20'!N14)</f>
        <v>3</v>
      </c>
      <c r="O14" s="135">
        <f>SUM('12dsec16'!O14+'12dsec17'!O14+'12dsec18'!O14+'12dsec19'!O14+'12dsec20'!O14)</f>
        <v>3</v>
      </c>
      <c r="P14" s="136">
        <f>SUM('12dsec16'!P14+'12dsec17'!P14+'12dsec18'!P14+'12dsec19'!P14+'12dsec20'!P14)</f>
        <v>2</v>
      </c>
      <c r="Q14" s="135">
        <f>SUM('12dsec16'!Q14+'12dsec17'!Q14+'12dsec18'!Q14+'12dsec19'!Q14+'12dsec20'!Q14)</f>
        <v>0</v>
      </c>
      <c r="R14" s="136">
        <f>SUM('12dsec16'!R14+'12dsec17'!R14+'12dsec18'!R14+'12dsec19'!R14+'12dsec20'!R14)</f>
        <v>0</v>
      </c>
      <c r="S14" s="135">
        <f>SUM('12dsec16'!S14+'12dsec17'!S14+'12dsec18'!S14+'12dsec19'!S14+'12dsec20'!S14)</f>
        <v>0</v>
      </c>
      <c r="T14" s="136">
        <f>SUM('12dsec16'!T14+'12dsec17'!T14+'12dsec18'!T14+'12dsec19'!T14+'12dsec20'!T14)</f>
        <v>0</v>
      </c>
      <c r="U14" s="135">
        <f>SUM('12dsec16'!U14+'12dsec17'!U14+'12dsec18'!U14+'12dsec19'!U14+'12dsec20'!U14)</f>
        <v>0</v>
      </c>
      <c r="V14" s="137">
        <f>SUM('12dsec16'!V14+'12dsec17'!V14+'12dsec18'!V14+'12dsec19'!V14+'12dsec20'!V14)</f>
        <v>0</v>
      </c>
      <c r="W14" s="136">
        <f>C14+E14+G14+I14+K14+M14+O14+Q14+S14+U14</f>
        <v>27222</v>
      </c>
      <c r="X14" s="136">
        <f>D14+F14+H14+J14+L14+N14+P14+R14+T14+V14</f>
        <v>27466</v>
      </c>
      <c r="Y14" s="138">
        <f>SUM(W14:X14)</f>
        <v>54688</v>
      </c>
    </row>
    <row r="15" spans="1:25" ht="10.5">
      <c r="A15" s="33"/>
      <c r="B15" s="33" t="s">
        <v>352</v>
      </c>
      <c r="C15" s="135">
        <f>SUM('12dsec16'!C15+'12dsec17'!C15+'12dsec18'!C15+'12dsec19'!C15+'12dsec20'!C15)</f>
        <v>2</v>
      </c>
      <c r="D15" s="136">
        <f>SUM('12dsec16'!D15+'12dsec17'!D15+'12dsec18'!D15+'12dsec19'!D15+'12dsec20'!D15)</f>
        <v>2</v>
      </c>
      <c r="E15" s="135">
        <f>SUM('12dsec16'!E15+'12dsec17'!E15+'12dsec18'!E15+'12dsec19'!E15+'12dsec20'!E15)</f>
        <v>2589</v>
      </c>
      <c r="F15" s="136">
        <f>SUM('12dsec16'!F15+'12dsec17'!F15+'12dsec18'!F15+'12dsec19'!F15+'12dsec20'!F15)</f>
        <v>2244</v>
      </c>
      <c r="G15" s="135">
        <f>SUM('12dsec16'!G15+'12dsec17'!G15+'12dsec18'!G15+'12dsec19'!G15+'12dsec20'!G15)</f>
        <v>2891</v>
      </c>
      <c r="H15" s="136">
        <f>SUM('12dsec16'!H15+'12dsec17'!H15+'12dsec18'!H15+'12dsec19'!H15+'12dsec20'!H15)</f>
        <v>2406</v>
      </c>
      <c r="I15" s="135">
        <f>SUM('12dsec16'!I15+'12dsec17'!I15+'12dsec18'!I15+'12dsec19'!I15+'12dsec20'!I15)</f>
        <v>297</v>
      </c>
      <c r="J15" s="136">
        <f>SUM('12dsec16'!J15+'12dsec17'!J15+'12dsec18'!J15+'12dsec19'!J15+'12dsec20'!J15)</f>
        <v>229</v>
      </c>
      <c r="K15" s="135">
        <f>SUM('12dsec16'!K15+'12dsec17'!K15+'12dsec18'!K15+'12dsec19'!K15+'12dsec20'!K15)</f>
        <v>12</v>
      </c>
      <c r="L15" s="136">
        <f>SUM('12dsec16'!L15+'12dsec17'!L15+'12dsec18'!L15+'12dsec19'!L15+'12dsec20'!L15)</f>
        <v>10</v>
      </c>
      <c r="M15" s="135">
        <f>SUM('12dsec16'!M15+'12dsec17'!M15+'12dsec18'!M15+'12dsec19'!M15+'12dsec20'!M15)</f>
        <v>1</v>
      </c>
      <c r="N15" s="136">
        <f>SUM('12dsec16'!N15+'12dsec17'!N15+'12dsec18'!N15+'12dsec19'!N15+'12dsec20'!N15)</f>
        <v>3</v>
      </c>
      <c r="O15" s="135">
        <f>SUM('12dsec16'!O15+'12dsec17'!O15+'12dsec18'!O15+'12dsec19'!O15+'12dsec20'!O15)</f>
        <v>0</v>
      </c>
      <c r="P15" s="136">
        <f>SUM('12dsec16'!P15+'12dsec17'!P15+'12dsec18'!P15+'12dsec19'!P15+'12dsec20'!P15)</f>
        <v>0</v>
      </c>
      <c r="Q15" s="135">
        <f>SUM('12dsec16'!Q15+'12dsec17'!Q15+'12dsec18'!Q15+'12dsec19'!Q15+'12dsec20'!Q15)</f>
        <v>0</v>
      </c>
      <c r="R15" s="136">
        <f>SUM('12dsec16'!R15+'12dsec17'!R15+'12dsec18'!R15+'12dsec19'!R15+'12dsec20'!R15)</f>
        <v>0</v>
      </c>
      <c r="S15" s="135">
        <f>SUM('12dsec16'!S15+'12dsec17'!S15+'12dsec18'!S15+'12dsec19'!S15+'12dsec20'!S15)</f>
        <v>0</v>
      </c>
      <c r="T15" s="136">
        <f>SUM('12dsec16'!T15+'12dsec17'!T15+'12dsec18'!T15+'12dsec19'!T15+'12dsec20'!T15)</f>
        <v>0</v>
      </c>
      <c r="U15" s="135">
        <f>SUM('12dsec16'!U15+'12dsec17'!U15+'12dsec18'!U15+'12dsec19'!U15+'12dsec20'!U15)</f>
        <v>0</v>
      </c>
      <c r="V15" s="137">
        <f>SUM('12dsec16'!V15+'12dsec17'!V15+'12dsec18'!V15+'12dsec19'!V15+'12dsec20'!V15)</f>
        <v>0</v>
      </c>
      <c r="W15" s="136">
        <f>C15+E15+G15+I15+K15+M15+O15+Q15+S15+U15</f>
        <v>5792</v>
      </c>
      <c r="X15" s="136">
        <f>D15+F15+H15+J15+L15+N15+P15+R15+T15+V15</f>
        <v>4894</v>
      </c>
      <c r="Y15" s="138">
        <f>SUM(W15:X15)</f>
        <v>10686</v>
      </c>
    </row>
    <row r="16" spans="1:25" ht="10.5">
      <c r="A16" s="33"/>
      <c r="B16" s="33"/>
      <c r="C16" s="135"/>
      <c r="D16" s="136"/>
      <c r="E16" s="135"/>
      <c r="F16" s="136"/>
      <c r="G16" s="135"/>
      <c r="H16" s="136"/>
      <c r="I16" s="135"/>
      <c r="J16" s="136"/>
      <c r="K16" s="135"/>
      <c r="L16" s="136"/>
      <c r="M16" s="135"/>
      <c r="N16" s="136"/>
      <c r="O16" s="135"/>
      <c r="P16" s="136"/>
      <c r="Q16" s="135"/>
      <c r="R16" s="136"/>
      <c r="S16" s="135"/>
      <c r="T16" s="136"/>
      <c r="U16" s="135"/>
      <c r="V16" s="136"/>
      <c r="W16" s="135"/>
      <c r="X16" s="136"/>
      <c r="Y16" s="138"/>
    </row>
    <row r="17" spans="1:25" ht="12">
      <c r="A17" s="31" t="s">
        <v>279</v>
      </c>
      <c r="B17" s="32"/>
      <c r="C17" s="135"/>
      <c r="D17" s="138"/>
      <c r="E17" s="135"/>
      <c r="F17" s="138"/>
      <c r="G17" s="135"/>
      <c r="H17" s="138"/>
      <c r="I17" s="135"/>
      <c r="J17" s="138"/>
      <c r="K17" s="135"/>
      <c r="L17" s="138"/>
      <c r="M17" s="135"/>
      <c r="N17" s="138"/>
      <c r="O17" s="135"/>
      <c r="P17" s="138"/>
      <c r="Q17" s="135"/>
      <c r="R17" s="138"/>
      <c r="S17" s="135"/>
      <c r="T17" s="138"/>
      <c r="U17" s="135"/>
      <c r="V17" s="138"/>
      <c r="W17" s="135"/>
      <c r="X17" s="138"/>
      <c r="Y17" s="138"/>
    </row>
    <row r="18" spans="1:25" ht="12.75">
      <c r="A18" s="134"/>
      <c r="B18" s="132" t="s">
        <v>108</v>
      </c>
      <c r="C18" s="135"/>
      <c r="D18" s="138"/>
      <c r="E18" s="135"/>
      <c r="F18" s="138"/>
      <c r="G18" s="135"/>
      <c r="H18" s="138"/>
      <c r="I18" s="135"/>
      <c r="J18" s="138"/>
      <c r="K18" s="135"/>
      <c r="L18" s="138"/>
      <c r="M18" s="135"/>
      <c r="N18" s="138"/>
      <c r="O18" s="135"/>
      <c r="P18" s="138"/>
      <c r="Q18" s="135"/>
      <c r="R18" s="138"/>
      <c r="S18" s="135"/>
      <c r="T18" s="138"/>
      <c r="U18" s="135"/>
      <c r="V18" s="138"/>
      <c r="W18" s="135"/>
      <c r="X18" s="138"/>
      <c r="Y18" s="138"/>
    </row>
    <row r="19" spans="1:25" ht="10.5">
      <c r="A19" s="33"/>
      <c r="B19" s="33" t="s">
        <v>280</v>
      </c>
      <c r="C19" s="135">
        <f>SUM('12dsec16'!C19+'12dsec17'!C19+'12dsec18'!C19+'12dsec19'!C19+'12dsec20'!C19)</f>
        <v>0</v>
      </c>
      <c r="D19" s="136">
        <f>SUM('12dsec16'!D19+'12dsec17'!D19+'12dsec18'!D19+'12dsec19'!D19+'12dsec20'!D19)</f>
        <v>0</v>
      </c>
      <c r="E19" s="135">
        <f>SUM('12dsec16'!E19+'12dsec17'!E19+'12dsec18'!E19+'12dsec19'!E19+'12dsec20'!E19)</f>
        <v>8</v>
      </c>
      <c r="F19" s="136">
        <f>SUM('12dsec16'!F19+'12dsec17'!F19+'12dsec18'!F19+'12dsec19'!F19+'12dsec20'!F19)</f>
        <v>4</v>
      </c>
      <c r="G19" s="135">
        <f>SUM('12dsec16'!G19+'12dsec17'!G19+'12dsec18'!G19+'12dsec19'!G19+'12dsec20'!G19)</f>
        <v>368</v>
      </c>
      <c r="H19" s="136">
        <f>SUM('12dsec16'!H19+'12dsec17'!H19+'12dsec18'!H19+'12dsec19'!H19+'12dsec20'!H19)</f>
        <v>341</v>
      </c>
      <c r="I19" s="135">
        <f>SUM('12dsec16'!I19+'12dsec17'!I19+'12dsec18'!I19+'12dsec19'!I19+'12dsec20'!I19)</f>
        <v>11007</v>
      </c>
      <c r="J19" s="136">
        <f>SUM('12dsec16'!J19+'12dsec17'!J19+'12dsec18'!J19+'12dsec19'!J19+'12dsec20'!J19)</f>
        <v>13949</v>
      </c>
      <c r="K19" s="135">
        <f>SUM('12dsec16'!K19+'12dsec17'!K19+'12dsec18'!K19+'12dsec19'!K19+'12dsec20'!K19)</f>
        <v>1470</v>
      </c>
      <c r="L19" s="136">
        <f>SUM('12dsec16'!L19+'12dsec17'!L19+'12dsec18'!L19+'12dsec19'!L19+'12dsec20'!L19)</f>
        <v>1288</v>
      </c>
      <c r="M19" s="135">
        <f>SUM('12dsec16'!M19+'12dsec17'!M19+'12dsec18'!M19+'12dsec19'!M19+'12dsec20'!M19)</f>
        <v>183</v>
      </c>
      <c r="N19" s="136">
        <f>SUM('12dsec16'!N19+'12dsec17'!N19+'12dsec18'!N19+'12dsec19'!N19+'12dsec20'!N19)</f>
        <v>208</v>
      </c>
      <c r="O19" s="135">
        <f>SUM('12dsec16'!O19+'12dsec17'!O19+'12dsec18'!O19+'12dsec19'!O19+'12dsec20'!O19)</f>
        <v>24</v>
      </c>
      <c r="P19" s="136">
        <f>SUM('12dsec16'!P19+'12dsec17'!P19+'12dsec18'!P19+'12dsec19'!P19+'12dsec20'!P19)</f>
        <v>26</v>
      </c>
      <c r="Q19" s="135">
        <f>SUM('12dsec16'!Q19+'12dsec17'!Q19+'12dsec18'!Q19+'12dsec19'!Q19+'12dsec20'!Q19)</f>
        <v>2</v>
      </c>
      <c r="R19" s="136">
        <f>SUM('12dsec16'!R19+'12dsec17'!R19+'12dsec18'!R19+'12dsec19'!R19+'12dsec20'!R19)</f>
        <v>5</v>
      </c>
      <c r="S19" s="135">
        <f>SUM('12dsec16'!S19+'12dsec17'!S19+'12dsec18'!S19+'12dsec19'!S19+'12dsec20'!S19)</f>
        <v>0</v>
      </c>
      <c r="T19" s="136">
        <f>SUM('12dsec16'!T19+'12dsec17'!T19+'12dsec18'!T19+'12dsec19'!T19+'12dsec20'!T19)</f>
        <v>0</v>
      </c>
      <c r="U19" s="135">
        <f>SUM('12dsec16'!U19+'12dsec17'!U19+'12dsec18'!U19+'12dsec19'!U19+'12dsec20'!U19)</f>
        <v>0</v>
      </c>
      <c r="V19" s="137">
        <f>SUM('12dsec16'!V19+'12dsec17'!V19+'12dsec18'!V19+'12dsec19'!V19+'12dsec20'!V19)</f>
        <v>0</v>
      </c>
      <c r="W19" s="136">
        <f aca="true" t="shared" si="0" ref="W19:X22">C19+E19+G19+I19+K19+M19+O19+Q19+S19+U19</f>
        <v>13062</v>
      </c>
      <c r="X19" s="136">
        <f t="shared" si="0"/>
        <v>15821</v>
      </c>
      <c r="Y19" s="138">
        <f>SUM(W19:X19)</f>
        <v>28883</v>
      </c>
    </row>
    <row r="20" spans="1:25" ht="10.5">
      <c r="A20" s="33"/>
      <c r="B20" s="33" t="s">
        <v>281</v>
      </c>
      <c r="C20" s="135">
        <f>SUM('12dsec16'!C20+'12dsec17'!C20+'12dsec18'!C20+'12dsec19'!C20+'12dsec20'!C20)</f>
        <v>0</v>
      </c>
      <c r="D20" s="136">
        <f>SUM('12dsec16'!D20+'12dsec17'!D20+'12dsec18'!D20+'12dsec19'!D20+'12dsec20'!D20)</f>
        <v>0</v>
      </c>
      <c r="E20" s="135">
        <f>SUM('12dsec16'!E20+'12dsec17'!E20+'12dsec18'!E20+'12dsec19'!E20+'12dsec20'!E20)</f>
        <v>0</v>
      </c>
      <c r="F20" s="136">
        <f>SUM('12dsec16'!F20+'12dsec17'!F20+'12dsec18'!F20+'12dsec19'!F20+'12dsec20'!F20)</f>
        <v>0</v>
      </c>
      <c r="G20" s="135">
        <f>SUM('12dsec16'!G20+'12dsec17'!G20+'12dsec18'!G20+'12dsec19'!G20+'12dsec20'!G20)</f>
        <v>3</v>
      </c>
      <c r="H20" s="136">
        <f>SUM('12dsec16'!H20+'12dsec17'!H20+'12dsec18'!H20+'12dsec19'!H20+'12dsec20'!H20)</f>
        <v>7</v>
      </c>
      <c r="I20" s="135">
        <f>SUM('12dsec16'!I20+'12dsec17'!I20+'12dsec18'!I20+'12dsec19'!I20+'12dsec20'!I20)</f>
        <v>213</v>
      </c>
      <c r="J20" s="136">
        <f>SUM('12dsec16'!J20+'12dsec17'!J20+'12dsec18'!J20+'12dsec19'!J20+'12dsec20'!J20)</f>
        <v>563</v>
      </c>
      <c r="K20" s="135">
        <f>SUM('12dsec16'!K20+'12dsec17'!K20+'12dsec18'!K20+'12dsec19'!K20+'12dsec20'!K20)</f>
        <v>163</v>
      </c>
      <c r="L20" s="136">
        <f>SUM('12dsec16'!L20+'12dsec17'!L20+'12dsec18'!L20+'12dsec19'!L20+'12dsec20'!L20)</f>
        <v>286</v>
      </c>
      <c r="M20" s="135">
        <f>SUM('12dsec16'!M20+'12dsec17'!M20+'12dsec18'!M20+'12dsec19'!M20+'12dsec20'!M20)</f>
        <v>70</v>
      </c>
      <c r="N20" s="136">
        <f>SUM('12dsec16'!N20+'12dsec17'!N20+'12dsec18'!N20+'12dsec19'!N20+'12dsec20'!N20)</f>
        <v>80</v>
      </c>
      <c r="O20" s="135">
        <f>SUM('12dsec16'!O20+'12dsec17'!O20+'12dsec18'!O20+'12dsec19'!O20+'12dsec20'!O20)</f>
        <v>17</v>
      </c>
      <c r="P20" s="136">
        <f>SUM('12dsec16'!P20+'12dsec17'!P20+'12dsec18'!P20+'12dsec19'!P20+'12dsec20'!P20)</f>
        <v>14</v>
      </c>
      <c r="Q20" s="135">
        <f>SUM('12dsec16'!Q20+'12dsec17'!Q20+'12dsec18'!Q20+'12dsec19'!Q20+'12dsec20'!Q20)</f>
        <v>1</v>
      </c>
      <c r="R20" s="136">
        <f>SUM('12dsec16'!R20+'12dsec17'!R20+'12dsec18'!R20+'12dsec19'!R20+'12dsec20'!R20)</f>
        <v>2</v>
      </c>
      <c r="S20" s="135">
        <f>SUM('12dsec16'!S20+'12dsec17'!S20+'12dsec18'!S20+'12dsec19'!S20+'12dsec20'!S20)</f>
        <v>1</v>
      </c>
      <c r="T20" s="136">
        <f>SUM('12dsec16'!T20+'12dsec17'!T20+'12dsec18'!T20+'12dsec19'!T20+'12dsec20'!T20)</f>
        <v>0</v>
      </c>
      <c r="U20" s="135">
        <f>SUM('12dsec16'!U20+'12dsec17'!U20+'12dsec18'!U20+'12dsec19'!U20+'12dsec20'!U20)</f>
        <v>0</v>
      </c>
      <c r="V20" s="137">
        <f>SUM('12dsec16'!V20+'12dsec17'!V20+'12dsec18'!V20+'12dsec19'!V20+'12dsec20'!V20)</f>
        <v>0</v>
      </c>
      <c r="W20" s="136">
        <f t="shared" si="0"/>
        <v>468</v>
      </c>
      <c r="X20" s="136">
        <f t="shared" si="0"/>
        <v>952</v>
      </c>
      <c r="Y20" s="138">
        <f>SUM(W20:X20)</f>
        <v>1420</v>
      </c>
    </row>
    <row r="21" spans="1:25" ht="10.5">
      <c r="A21" s="33"/>
      <c r="B21" s="33" t="s">
        <v>282</v>
      </c>
      <c r="C21" s="135">
        <f>SUM('12dsec16'!C21+'12dsec17'!C21+'12dsec18'!C21+'12dsec19'!C21+'12dsec20'!C21)</f>
        <v>0</v>
      </c>
      <c r="D21" s="136">
        <f>SUM('12dsec16'!D21+'12dsec17'!D21+'12dsec18'!D21+'12dsec19'!D21+'12dsec20'!D21)</f>
        <v>0</v>
      </c>
      <c r="E21" s="135">
        <f>SUM('12dsec16'!E21+'12dsec17'!E21+'12dsec18'!E21+'12dsec19'!E21+'12dsec20'!E21)</f>
        <v>0</v>
      </c>
      <c r="F21" s="136">
        <f>SUM('12dsec16'!F21+'12dsec17'!F21+'12dsec18'!F21+'12dsec19'!F21+'12dsec20'!F21)</f>
        <v>0</v>
      </c>
      <c r="G21" s="135">
        <f>SUM('12dsec16'!G21+'12dsec17'!G21+'12dsec18'!G21+'12dsec19'!G21+'12dsec20'!G21)</f>
        <v>29</v>
      </c>
      <c r="H21" s="136">
        <f>SUM('12dsec16'!H21+'12dsec17'!H21+'12dsec18'!H21+'12dsec19'!H21+'12dsec20'!H21)</f>
        <v>29</v>
      </c>
      <c r="I21" s="135">
        <f>SUM('12dsec16'!I21+'12dsec17'!I21+'12dsec18'!I21+'12dsec19'!I21+'12dsec20'!I21)</f>
        <v>7040</v>
      </c>
      <c r="J21" s="136">
        <f>SUM('12dsec16'!J21+'12dsec17'!J21+'12dsec18'!J21+'12dsec19'!J21+'12dsec20'!J21)</f>
        <v>6054</v>
      </c>
      <c r="K21" s="135">
        <f>SUM('12dsec16'!K21+'12dsec17'!K21+'12dsec18'!K21+'12dsec19'!K21+'12dsec20'!K21)</f>
        <v>3050</v>
      </c>
      <c r="L21" s="136">
        <f>SUM('12dsec16'!L21+'12dsec17'!L21+'12dsec18'!L21+'12dsec19'!L21+'12dsec20'!L21)</f>
        <v>2254</v>
      </c>
      <c r="M21" s="135">
        <f>SUM('12dsec16'!M21+'12dsec17'!M21+'12dsec18'!M21+'12dsec19'!M21+'12dsec20'!M21)</f>
        <v>784</v>
      </c>
      <c r="N21" s="136">
        <f>SUM('12dsec16'!N21+'12dsec17'!N21+'12dsec18'!N21+'12dsec19'!N21+'12dsec20'!N21)</f>
        <v>522</v>
      </c>
      <c r="O21" s="135">
        <f>SUM('12dsec16'!O21+'12dsec17'!O21+'12dsec18'!O21+'12dsec19'!O21+'12dsec20'!O21)</f>
        <v>128</v>
      </c>
      <c r="P21" s="136">
        <f>SUM('12dsec16'!P21+'12dsec17'!P21+'12dsec18'!P21+'12dsec19'!P21+'12dsec20'!P21)</f>
        <v>77</v>
      </c>
      <c r="Q21" s="135">
        <f>SUM('12dsec16'!Q21+'12dsec17'!Q21+'12dsec18'!Q21+'12dsec19'!Q21+'12dsec20'!Q21)</f>
        <v>19</v>
      </c>
      <c r="R21" s="136">
        <f>SUM('12dsec16'!R21+'12dsec17'!R21+'12dsec18'!R21+'12dsec19'!R21+'12dsec20'!R21)</f>
        <v>15</v>
      </c>
      <c r="S21" s="135">
        <f>SUM('12dsec16'!S21+'12dsec17'!S21+'12dsec18'!S21+'12dsec19'!S21+'12dsec20'!S21)</f>
        <v>1</v>
      </c>
      <c r="T21" s="136">
        <f>SUM('12dsec16'!T21+'12dsec17'!T21+'12dsec18'!T21+'12dsec19'!T21+'12dsec20'!T21)</f>
        <v>3</v>
      </c>
      <c r="U21" s="135">
        <f>SUM('12dsec16'!U21+'12dsec17'!U21+'12dsec18'!U21+'12dsec19'!U21+'12dsec20'!U21)</f>
        <v>1</v>
      </c>
      <c r="V21" s="137">
        <f>SUM('12dsec16'!V21+'12dsec17'!V21+'12dsec18'!V21+'12dsec19'!V21+'12dsec20'!V21)</f>
        <v>0</v>
      </c>
      <c r="W21" s="136">
        <f t="shared" si="0"/>
        <v>11052</v>
      </c>
      <c r="X21" s="136">
        <f t="shared" si="0"/>
        <v>8954</v>
      </c>
      <c r="Y21" s="138">
        <f>SUM(W21:X21)</f>
        <v>20006</v>
      </c>
    </row>
    <row r="22" spans="1:25" ht="10.5">
      <c r="A22" s="33"/>
      <c r="B22" s="33" t="s">
        <v>283</v>
      </c>
      <c r="C22" s="135">
        <f>SUM('12dsec16'!C22+'12dsec17'!C22+'12dsec18'!C22+'12dsec19'!C22+'12dsec20'!C22)</f>
        <v>0</v>
      </c>
      <c r="D22" s="136">
        <f>SUM('12dsec16'!D22+'12dsec17'!D22+'12dsec18'!D22+'12dsec19'!D22+'12dsec20'!D22)</f>
        <v>0</v>
      </c>
      <c r="E22" s="135">
        <f>SUM('12dsec16'!E22+'12dsec17'!E22+'12dsec18'!E22+'12dsec19'!E22+'12dsec20'!E22)</f>
        <v>0</v>
      </c>
      <c r="F22" s="136">
        <f>SUM('12dsec16'!F22+'12dsec17'!F22+'12dsec18'!F22+'12dsec19'!F22+'12dsec20'!F22)</f>
        <v>0</v>
      </c>
      <c r="G22" s="135">
        <f>SUM('12dsec16'!G22+'12dsec17'!G22+'12dsec18'!G22+'12dsec19'!G22+'12dsec20'!G22)</f>
        <v>1</v>
      </c>
      <c r="H22" s="136">
        <f>SUM('12dsec16'!H22+'12dsec17'!H22+'12dsec18'!H22+'12dsec19'!H22+'12dsec20'!H22)</f>
        <v>5</v>
      </c>
      <c r="I22" s="135">
        <f>SUM('12dsec16'!I22+'12dsec17'!I22+'12dsec18'!I22+'12dsec19'!I22+'12dsec20'!I22)</f>
        <v>2971</v>
      </c>
      <c r="J22" s="136">
        <f>SUM('12dsec16'!J22+'12dsec17'!J22+'12dsec18'!J22+'12dsec19'!J22+'12dsec20'!J22)</f>
        <v>2897</v>
      </c>
      <c r="K22" s="135">
        <f>SUM('12dsec16'!K22+'12dsec17'!K22+'12dsec18'!K22+'12dsec19'!K22+'12dsec20'!K22)</f>
        <v>3271</v>
      </c>
      <c r="L22" s="136">
        <f>SUM('12dsec16'!L22+'12dsec17'!L22+'12dsec18'!L22+'12dsec19'!L22+'12dsec20'!L22)</f>
        <v>2781</v>
      </c>
      <c r="M22" s="135">
        <f>SUM('12dsec16'!M22+'12dsec17'!M22+'12dsec18'!M22+'12dsec19'!M22+'12dsec20'!M22)</f>
        <v>1000</v>
      </c>
      <c r="N22" s="136">
        <f>SUM('12dsec16'!N22+'12dsec17'!N22+'12dsec18'!N22+'12dsec19'!N22+'12dsec20'!N22)</f>
        <v>713</v>
      </c>
      <c r="O22" s="135">
        <f>SUM('12dsec16'!O22+'12dsec17'!O22+'12dsec18'!O22+'12dsec19'!O22+'12dsec20'!O22)</f>
        <v>210</v>
      </c>
      <c r="P22" s="136">
        <f>SUM('12dsec16'!P22+'12dsec17'!P22+'12dsec18'!P22+'12dsec19'!P22+'12dsec20'!P22)</f>
        <v>138</v>
      </c>
      <c r="Q22" s="135">
        <f>SUM('12dsec16'!Q22+'12dsec17'!Q22+'12dsec18'!Q22+'12dsec19'!Q22+'12dsec20'!Q22)</f>
        <v>35</v>
      </c>
      <c r="R22" s="136">
        <f>SUM('12dsec16'!R22+'12dsec17'!R22+'12dsec18'!R22+'12dsec19'!R22+'12dsec20'!R22)</f>
        <v>22</v>
      </c>
      <c r="S22" s="135">
        <f>SUM('12dsec16'!S22+'12dsec17'!S22+'12dsec18'!S22+'12dsec19'!S22+'12dsec20'!S22)</f>
        <v>7</v>
      </c>
      <c r="T22" s="136">
        <f>SUM('12dsec16'!T22+'12dsec17'!T22+'12dsec18'!T22+'12dsec19'!T22+'12dsec20'!T22)</f>
        <v>9</v>
      </c>
      <c r="U22" s="135">
        <f>SUM('12dsec16'!U22+'12dsec17'!U22+'12dsec18'!U22+'12dsec19'!U22+'12dsec20'!U22)</f>
        <v>2</v>
      </c>
      <c r="V22" s="137">
        <f>SUM('12dsec16'!V22+'12dsec17'!V22+'12dsec18'!V22+'12dsec19'!V22+'12dsec20'!V22)</f>
        <v>2</v>
      </c>
      <c r="W22" s="136">
        <f t="shared" si="0"/>
        <v>7497</v>
      </c>
      <c r="X22" s="136">
        <f t="shared" si="0"/>
        <v>6567</v>
      </c>
      <c r="Y22" s="138">
        <f>SUM(W22:X22)</f>
        <v>14064</v>
      </c>
    </row>
    <row r="23" spans="1:25" ht="10.5">
      <c r="A23" s="43"/>
      <c r="B23" s="33"/>
      <c r="C23" s="135"/>
      <c r="D23" s="136"/>
      <c r="E23" s="135"/>
      <c r="F23" s="136"/>
      <c r="G23" s="135"/>
      <c r="H23" s="136"/>
      <c r="I23" s="135"/>
      <c r="J23" s="136"/>
      <c r="K23" s="135"/>
      <c r="L23" s="136"/>
      <c r="M23" s="135"/>
      <c r="N23" s="136"/>
      <c r="O23" s="135"/>
      <c r="P23" s="136"/>
      <c r="Q23" s="135"/>
      <c r="R23" s="136"/>
      <c r="S23" s="135"/>
      <c r="T23" s="136"/>
      <c r="U23" s="135"/>
      <c r="V23" s="137"/>
      <c r="W23" s="136"/>
      <c r="X23" s="136"/>
      <c r="Y23" s="138"/>
    </row>
    <row r="24" spans="1:25" ht="12">
      <c r="A24" s="31" t="s">
        <v>284</v>
      </c>
      <c r="B24" s="32"/>
      <c r="C24" s="135"/>
      <c r="D24" s="138"/>
      <c r="E24" s="135"/>
      <c r="F24" s="138"/>
      <c r="G24" s="135"/>
      <c r="H24" s="138"/>
      <c r="I24" s="135"/>
      <c r="J24" s="138"/>
      <c r="K24" s="135"/>
      <c r="L24" s="138"/>
      <c r="M24" s="135"/>
      <c r="N24" s="138"/>
      <c r="O24" s="135"/>
      <c r="P24" s="138"/>
      <c r="Q24" s="135"/>
      <c r="R24" s="138"/>
      <c r="S24" s="135"/>
      <c r="T24" s="138"/>
      <c r="U24" s="135"/>
      <c r="V24" s="137"/>
      <c r="W24" s="138"/>
      <c r="X24" s="138"/>
      <c r="Y24" s="138"/>
    </row>
    <row r="25" spans="1:25" ht="12.75">
      <c r="A25" s="134"/>
      <c r="B25" s="132" t="s">
        <v>161</v>
      </c>
      <c r="C25" s="135"/>
      <c r="D25" s="138"/>
      <c r="E25" s="135"/>
      <c r="F25" s="138"/>
      <c r="G25" s="135"/>
      <c r="H25" s="138"/>
      <c r="I25" s="135"/>
      <c r="J25" s="138"/>
      <c r="K25" s="135"/>
      <c r="L25" s="138"/>
      <c r="M25" s="135"/>
      <c r="N25" s="138"/>
      <c r="O25" s="135"/>
      <c r="P25" s="138"/>
      <c r="Q25" s="135"/>
      <c r="R25" s="138"/>
      <c r="S25" s="135"/>
      <c r="T25" s="138"/>
      <c r="U25" s="135"/>
      <c r="V25" s="137"/>
      <c r="W25" s="138"/>
      <c r="X25" s="138"/>
      <c r="Y25" s="138"/>
    </row>
    <row r="26" spans="1:25" ht="10.5">
      <c r="A26" s="32"/>
      <c r="B26" s="33" t="s">
        <v>285</v>
      </c>
      <c r="C26" s="135">
        <f>SUM('12dsec16'!C26+'12dsec17'!C26+'12dsec18'!C26+'12dsec19'!C26+'12dsec20'!C26)</f>
        <v>0</v>
      </c>
      <c r="D26" s="136">
        <f>SUM('12dsec16'!D26+'12dsec17'!D26+'12dsec18'!D26+'12dsec19'!D26+'12dsec20'!D26)</f>
        <v>0</v>
      </c>
      <c r="E26" s="135">
        <f>SUM('12dsec16'!E26+'12dsec17'!E26+'12dsec18'!E26+'12dsec19'!E26+'12dsec20'!E26)</f>
        <v>0</v>
      </c>
      <c r="F26" s="136">
        <f>SUM('12dsec16'!F26+'12dsec17'!F26+'12dsec18'!F26+'12dsec19'!F26+'12dsec20'!F26)</f>
        <v>0</v>
      </c>
      <c r="G26" s="135">
        <f>SUM('12dsec16'!G26+'12dsec17'!G26+'12dsec18'!G26+'12dsec19'!G26+'12dsec20'!G26)</f>
        <v>0</v>
      </c>
      <c r="H26" s="136">
        <f>SUM('12dsec16'!H26+'12dsec17'!H26+'12dsec18'!H26+'12dsec19'!H26+'12dsec20'!H26)</f>
        <v>0</v>
      </c>
      <c r="I26" s="135">
        <f>SUM('12dsec16'!I26+'12dsec17'!I26+'12dsec18'!I26+'12dsec19'!I26+'12dsec20'!I26)</f>
        <v>2</v>
      </c>
      <c r="J26" s="136">
        <f>SUM('12dsec16'!J26+'12dsec17'!J26+'12dsec18'!J26+'12dsec19'!J26+'12dsec20'!J26)</f>
        <v>1</v>
      </c>
      <c r="K26" s="135">
        <f>SUM('12dsec16'!K26+'12dsec17'!K26+'12dsec18'!K26+'12dsec19'!K26+'12dsec20'!K26)</f>
        <v>275</v>
      </c>
      <c r="L26" s="136">
        <f>SUM('12dsec16'!L26+'12dsec17'!L26+'12dsec18'!L26+'12dsec19'!L26+'12dsec20'!L26)</f>
        <v>254</v>
      </c>
      <c r="M26" s="135">
        <f>SUM('12dsec16'!M26+'12dsec17'!M26+'12dsec18'!M26+'12dsec19'!M26+'12dsec20'!M26)</f>
        <v>8572</v>
      </c>
      <c r="N26" s="136">
        <f>SUM('12dsec16'!N26+'12dsec17'!N26+'12dsec18'!N26+'12dsec19'!N26+'12dsec20'!N26)</f>
        <v>11911</v>
      </c>
      <c r="O26" s="135">
        <f>SUM('12dsec16'!O26+'12dsec17'!O26+'12dsec18'!O26+'12dsec19'!O26+'12dsec20'!O26)</f>
        <v>1556</v>
      </c>
      <c r="P26" s="136">
        <f>SUM('12dsec16'!P26+'12dsec17'!P26+'12dsec18'!P26+'12dsec19'!P26+'12dsec20'!P26)</f>
        <v>1370</v>
      </c>
      <c r="Q26" s="135">
        <f>SUM('12dsec16'!Q26+'12dsec17'!Q26+'12dsec18'!Q26+'12dsec19'!Q26+'12dsec20'!Q26)</f>
        <v>256</v>
      </c>
      <c r="R26" s="136">
        <f>SUM('12dsec16'!R26+'12dsec17'!R26+'12dsec18'!R26+'12dsec19'!R26+'12dsec20'!R26)</f>
        <v>210</v>
      </c>
      <c r="S26" s="135">
        <f>SUM('12dsec16'!S26+'12dsec17'!S26+'12dsec18'!S26+'12dsec19'!S26+'12dsec20'!S26)</f>
        <v>39</v>
      </c>
      <c r="T26" s="136">
        <f>SUM('12dsec16'!T26+'12dsec17'!T26+'12dsec18'!T26+'12dsec19'!T26+'12dsec20'!T26)</f>
        <v>20</v>
      </c>
      <c r="U26" s="135">
        <f>SUM('12dsec16'!U26+'12dsec17'!U26+'12dsec18'!U26+'12dsec19'!U26+'12dsec20'!U26)</f>
        <v>10</v>
      </c>
      <c r="V26" s="137">
        <f>SUM('12dsec16'!V26+'12dsec17'!V26+'12dsec18'!V26+'12dsec19'!V26+'12dsec20'!V26)</f>
        <v>3</v>
      </c>
      <c r="W26" s="136">
        <f aca="true" t="shared" si="1" ref="W26:X29">C26+E26+G26+I26+K26+M26+O26+Q26+S26+U26</f>
        <v>10710</v>
      </c>
      <c r="X26" s="136">
        <f t="shared" si="1"/>
        <v>13769</v>
      </c>
      <c r="Y26" s="138">
        <f>SUM(W26:X26)</f>
        <v>24479</v>
      </c>
    </row>
    <row r="27" spans="1:25" ht="10.5">
      <c r="A27" s="32"/>
      <c r="B27" s="33" t="s">
        <v>286</v>
      </c>
      <c r="C27" s="135">
        <f>SUM('12dsec16'!C27+'12dsec17'!C27+'12dsec18'!C27+'12dsec19'!C27+'12dsec20'!C27)</f>
        <v>0</v>
      </c>
      <c r="D27" s="136">
        <f>SUM('12dsec16'!D27+'12dsec17'!D27+'12dsec18'!D27+'12dsec19'!D27+'12dsec20'!D27)</f>
        <v>0</v>
      </c>
      <c r="E27" s="135">
        <f>SUM('12dsec16'!E27+'12dsec17'!E27+'12dsec18'!E27+'12dsec19'!E27+'12dsec20'!E27)</f>
        <v>0</v>
      </c>
      <c r="F27" s="136">
        <f>SUM('12dsec16'!F27+'12dsec17'!F27+'12dsec18'!F27+'12dsec19'!F27+'12dsec20'!F27)</f>
        <v>0</v>
      </c>
      <c r="G27" s="135">
        <f>SUM('12dsec16'!G27+'12dsec17'!G27+'12dsec18'!G27+'12dsec19'!G27+'12dsec20'!G27)</f>
        <v>0</v>
      </c>
      <c r="H27" s="136">
        <f>SUM('12dsec16'!H27+'12dsec17'!H27+'12dsec18'!H27+'12dsec19'!H27+'12dsec20'!H27)</f>
        <v>0</v>
      </c>
      <c r="I27" s="135">
        <f>SUM('12dsec16'!I27+'12dsec17'!I27+'12dsec18'!I27+'12dsec19'!I27+'12dsec20'!I27)</f>
        <v>0</v>
      </c>
      <c r="J27" s="136">
        <f>SUM('12dsec16'!J27+'12dsec17'!J27+'12dsec18'!J27+'12dsec19'!J27+'12dsec20'!J27)</f>
        <v>0</v>
      </c>
      <c r="K27" s="135">
        <f>SUM('12dsec16'!K27+'12dsec17'!K27+'12dsec18'!K27+'12dsec19'!K27+'12dsec20'!K27)</f>
        <v>1</v>
      </c>
      <c r="L27" s="136">
        <f>SUM('12dsec16'!L27+'12dsec17'!L27+'12dsec18'!L27+'12dsec19'!L27+'12dsec20'!L27)</f>
        <v>4</v>
      </c>
      <c r="M27" s="135">
        <f>SUM('12dsec16'!M27+'12dsec17'!M27+'12dsec18'!M27+'12dsec19'!M27+'12dsec20'!M27)</f>
        <v>184</v>
      </c>
      <c r="N27" s="136">
        <f>SUM('12dsec16'!N27+'12dsec17'!N27+'12dsec18'!N27+'12dsec19'!N27+'12dsec20'!N27)</f>
        <v>545</v>
      </c>
      <c r="O27" s="135">
        <f>SUM('12dsec16'!O27+'12dsec17'!O27+'12dsec18'!O27+'12dsec19'!O27+'12dsec20'!O27)</f>
        <v>147</v>
      </c>
      <c r="P27" s="136">
        <f>SUM('12dsec16'!P27+'12dsec17'!P27+'12dsec18'!P27+'12dsec19'!P27+'12dsec20'!P27)</f>
        <v>265</v>
      </c>
      <c r="Q27" s="135">
        <f>SUM('12dsec16'!Q27+'12dsec17'!Q27+'12dsec18'!Q27+'12dsec19'!Q27+'12dsec20'!Q27)</f>
        <v>71</v>
      </c>
      <c r="R27" s="136">
        <f>SUM('12dsec16'!R27+'12dsec17'!R27+'12dsec18'!R27+'12dsec19'!R27+'12dsec20'!R27)</f>
        <v>69</v>
      </c>
      <c r="S27" s="135">
        <f>SUM('12dsec16'!S27+'12dsec17'!S27+'12dsec18'!S27+'12dsec19'!S27+'12dsec20'!S27)</f>
        <v>25</v>
      </c>
      <c r="T27" s="136">
        <f>SUM('12dsec16'!T27+'12dsec17'!T27+'12dsec18'!T27+'12dsec19'!T27+'12dsec20'!T27)</f>
        <v>12</v>
      </c>
      <c r="U27" s="135">
        <f>SUM('12dsec16'!U27+'12dsec17'!U27+'12dsec18'!U27+'12dsec19'!U27+'12dsec20'!U27)</f>
        <v>3</v>
      </c>
      <c r="V27" s="137">
        <f>SUM('12dsec16'!V27+'12dsec17'!V27+'12dsec18'!V27+'12dsec19'!V27+'12dsec20'!V27)</f>
        <v>5</v>
      </c>
      <c r="W27" s="136">
        <f t="shared" si="1"/>
        <v>431</v>
      </c>
      <c r="X27" s="136">
        <f t="shared" si="1"/>
        <v>900</v>
      </c>
      <c r="Y27" s="138">
        <f>SUM(W27:X27)</f>
        <v>1331</v>
      </c>
    </row>
    <row r="28" spans="1:25" ht="10.5">
      <c r="A28" s="32"/>
      <c r="B28" s="33" t="s">
        <v>287</v>
      </c>
      <c r="C28" s="135">
        <f>SUM('12dsec16'!C28+'12dsec17'!C28+'12dsec18'!C28+'12dsec19'!C28+'12dsec20'!C28)</f>
        <v>0</v>
      </c>
      <c r="D28" s="136">
        <f>SUM('12dsec16'!D28+'12dsec17'!D28+'12dsec18'!D28+'12dsec19'!D28+'12dsec20'!D28)</f>
        <v>0</v>
      </c>
      <c r="E28" s="135">
        <f>SUM('12dsec16'!E28+'12dsec17'!E28+'12dsec18'!E28+'12dsec19'!E28+'12dsec20'!E28)</f>
        <v>0</v>
      </c>
      <c r="F28" s="136">
        <f>SUM('12dsec16'!F28+'12dsec17'!F28+'12dsec18'!F28+'12dsec19'!F28+'12dsec20'!F28)</f>
        <v>0</v>
      </c>
      <c r="G28" s="135">
        <f>SUM('12dsec16'!G28+'12dsec17'!G28+'12dsec18'!G28+'12dsec19'!G28+'12dsec20'!G28)</f>
        <v>0</v>
      </c>
      <c r="H28" s="136">
        <f>SUM('12dsec16'!H28+'12dsec17'!H28+'12dsec18'!H28+'12dsec19'!H28+'12dsec20'!H28)</f>
        <v>0</v>
      </c>
      <c r="I28" s="135">
        <f>SUM('12dsec16'!I28+'12dsec17'!I28+'12dsec18'!I28+'12dsec19'!I28+'12dsec20'!I28)</f>
        <v>0</v>
      </c>
      <c r="J28" s="136">
        <f>SUM('12dsec16'!J28+'12dsec17'!J28+'12dsec18'!J28+'12dsec19'!J28+'12dsec20'!J28)</f>
        <v>0</v>
      </c>
      <c r="K28" s="135">
        <f>SUM('12dsec16'!K28+'12dsec17'!K28+'12dsec18'!K28+'12dsec19'!K28+'12dsec20'!K28)</f>
        <v>22</v>
      </c>
      <c r="L28" s="136">
        <f>SUM('12dsec16'!L28+'12dsec17'!L28+'12dsec18'!L28+'12dsec19'!L28+'12dsec20'!L28)</f>
        <v>29</v>
      </c>
      <c r="M28" s="135">
        <f>SUM('12dsec16'!M28+'12dsec17'!M28+'12dsec18'!M28+'12dsec19'!M28+'12dsec20'!M28)</f>
        <v>5992</v>
      </c>
      <c r="N28" s="136">
        <f>SUM('12dsec16'!N28+'12dsec17'!N28+'12dsec18'!N28+'12dsec19'!N28+'12dsec20'!N28)</f>
        <v>5626</v>
      </c>
      <c r="O28" s="135">
        <f>SUM('12dsec16'!O28+'12dsec17'!O28+'12dsec18'!O28+'12dsec19'!O28+'12dsec20'!O28)</f>
        <v>3388</v>
      </c>
      <c r="P28" s="136">
        <f>SUM('12dsec16'!P28+'12dsec17'!P28+'12dsec18'!P28+'12dsec19'!P28+'12dsec20'!P28)</f>
        <v>2421</v>
      </c>
      <c r="Q28" s="135">
        <f>SUM('12dsec16'!Q28+'12dsec17'!Q28+'12dsec18'!Q28+'12dsec19'!Q28+'12dsec20'!Q28)</f>
        <v>1090</v>
      </c>
      <c r="R28" s="136">
        <f>SUM('12dsec16'!R28+'12dsec17'!R28+'12dsec18'!R28+'12dsec19'!R28+'12dsec20'!R28)</f>
        <v>634</v>
      </c>
      <c r="S28" s="135">
        <f>SUM('12dsec16'!S28+'12dsec17'!S28+'12dsec18'!S28+'12dsec19'!S28+'12dsec20'!S28)</f>
        <v>224</v>
      </c>
      <c r="T28" s="136">
        <f>SUM('12dsec16'!T28+'12dsec17'!T28+'12dsec18'!T28+'12dsec19'!T28+'12dsec20'!T28)</f>
        <v>133</v>
      </c>
      <c r="U28" s="135">
        <f>SUM('12dsec16'!U28+'12dsec17'!U28+'12dsec18'!U28+'12dsec19'!U28+'12dsec20'!U28)</f>
        <v>54</v>
      </c>
      <c r="V28" s="137">
        <f>SUM('12dsec16'!V28+'12dsec17'!V28+'12dsec18'!V28+'12dsec19'!V28+'12dsec20'!V28)</f>
        <v>35</v>
      </c>
      <c r="W28" s="136">
        <f t="shared" si="1"/>
        <v>10770</v>
      </c>
      <c r="X28" s="136">
        <f t="shared" si="1"/>
        <v>8878</v>
      </c>
      <c r="Y28" s="138">
        <f>SUM(W28:X28)</f>
        <v>19648</v>
      </c>
    </row>
    <row r="29" spans="1:25" ht="10.5">
      <c r="A29" s="33"/>
      <c r="B29" s="195" t="s">
        <v>288</v>
      </c>
      <c r="C29" s="135">
        <f>SUM('12dsec16'!C29+'12dsec17'!C29+'12dsec18'!C29+'12dsec19'!C29+'12dsec20'!C29)</f>
        <v>0</v>
      </c>
      <c r="D29" s="136">
        <f>SUM('12dsec16'!D29+'12dsec17'!D29+'12dsec18'!D29+'12dsec19'!D29+'12dsec20'!D29)</f>
        <v>0</v>
      </c>
      <c r="E29" s="135">
        <f>SUM('12dsec16'!E29+'12dsec17'!E29+'12dsec18'!E29+'12dsec19'!E29+'12dsec20'!E29)</f>
        <v>0</v>
      </c>
      <c r="F29" s="136">
        <f>SUM('12dsec16'!F29+'12dsec17'!F29+'12dsec18'!F29+'12dsec19'!F29+'12dsec20'!F29)</f>
        <v>0</v>
      </c>
      <c r="G29" s="135">
        <f>SUM('12dsec16'!G29+'12dsec17'!G29+'12dsec18'!G29+'12dsec19'!G29+'12dsec20'!G29)</f>
        <v>0</v>
      </c>
      <c r="H29" s="136">
        <f>SUM('12dsec16'!H29+'12dsec17'!H29+'12dsec18'!H29+'12dsec19'!H29+'12dsec20'!H29)</f>
        <v>0</v>
      </c>
      <c r="I29" s="135">
        <f>SUM('12dsec16'!I29+'12dsec17'!I29+'12dsec18'!I29+'12dsec19'!I29+'12dsec20'!I29)</f>
        <v>0</v>
      </c>
      <c r="J29" s="136">
        <f>SUM('12dsec16'!J29+'12dsec17'!J29+'12dsec18'!J29+'12dsec19'!J29+'12dsec20'!J29)</f>
        <v>0</v>
      </c>
      <c r="K29" s="135">
        <f>SUM('12dsec16'!K29+'12dsec17'!K29+'12dsec18'!K29+'12dsec19'!K29+'12dsec20'!K29)</f>
        <v>0</v>
      </c>
      <c r="L29" s="136">
        <f>SUM('12dsec16'!L29+'12dsec17'!L29+'12dsec18'!L29+'12dsec19'!L29+'12dsec20'!L29)</f>
        <v>6</v>
      </c>
      <c r="M29" s="135">
        <f>SUM('12dsec16'!M29+'12dsec17'!M29+'12dsec18'!M29+'12dsec19'!M29+'12dsec20'!M29)</f>
        <v>2562</v>
      </c>
      <c r="N29" s="136">
        <f>SUM('12dsec16'!N29+'12dsec17'!N29+'12dsec18'!N29+'12dsec19'!N29+'12dsec20'!N29)</f>
        <v>2643</v>
      </c>
      <c r="O29" s="135">
        <f>SUM('12dsec16'!O29+'12dsec17'!O29+'12dsec18'!O29+'12dsec19'!O29+'12dsec20'!O29)</f>
        <v>2815</v>
      </c>
      <c r="P29" s="136">
        <f>SUM('12dsec16'!P29+'12dsec17'!P29+'12dsec18'!P29+'12dsec19'!P29+'12dsec20'!P29)</f>
        <v>2501</v>
      </c>
      <c r="Q29" s="135">
        <f>SUM('12dsec16'!Q29+'12dsec17'!Q29+'12dsec18'!Q29+'12dsec19'!Q29+'12dsec20'!Q29)</f>
        <v>1049</v>
      </c>
      <c r="R29" s="136">
        <f>SUM('12dsec16'!R29+'12dsec17'!R29+'12dsec18'!R29+'12dsec19'!R29+'12dsec20'!R29)</f>
        <v>667</v>
      </c>
      <c r="S29" s="135">
        <f>SUM('12dsec16'!S29+'12dsec17'!S29+'12dsec18'!S29+'12dsec19'!S29+'12dsec20'!S29)</f>
        <v>266</v>
      </c>
      <c r="T29" s="136">
        <f>SUM('12dsec16'!T29+'12dsec17'!T29+'12dsec18'!T29+'12dsec19'!T29+'12dsec20'!T29)</f>
        <v>158</v>
      </c>
      <c r="U29" s="135">
        <f>SUM('12dsec16'!U29+'12dsec17'!U29+'12dsec18'!U29+'12dsec19'!U29+'12dsec20'!U29)</f>
        <v>78</v>
      </c>
      <c r="V29" s="137">
        <f>SUM('12dsec16'!V29+'12dsec17'!V29+'12dsec18'!V29+'12dsec19'!V29+'12dsec20'!V29)</f>
        <v>34</v>
      </c>
      <c r="W29" s="136">
        <f t="shared" si="1"/>
        <v>6770</v>
      </c>
      <c r="X29" s="136">
        <f t="shared" si="1"/>
        <v>6009</v>
      </c>
      <c r="Y29" s="138">
        <f>SUM(W29:X29)</f>
        <v>12779</v>
      </c>
    </row>
    <row r="30" spans="1:25" ht="10.5">
      <c r="A30" s="33"/>
      <c r="B30" s="33"/>
      <c r="C30" s="135"/>
      <c r="D30" s="136"/>
      <c r="E30" s="135"/>
      <c r="F30" s="136"/>
      <c r="G30" s="135"/>
      <c r="H30" s="136"/>
      <c r="I30" s="135"/>
      <c r="J30" s="136"/>
      <c r="K30" s="135"/>
      <c r="L30" s="136"/>
      <c r="M30" s="135"/>
      <c r="N30" s="136"/>
      <c r="O30" s="135"/>
      <c r="P30" s="136"/>
      <c r="Q30" s="135"/>
      <c r="R30" s="136"/>
      <c r="S30" s="135"/>
      <c r="T30" s="136"/>
      <c r="U30" s="135"/>
      <c r="V30" s="137"/>
      <c r="W30" s="136"/>
      <c r="X30" s="136"/>
      <c r="Y30" s="138"/>
    </row>
    <row r="31" spans="1:25" ht="12.75">
      <c r="A31" s="134"/>
      <c r="B31" s="132" t="s">
        <v>250</v>
      </c>
      <c r="C31" s="135"/>
      <c r="D31" s="138"/>
      <c r="E31" s="135"/>
      <c r="F31" s="138"/>
      <c r="G31" s="135"/>
      <c r="H31" s="138"/>
      <c r="I31" s="135"/>
      <c r="J31" s="138"/>
      <c r="K31" s="135"/>
      <c r="L31" s="138"/>
      <c r="M31" s="135"/>
      <c r="N31" s="138"/>
      <c r="O31" s="135"/>
      <c r="P31" s="138"/>
      <c r="Q31" s="135"/>
      <c r="R31" s="138"/>
      <c r="S31" s="135"/>
      <c r="T31" s="138"/>
      <c r="U31" s="135"/>
      <c r="V31" s="137"/>
      <c r="W31" s="138"/>
      <c r="X31" s="138"/>
      <c r="Y31" s="138"/>
    </row>
    <row r="32" spans="1:25" ht="10.5">
      <c r="A32" s="32"/>
      <c r="B32" s="33" t="s">
        <v>289</v>
      </c>
      <c r="C32" s="135">
        <f>SUM('12dsec16'!C32+'12dsec17'!C32+'12dsec18'!C32+'12dsec19'!C32+'12dsec20'!C32)</f>
        <v>0</v>
      </c>
      <c r="D32" s="136">
        <f>SUM('12dsec16'!D32+'12dsec17'!D32+'12dsec18'!D32+'12dsec19'!D32+'12dsec20'!D32)</f>
        <v>0</v>
      </c>
      <c r="E32" s="135">
        <f>SUM('12dsec16'!E32+'12dsec17'!E32+'12dsec18'!E32+'12dsec19'!E32+'12dsec20'!E32)</f>
        <v>0</v>
      </c>
      <c r="F32" s="136">
        <f>SUM('12dsec16'!F32+'12dsec17'!F32+'12dsec18'!F32+'12dsec19'!F32+'12dsec20'!F32)</f>
        <v>0</v>
      </c>
      <c r="G32" s="135">
        <f>SUM('12dsec16'!G32+'12dsec17'!G32+'12dsec18'!G32+'12dsec19'!G32+'12dsec20'!G32)</f>
        <v>0</v>
      </c>
      <c r="H32" s="136">
        <f>SUM('12dsec16'!H32+'12dsec17'!H32+'12dsec18'!H32+'12dsec19'!H32+'12dsec20'!H32)</f>
        <v>0</v>
      </c>
      <c r="I32" s="135">
        <f>SUM('12dsec16'!I32+'12dsec17'!I32+'12dsec18'!I32+'12dsec19'!I32+'12dsec20'!I32)</f>
        <v>0</v>
      </c>
      <c r="J32" s="136">
        <f>SUM('12dsec16'!J32+'12dsec17'!J32+'12dsec18'!J32+'12dsec19'!J32+'12dsec20'!J32)</f>
        <v>0</v>
      </c>
      <c r="K32" s="135">
        <f>SUM('12dsec16'!K32+'12dsec17'!K32+'12dsec18'!K32+'12dsec19'!K32+'12dsec20'!K32)</f>
        <v>0</v>
      </c>
      <c r="L32" s="136">
        <f>SUM('12dsec16'!L32+'12dsec17'!L32+'12dsec18'!L32+'12dsec19'!L32+'12dsec20'!L32)</f>
        <v>0</v>
      </c>
      <c r="M32" s="135">
        <f>SUM('12dsec16'!M32+'12dsec17'!M32+'12dsec18'!M32+'12dsec19'!M32+'12dsec20'!M32)</f>
        <v>0</v>
      </c>
      <c r="N32" s="136">
        <f>SUM('12dsec16'!N32+'12dsec17'!N32+'12dsec18'!N32+'12dsec19'!N32+'12dsec20'!N32)</f>
        <v>0</v>
      </c>
      <c r="O32" s="135">
        <f>SUM('12dsec16'!O32+'12dsec17'!O32+'12dsec18'!O32+'12dsec19'!O32+'12dsec20'!O32)</f>
        <v>65</v>
      </c>
      <c r="P32" s="136">
        <f>SUM('12dsec16'!P32+'12dsec17'!P32+'12dsec18'!P32+'12dsec19'!P32+'12dsec20'!P32)</f>
        <v>54</v>
      </c>
      <c r="Q32" s="135">
        <f>SUM('12dsec16'!Q32+'12dsec17'!Q32+'12dsec18'!Q32+'12dsec19'!Q32+'12dsec20'!Q32)</f>
        <v>53</v>
      </c>
      <c r="R32" s="136">
        <f>SUM('12dsec16'!R32+'12dsec17'!R32+'12dsec18'!R32+'12dsec19'!R32+'12dsec20'!R32)</f>
        <v>68</v>
      </c>
      <c r="S32" s="135">
        <f>SUM('12dsec16'!S32+'12dsec17'!S32+'12dsec18'!S32+'12dsec19'!S32+'12dsec20'!S32)</f>
        <v>21</v>
      </c>
      <c r="T32" s="136">
        <f>SUM('12dsec16'!T32+'12dsec17'!T32+'12dsec18'!T32+'12dsec19'!T32+'12dsec20'!T32)</f>
        <v>53</v>
      </c>
      <c r="U32" s="135">
        <f>SUM('12dsec16'!U32+'12dsec17'!U32+'12dsec18'!U32+'12dsec19'!U32+'12dsec20'!U32)</f>
        <v>16</v>
      </c>
      <c r="V32" s="137">
        <f>SUM('12dsec16'!V32+'12dsec17'!V32+'12dsec18'!V32+'12dsec19'!V32+'12dsec20'!V32)</f>
        <v>28</v>
      </c>
      <c r="W32" s="136">
        <f aca="true" t="shared" si="2" ref="W32:X34">C32+E32+G32+I32+K32+M32+O32+Q32+S32+U32</f>
        <v>155</v>
      </c>
      <c r="X32" s="136">
        <f t="shared" si="2"/>
        <v>203</v>
      </c>
      <c r="Y32" s="138">
        <f>SUM(W32:X32)</f>
        <v>358</v>
      </c>
    </row>
    <row r="33" spans="1:25" ht="10.5">
      <c r="A33" s="32"/>
      <c r="B33" s="33" t="s">
        <v>290</v>
      </c>
      <c r="C33" s="135">
        <f>SUM('12dsec16'!C33+'12dsec17'!C33+'12dsec18'!C33+'12dsec19'!C33+'12dsec20'!C33)</f>
        <v>0</v>
      </c>
      <c r="D33" s="136">
        <f>SUM('12dsec16'!D33+'12dsec17'!D33+'12dsec18'!D33+'12dsec19'!D33+'12dsec20'!D33)</f>
        <v>0</v>
      </c>
      <c r="E33" s="135">
        <f>SUM('12dsec16'!E33+'12dsec17'!E33+'12dsec18'!E33+'12dsec19'!E33+'12dsec20'!E33)</f>
        <v>0</v>
      </c>
      <c r="F33" s="136">
        <f>SUM('12dsec16'!F33+'12dsec17'!F33+'12dsec18'!F33+'12dsec19'!F33+'12dsec20'!F33)</f>
        <v>0</v>
      </c>
      <c r="G33" s="135">
        <f>SUM('12dsec16'!G33+'12dsec17'!G33+'12dsec18'!G33+'12dsec19'!G33+'12dsec20'!G33)</f>
        <v>0</v>
      </c>
      <c r="H33" s="136">
        <f>SUM('12dsec16'!H33+'12dsec17'!H33+'12dsec18'!H33+'12dsec19'!H33+'12dsec20'!H33)</f>
        <v>0</v>
      </c>
      <c r="I33" s="135">
        <f>SUM('12dsec16'!I33+'12dsec17'!I33+'12dsec18'!I33+'12dsec19'!I33+'12dsec20'!I33)</f>
        <v>0</v>
      </c>
      <c r="J33" s="136">
        <f>SUM('12dsec16'!J33+'12dsec17'!J33+'12dsec18'!J33+'12dsec19'!J33+'12dsec20'!J33)</f>
        <v>0</v>
      </c>
      <c r="K33" s="135">
        <f>SUM('12dsec16'!K33+'12dsec17'!K33+'12dsec18'!K33+'12dsec19'!K33+'12dsec20'!K33)</f>
        <v>0</v>
      </c>
      <c r="L33" s="136">
        <f>SUM('12dsec16'!L33+'12dsec17'!L33+'12dsec18'!L33+'12dsec19'!L33+'12dsec20'!L33)</f>
        <v>0</v>
      </c>
      <c r="M33" s="135">
        <f>SUM('12dsec16'!M33+'12dsec17'!M33+'12dsec18'!M33+'12dsec19'!M33+'12dsec20'!M33)</f>
        <v>2</v>
      </c>
      <c r="N33" s="136">
        <f>SUM('12dsec16'!N33+'12dsec17'!N33+'12dsec18'!N33+'12dsec19'!N33+'12dsec20'!N33)</f>
        <v>3</v>
      </c>
      <c r="O33" s="135">
        <f>SUM('12dsec16'!O33+'12dsec17'!O33+'12dsec18'!O33+'12dsec19'!O33+'12dsec20'!O33)</f>
        <v>1843</v>
      </c>
      <c r="P33" s="136">
        <f>SUM('12dsec16'!P33+'12dsec17'!P33+'12dsec18'!P33+'12dsec19'!P33+'12dsec20'!P33)</f>
        <v>2177</v>
      </c>
      <c r="Q33" s="135">
        <f>SUM('12dsec16'!Q33+'12dsec17'!Q33+'12dsec18'!Q33+'12dsec19'!Q33+'12dsec20'!Q33)</f>
        <v>2099</v>
      </c>
      <c r="R33" s="136">
        <f>SUM('12dsec16'!R33+'12dsec17'!R33+'12dsec18'!R33+'12dsec19'!R33+'12dsec20'!R33)</f>
        <v>1924</v>
      </c>
      <c r="S33" s="135">
        <f>SUM('12dsec16'!S33+'12dsec17'!S33+'12dsec18'!S33+'12dsec19'!S33+'12dsec20'!S33)</f>
        <v>646</v>
      </c>
      <c r="T33" s="136">
        <f>SUM('12dsec16'!T33+'12dsec17'!T33+'12dsec18'!T33+'12dsec19'!T33+'12dsec20'!T33)</f>
        <v>561</v>
      </c>
      <c r="U33" s="135">
        <f>SUM('12dsec16'!U33+'12dsec17'!U33+'12dsec18'!U33+'12dsec19'!U33+'12dsec20'!U33)</f>
        <v>248</v>
      </c>
      <c r="V33" s="137">
        <f>SUM('12dsec16'!V33+'12dsec17'!V33+'12dsec18'!V33+'12dsec19'!V33+'12dsec20'!V33)</f>
        <v>185</v>
      </c>
      <c r="W33" s="136">
        <f t="shared" si="2"/>
        <v>4838</v>
      </c>
      <c r="X33" s="136">
        <f t="shared" si="2"/>
        <v>4850</v>
      </c>
      <c r="Y33" s="138">
        <f>SUM(W33:X33)</f>
        <v>9688</v>
      </c>
    </row>
    <row r="34" spans="1:25" ht="10.5">
      <c r="A34" s="32"/>
      <c r="B34" s="33" t="s">
        <v>291</v>
      </c>
      <c r="C34" s="135">
        <f>SUM('12dsec16'!C34+'12dsec17'!C34+'12dsec18'!C34+'12dsec19'!C34+'12dsec20'!C34)</f>
        <v>0</v>
      </c>
      <c r="D34" s="136">
        <f>SUM('12dsec16'!D34+'12dsec17'!D34+'12dsec18'!D34+'12dsec19'!D34+'12dsec20'!D34)</f>
        <v>0</v>
      </c>
      <c r="E34" s="135">
        <f>SUM('12dsec16'!E34+'12dsec17'!E34+'12dsec18'!E34+'12dsec19'!E34+'12dsec20'!E34)</f>
        <v>0</v>
      </c>
      <c r="F34" s="136">
        <f>SUM('12dsec16'!F34+'12dsec17'!F34+'12dsec18'!F34+'12dsec19'!F34+'12dsec20'!F34)</f>
        <v>0</v>
      </c>
      <c r="G34" s="135">
        <f>SUM('12dsec16'!G34+'12dsec17'!G34+'12dsec18'!G34+'12dsec19'!G34+'12dsec20'!G34)</f>
        <v>0</v>
      </c>
      <c r="H34" s="136">
        <f>SUM('12dsec16'!H34+'12dsec17'!H34+'12dsec18'!H34+'12dsec19'!H34+'12dsec20'!H34)</f>
        <v>0</v>
      </c>
      <c r="I34" s="135">
        <f>SUM('12dsec16'!I34+'12dsec17'!I34+'12dsec18'!I34+'12dsec19'!I34+'12dsec20'!I34)</f>
        <v>0</v>
      </c>
      <c r="J34" s="136">
        <f>SUM('12dsec16'!J34+'12dsec17'!J34+'12dsec18'!J34+'12dsec19'!J34+'12dsec20'!J34)</f>
        <v>0</v>
      </c>
      <c r="K34" s="135">
        <f>SUM('12dsec16'!K34+'12dsec17'!K34+'12dsec18'!K34+'12dsec19'!K34+'12dsec20'!K34)</f>
        <v>0</v>
      </c>
      <c r="L34" s="136">
        <f>SUM('12dsec16'!L34+'12dsec17'!L34+'12dsec18'!L34+'12dsec19'!L34+'12dsec20'!L34)</f>
        <v>0</v>
      </c>
      <c r="M34" s="135">
        <f>SUM('12dsec16'!M34+'12dsec17'!M34+'12dsec18'!M34+'12dsec19'!M34+'12dsec20'!M34)</f>
        <v>0</v>
      </c>
      <c r="N34" s="136">
        <f>SUM('12dsec16'!N34+'12dsec17'!N34+'12dsec18'!N34+'12dsec19'!N34+'12dsec20'!N34)</f>
        <v>0</v>
      </c>
      <c r="O34" s="135">
        <f>SUM('12dsec16'!O34+'12dsec17'!O34+'12dsec18'!O34+'12dsec19'!O34+'12dsec20'!O34)</f>
        <v>213</v>
      </c>
      <c r="P34" s="136">
        <f>SUM('12dsec16'!P34+'12dsec17'!P34+'12dsec18'!P34+'12dsec19'!P34+'12dsec20'!P34)</f>
        <v>62</v>
      </c>
      <c r="Q34" s="135">
        <f>SUM('12dsec16'!Q34+'12dsec17'!Q34+'12dsec18'!Q34+'12dsec19'!Q34+'12dsec20'!Q34)</f>
        <v>210</v>
      </c>
      <c r="R34" s="136">
        <f>SUM('12dsec16'!R34+'12dsec17'!R34+'12dsec18'!R34+'12dsec19'!R34+'12dsec20'!R34)</f>
        <v>84</v>
      </c>
      <c r="S34" s="135">
        <f>SUM('12dsec16'!S34+'12dsec17'!S34+'12dsec18'!S34+'12dsec19'!S34+'12dsec20'!S34)</f>
        <v>120</v>
      </c>
      <c r="T34" s="136">
        <f>SUM('12dsec16'!T34+'12dsec17'!T34+'12dsec18'!T34+'12dsec19'!T34+'12dsec20'!T34)</f>
        <v>30</v>
      </c>
      <c r="U34" s="135">
        <f>SUM('12dsec16'!U34+'12dsec17'!U34+'12dsec18'!U34+'12dsec19'!U34+'12dsec20'!U34)</f>
        <v>47</v>
      </c>
      <c r="V34" s="137">
        <f>SUM('12dsec16'!V34+'12dsec17'!V34+'12dsec18'!V34+'12dsec19'!V34+'12dsec20'!V34)</f>
        <v>10</v>
      </c>
      <c r="W34" s="136">
        <f t="shared" si="2"/>
        <v>590</v>
      </c>
      <c r="X34" s="136">
        <f t="shared" si="2"/>
        <v>186</v>
      </c>
      <c r="Y34" s="138">
        <f>SUM(W34:X34)</f>
        <v>776</v>
      </c>
    </row>
    <row r="35" spans="1:25" ht="10.5">
      <c r="A35" s="32"/>
      <c r="B35" s="33"/>
      <c r="C35" s="135"/>
      <c r="D35" s="136"/>
      <c r="E35" s="135"/>
      <c r="F35" s="136"/>
      <c r="G35" s="135"/>
      <c r="H35" s="136"/>
      <c r="I35" s="135"/>
      <c r="J35" s="136"/>
      <c r="K35" s="135"/>
      <c r="L35" s="136"/>
      <c r="M35" s="144"/>
      <c r="N35" s="145"/>
      <c r="O35" s="144"/>
      <c r="P35" s="146"/>
      <c r="Q35" s="144"/>
      <c r="R35" s="146"/>
      <c r="S35" s="144"/>
      <c r="T35" s="146"/>
      <c r="U35" s="144"/>
      <c r="V35" s="147"/>
      <c r="W35" s="138"/>
      <c r="X35" s="138"/>
      <c r="Y35" s="138"/>
    </row>
    <row r="36" spans="1:25" ht="10.5">
      <c r="A36" s="32"/>
      <c r="B36" s="43" t="s">
        <v>5</v>
      </c>
      <c r="C36" s="135"/>
      <c r="D36" s="136"/>
      <c r="E36" s="135"/>
      <c r="F36" s="136"/>
      <c r="G36" s="135"/>
      <c r="H36" s="136"/>
      <c r="I36" s="135"/>
      <c r="J36" s="136"/>
      <c r="K36" s="135"/>
      <c r="L36" s="136"/>
      <c r="M36" s="135"/>
      <c r="N36" s="136"/>
      <c r="O36" s="135"/>
      <c r="P36" s="136"/>
      <c r="Q36" s="135"/>
      <c r="R36" s="136"/>
      <c r="S36" s="135"/>
      <c r="T36" s="136"/>
      <c r="U36" s="135"/>
      <c r="V36" s="137"/>
      <c r="W36" s="136"/>
      <c r="X36" s="136"/>
      <c r="Y36" s="138"/>
    </row>
    <row r="37" spans="1:25" ht="10.5">
      <c r="A37" s="32"/>
      <c r="B37" s="33" t="s">
        <v>3</v>
      </c>
      <c r="C37" s="135">
        <f>SUM('12dsec16'!C37+'12dsec17'!C37+'12dsec18'!C37+'12dsec19'!C37+'12dsec20'!C37)</f>
        <v>0</v>
      </c>
      <c r="D37" s="136">
        <f>SUM('12dsec16'!D37+'12dsec17'!D37+'12dsec18'!D37+'12dsec19'!D37+'12dsec20'!D37)</f>
        <v>0</v>
      </c>
      <c r="E37" s="135">
        <f>SUM('12dsec16'!E37+'12dsec17'!E37+'12dsec18'!E37+'12dsec19'!E37+'12dsec20'!E37)</f>
        <v>0</v>
      </c>
      <c r="F37" s="136">
        <f>SUM('12dsec16'!F37+'12dsec17'!F37+'12dsec18'!F37+'12dsec19'!F37+'12dsec20'!F37)</f>
        <v>0</v>
      </c>
      <c r="G37" s="135">
        <f>SUM('12dsec16'!G37+'12dsec17'!G37+'12dsec18'!G37+'12dsec19'!G37+'12dsec20'!G37)</f>
        <v>0</v>
      </c>
      <c r="H37" s="136">
        <f>SUM('12dsec16'!H37+'12dsec17'!H37+'12dsec18'!H37+'12dsec19'!H37+'12dsec20'!H37)</f>
        <v>0</v>
      </c>
      <c r="I37" s="135">
        <f>SUM('12dsec16'!I37+'12dsec17'!I37+'12dsec18'!I37+'12dsec19'!I37+'12dsec20'!I37)</f>
        <v>0</v>
      </c>
      <c r="J37" s="136">
        <f>SUM('12dsec16'!J37+'12dsec17'!J37+'12dsec18'!J37+'12dsec19'!J37+'12dsec20'!J37)</f>
        <v>0</v>
      </c>
      <c r="K37" s="135">
        <f>SUM('12dsec16'!K37+'12dsec17'!K37+'12dsec18'!K37+'12dsec19'!K37+'12dsec20'!K37)</f>
        <v>0</v>
      </c>
      <c r="L37" s="136">
        <f>SUM('12dsec16'!L37+'12dsec17'!L37+'12dsec18'!L37+'12dsec19'!L37+'12dsec20'!L37)</f>
        <v>0</v>
      </c>
      <c r="M37" s="135">
        <f>SUM('12dsec16'!M37+'12dsec17'!M37+'12dsec18'!M37+'12dsec19'!M37+'12dsec20'!M37)</f>
        <v>0</v>
      </c>
      <c r="N37" s="136">
        <f>SUM('12dsec16'!N37+'12dsec17'!N37+'12dsec18'!N37+'12dsec19'!N37+'12dsec20'!N37)</f>
        <v>0</v>
      </c>
      <c r="O37" s="135">
        <f>SUM('12dsec16'!O37+'12dsec17'!O37+'12dsec18'!O37+'12dsec19'!O37+'12dsec20'!O37)</f>
        <v>2</v>
      </c>
      <c r="P37" s="136">
        <f>SUM('12dsec16'!P37+'12dsec17'!P37+'12dsec18'!P37+'12dsec19'!P37+'12dsec20'!P37)</f>
        <v>5</v>
      </c>
      <c r="Q37" s="135">
        <f>SUM('12dsec16'!Q37+'12dsec17'!Q37+'12dsec18'!Q37+'12dsec19'!Q37+'12dsec20'!Q37)</f>
        <v>6</v>
      </c>
      <c r="R37" s="136">
        <f>SUM('12dsec16'!R37+'12dsec17'!R37+'12dsec18'!R37+'12dsec19'!R37+'12dsec20'!R37)</f>
        <v>3</v>
      </c>
      <c r="S37" s="135">
        <f>SUM('12dsec16'!S37+'12dsec17'!S37+'12dsec18'!S37+'12dsec19'!S37+'12dsec20'!S37)</f>
        <v>2</v>
      </c>
      <c r="T37" s="136">
        <f>SUM('12dsec16'!T37+'12dsec17'!T37+'12dsec18'!T37+'12dsec19'!T37+'12dsec20'!T37)</f>
        <v>2</v>
      </c>
      <c r="U37" s="135">
        <f>SUM('12dsec16'!U37+'12dsec17'!U37+'12dsec18'!U37+'12dsec19'!U37+'12dsec20'!U37)</f>
        <v>0</v>
      </c>
      <c r="V37" s="137">
        <f>SUM('12dsec16'!V37+'12dsec17'!V37+'12dsec18'!V37+'12dsec19'!V37+'12dsec20'!V37)</f>
        <v>0</v>
      </c>
      <c r="W37" s="136">
        <f>C37+E37+G37+I37+K37+M37+O37+Q37+S37+U37</f>
        <v>10</v>
      </c>
      <c r="X37" s="136">
        <f>D37+F37+H37+J37+L37+N37+P37+R37+T37+V37</f>
        <v>10</v>
      </c>
      <c r="Y37" s="138">
        <f>W37+X37</f>
        <v>20</v>
      </c>
    </row>
    <row r="38" spans="1:25" ht="10.5">
      <c r="A38" s="32"/>
      <c r="B38" s="33" t="s">
        <v>4</v>
      </c>
      <c r="C38" s="135">
        <f>SUM('12dsec16'!C38+'12dsec17'!C38+'12dsec18'!C38+'12dsec19'!C38+'12dsec20'!C38)</f>
        <v>0</v>
      </c>
      <c r="D38" s="136">
        <f>SUM('12dsec16'!D38+'12dsec17'!D38+'12dsec18'!D38+'12dsec19'!D38+'12dsec20'!D38)</f>
        <v>0</v>
      </c>
      <c r="E38" s="135">
        <f>SUM('12dsec16'!E38+'12dsec17'!E38+'12dsec18'!E38+'12dsec19'!E38+'12dsec20'!E38)</f>
        <v>0</v>
      </c>
      <c r="F38" s="136">
        <f>SUM('12dsec16'!F38+'12dsec17'!F38+'12dsec18'!F38+'12dsec19'!F38+'12dsec20'!F38)</f>
        <v>0</v>
      </c>
      <c r="G38" s="135">
        <f>SUM('12dsec16'!G38+'12dsec17'!G38+'12dsec18'!G38+'12dsec19'!G38+'12dsec20'!G38)</f>
        <v>0</v>
      </c>
      <c r="H38" s="136">
        <f>SUM('12dsec16'!H38+'12dsec17'!H38+'12dsec18'!H38+'12dsec19'!H38+'12dsec20'!H38)</f>
        <v>0</v>
      </c>
      <c r="I38" s="135">
        <f>SUM('12dsec16'!I38+'12dsec17'!I38+'12dsec18'!I38+'12dsec19'!I38+'12dsec20'!I38)</f>
        <v>0</v>
      </c>
      <c r="J38" s="136">
        <f>SUM('12dsec16'!J38+'12dsec17'!J38+'12dsec18'!J38+'12dsec19'!J38+'12dsec20'!J38)</f>
        <v>0</v>
      </c>
      <c r="K38" s="135">
        <f>SUM('12dsec16'!K38+'12dsec17'!K38+'12dsec18'!K38+'12dsec19'!K38+'12dsec20'!K38)</f>
        <v>0</v>
      </c>
      <c r="L38" s="136">
        <f>SUM('12dsec16'!L38+'12dsec17'!L38+'12dsec18'!L38+'12dsec19'!L38+'12dsec20'!L38)</f>
        <v>0</v>
      </c>
      <c r="M38" s="135">
        <f>SUM('12dsec16'!M38+'12dsec17'!M38+'12dsec18'!M38+'12dsec19'!M38+'12dsec20'!M38)</f>
        <v>2</v>
      </c>
      <c r="N38" s="136">
        <f>SUM('12dsec16'!N38+'12dsec17'!N38+'12dsec18'!N38+'12dsec19'!N38+'12dsec20'!N38)</f>
        <v>0</v>
      </c>
      <c r="O38" s="135">
        <f>SUM('12dsec16'!O38+'12dsec17'!O38+'12dsec18'!O38+'12dsec19'!O38+'12dsec20'!O38)</f>
        <v>478</v>
      </c>
      <c r="P38" s="136">
        <f>SUM('12dsec16'!P38+'12dsec17'!P38+'12dsec18'!P38+'12dsec19'!P38+'12dsec20'!P38)</f>
        <v>259</v>
      </c>
      <c r="Q38" s="135">
        <f>SUM('12dsec16'!Q38+'12dsec17'!Q38+'12dsec18'!Q38+'12dsec19'!Q38+'12dsec20'!Q38)</f>
        <v>431</v>
      </c>
      <c r="R38" s="136">
        <f>SUM('12dsec16'!R38+'12dsec17'!R38+'12dsec18'!R38+'12dsec19'!R38+'12dsec20'!R38)</f>
        <v>263</v>
      </c>
      <c r="S38" s="135">
        <f>SUM('12dsec16'!S38+'12dsec17'!S38+'12dsec18'!S38+'12dsec19'!S38+'12dsec20'!S38)</f>
        <v>225</v>
      </c>
      <c r="T38" s="136">
        <f>SUM('12dsec16'!T38+'12dsec17'!T38+'12dsec18'!T38+'12dsec19'!T38+'12dsec20'!T38)</f>
        <v>192</v>
      </c>
      <c r="U38" s="135">
        <f>SUM('12dsec16'!U38+'12dsec17'!U38+'12dsec18'!U38+'12dsec19'!U38+'12dsec20'!U38)</f>
        <v>132</v>
      </c>
      <c r="V38" s="137">
        <f>SUM('12dsec16'!V38+'12dsec17'!V38+'12dsec18'!V38+'12dsec19'!V38+'12dsec20'!V38)</f>
        <v>151</v>
      </c>
      <c r="W38" s="136">
        <f>C38+E38+G38+I38+K38+M38+O38+Q38+S38+U38</f>
        <v>1268</v>
      </c>
      <c r="X38" s="136">
        <f>D38+F38+H38+J38+L38+N38+P38+R38+T38+V38</f>
        <v>865</v>
      </c>
      <c r="Y38" s="138">
        <f>W38+X38</f>
        <v>2133</v>
      </c>
    </row>
    <row r="39" spans="1:25" ht="10.5">
      <c r="A39" s="33"/>
      <c r="B39" s="33"/>
      <c r="C39" s="133"/>
      <c r="D39" s="33"/>
      <c r="E39" s="133"/>
      <c r="F39" s="33"/>
      <c r="G39" s="133"/>
      <c r="H39" s="33"/>
      <c r="I39" s="133"/>
      <c r="J39" s="33"/>
      <c r="K39" s="133"/>
      <c r="L39" s="33"/>
      <c r="M39" s="133"/>
      <c r="N39" s="33"/>
      <c r="O39" s="133"/>
      <c r="P39" s="33"/>
      <c r="Q39" s="133"/>
      <c r="R39" s="33"/>
      <c r="S39" s="133"/>
      <c r="T39" s="33"/>
      <c r="U39" s="133"/>
      <c r="V39" s="139"/>
      <c r="W39" s="33"/>
      <c r="X39" s="33"/>
      <c r="Y39" s="33"/>
    </row>
    <row r="40" spans="1:25" ht="12">
      <c r="A40" s="31" t="s">
        <v>332</v>
      </c>
      <c r="B40" s="32"/>
      <c r="C40" s="135"/>
      <c r="D40" s="138"/>
      <c r="E40" s="135"/>
      <c r="F40" s="138"/>
      <c r="G40" s="135"/>
      <c r="H40" s="138"/>
      <c r="I40" s="135"/>
      <c r="J40" s="138"/>
      <c r="K40" s="135"/>
      <c r="L40" s="138"/>
      <c r="M40" s="135"/>
      <c r="N40" s="138"/>
      <c r="O40" s="135"/>
      <c r="P40" s="138"/>
      <c r="Q40" s="135"/>
      <c r="R40" s="138"/>
      <c r="S40" s="135"/>
      <c r="T40" s="138"/>
      <c r="U40" s="135"/>
      <c r="V40" s="137"/>
      <c r="W40" s="138"/>
      <c r="X40" s="138"/>
      <c r="Y40" s="138"/>
    </row>
    <row r="41" spans="1:25" ht="12">
      <c r="A41" s="31"/>
      <c r="B41" s="32" t="s">
        <v>382</v>
      </c>
      <c r="C41" s="135">
        <f>SUM('12dsec16'!C41+'12dsec17'!C41+'12dsec18'!C41+'12dsec19'!C41+'12dsec20'!C41)</f>
        <v>0</v>
      </c>
      <c r="D41" s="136">
        <f>SUM('12dsec16'!D41+'12dsec17'!D41+'12dsec18'!D41+'12dsec19'!D41+'12dsec20'!D41)</f>
        <v>0</v>
      </c>
      <c r="E41" s="135">
        <f>SUM('12dsec16'!E41+'12dsec17'!E41+'12dsec18'!E41+'12dsec19'!E41+'12dsec20'!E41)</f>
        <v>0</v>
      </c>
      <c r="F41" s="136">
        <f>SUM('12dsec16'!F41+'12dsec17'!F41+'12dsec18'!F41+'12dsec19'!F41+'12dsec20'!F41)</f>
        <v>0</v>
      </c>
      <c r="G41" s="135">
        <f>SUM('12dsec16'!G41+'12dsec17'!G41+'12dsec18'!G41+'12dsec19'!G41+'12dsec20'!G41)</f>
        <v>1</v>
      </c>
      <c r="H41" s="136">
        <f>SUM('12dsec16'!H41+'12dsec17'!H41+'12dsec18'!H41+'12dsec19'!H41+'12dsec20'!H41)</f>
        <v>0</v>
      </c>
      <c r="I41" s="135">
        <f>SUM('12dsec16'!I41+'12dsec17'!I41+'12dsec18'!I41+'12dsec19'!I41+'12dsec20'!I41)</f>
        <v>55</v>
      </c>
      <c r="J41" s="136">
        <f>SUM('12dsec16'!J41+'12dsec17'!J41+'12dsec18'!J41+'12dsec19'!J41+'12dsec20'!J41)</f>
        <v>41</v>
      </c>
      <c r="K41" s="135">
        <f>SUM('12dsec16'!K41+'12dsec17'!K41+'12dsec18'!K41+'12dsec19'!K41+'12dsec20'!K41)</f>
        <v>61</v>
      </c>
      <c r="L41" s="136">
        <f>SUM('12dsec16'!L41+'12dsec17'!L41+'12dsec18'!L41+'12dsec19'!L41+'12dsec20'!L41)</f>
        <v>38</v>
      </c>
      <c r="M41" s="135">
        <f>SUM('12dsec16'!M41+'12dsec17'!M41+'12dsec18'!M41+'12dsec19'!M41+'12dsec20'!M41)</f>
        <v>17</v>
      </c>
      <c r="N41" s="136">
        <f>SUM('12dsec16'!N41+'12dsec17'!N41+'12dsec18'!N41+'12dsec19'!N41+'12dsec20'!N41)</f>
        <v>7</v>
      </c>
      <c r="O41" s="135">
        <f>SUM('12dsec16'!O41+'12dsec17'!O41+'12dsec18'!O41+'12dsec19'!O41+'12dsec20'!O41)</f>
        <v>2</v>
      </c>
      <c r="P41" s="136">
        <f>SUM('12dsec16'!P41+'12dsec17'!P41+'12dsec18'!P41+'12dsec19'!P41+'12dsec20'!P41)</f>
        <v>5</v>
      </c>
      <c r="Q41" s="135">
        <f>SUM('12dsec16'!Q41+'12dsec17'!Q41+'12dsec18'!Q41+'12dsec19'!Q41+'12dsec20'!Q41)</f>
        <v>0</v>
      </c>
      <c r="R41" s="136">
        <f>SUM('12dsec16'!R41+'12dsec17'!R41+'12dsec18'!R41+'12dsec19'!R41+'12dsec20'!R41)</f>
        <v>0</v>
      </c>
      <c r="S41" s="135">
        <f>SUM('12dsec16'!S41+'12dsec17'!S41+'12dsec18'!S41+'12dsec19'!S41+'12dsec20'!S41)</f>
        <v>0</v>
      </c>
      <c r="T41" s="136">
        <f>SUM('12dsec16'!T41+'12dsec17'!T41+'12dsec18'!T41+'12dsec19'!T41+'12dsec20'!T41)</f>
        <v>0</v>
      </c>
      <c r="U41" s="135">
        <f>SUM('12dsec16'!U41+'12dsec17'!U41+'12dsec18'!U41+'12dsec19'!U41+'12dsec20'!U41)</f>
        <v>0</v>
      </c>
      <c r="V41" s="137">
        <f>SUM('12dsec16'!V41+'12dsec17'!V41+'12dsec18'!V41+'12dsec19'!V41+'12dsec20'!V41)</f>
        <v>0</v>
      </c>
      <c r="W41" s="136">
        <f aca="true" t="shared" si="3" ref="W41:X44">C41+E41+G41+I41+K41+M41+O41+Q41+S41+U41</f>
        <v>136</v>
      </c>
      <c r="X41" s="136">
        <f t="shared" si="3"/>
        <v>91</v>
      </c>
      <c r="Y41" s="138">
        <f>W41+X41</f>
        <v>227</v>
      </c>
    </row>
    <row r="42" spans="1:25" ht="10.5">
      <c r="A42" s="32"/>
      <c r="B42" s="33" t="s">
        <v>288</v>
      </c>
      <c r="C42" s="135">
        <f>SUM('12dsec16'!C42+'12dsec17'!C42+'12dsec18'!C42+'12dsec19'!C42+'12dsec20'!C42)</f>
        <v>0</v>
      </c>
      <c r="D42" s="136">
        <f>SUM('12dsec16'!D42+'12dsec17'!D42+'12dsec18'!D42+'12dsec19'!D42+'12dsec20'!D42)</f>
        <v>0</v>
      </c>
      <c r="E42" s="135">
        <f>SUM('12dsec16'!E42+'12dsec17'!E42+'12dsec18'!E42+'12dsec19'!E42+'12dsec20'!E42)</f>
        <v>0</v>
      </c>
      <c r="F42" s="136">
        <f>SUM('12dsec16'!F42+'12dsec17'!F42+'12dsec18'!F42+'12dsec19'!F42+'12dsec20'!F42)</f>
        <v>0</v>
      </c>
      <c r="G42" s="135">
        <f>SUM('12dsec16'!G42+'12dsec17'!G42+'12dsec18'!G42+'12dsec19'!G42+'12dsec20'!G42)</f>
        <v>0</v>
      </c>
      <c r="H42" s="136">
        <f>SUM('12dsec16'!H42+'12dsec17'!H42+'12dsec18'!H42+'12dsec19'!H42+'12dsec20'!H42)</f>
        <v>0</v>
      </c>
      <c r="I42" s="135">
        <f>SUM('12dsec16'!I42+'12dsec17'!I42+'12dsec18'!I42+'12dsec19'!I42+'12dsec20'!I42)</f>
        <v>0</v>
      </c>
      <c r="J42" s="136">
        <f>SUM('12dsec16'!J42+'12dsec17'!J42+'12dsec18'!J42+'12dsec19'!J42+'12dsec20'!J42)</f>
        <v>0</v>
      </c>
      <c r="K42" s="135">
        <f>SUM('12dsec16'!K42+'12dsec17'!K42+'12dsec18'!K42+'12dsec19'!K42+'12dsec20'!K42)</f>
        <v>0</v>
      </c>
      <c r="L42" s="136">
        <f>SUM('12dsec16'!L42+'12dsec17'!L42+'12dsec18'!L42+'12dsec19'!L42+'12dsec20'!L42)</f>
        <v>0</v>
      </c>
      <c r="M42" s="135">
        <f>SUM('12dsec16'!M42+'12dsec17'!M42+'12dsec18'!M42+'12dsec19'!M42+'12dsec20'!M42)</f>
        <v>70</v>
      </c>
      <c r="N42" s="136">
        <f>SUM('12dsec16'!N42+'12dsec17'!N42+'12dsec18'!N42+'12dsec19'!N42+'12dsec20'!N42)</f>
        <v>45</v>
      </c>
      <c r="O42" s="135">
        <f>SUM('12dsec16'!O42+'12dsec17'!O42+'12dsec18'!O42+'12dsec19'!O42+'12dsec20'!O42)</f>
        <v>66</v>
      </c>
      <c r="P42" s="136">
        <f>SUM('12dsec16'!P42+'12dsec17'!P42+'12dsec18'!P42+'12dsec19'!P42+'12dsec20'!P42)</f>
        <v>53</v>
      </c>
      <c r="Q42" s="135">
        <f>SUM('12dsec16'!Q42+'12dsec17'!Q42+'12dsec18'!Q42+'12dsec19'!Q42+'12dsec20'!Q42)</f>
        <v>26</v>
      </c>
      <c r="R42" s="136">
        <f>SUM('12dsec16'!R42+'12dsec17'!R42+'12dsec18'!R42+'12dsec19'!R42+'12dsec20'!R42)</f>
        <v>20</v>
      </c>
      <c r="S42" s="135">
        <f>SUM('12dsec16'!S42+'12dsec17'!S42+'12dsec18'!S42+'12dsec19'!S42+'12dsec20'!S42)</f>
        <v>3</v>
      </c>
      <c r="T42" s="136">
        <f>SUM('12dsec16'!T42+'12dsec17'!T42+'12dsec18'!T42+'12dsec19'!T42+'12dsec20'!T42)</f>
        <v>6</v>
      </c>
      <c r="U42" s="135">
        <f>SUM('12dsec16'!U42+'12dsec17'!U42+'12dsec18'!U42+'12dsec19'!U42+'12dsec20'!U42)</f>
        <v>1</v>
      </c>
      <c r="V42" s="137">
        <f>SUM('12dsec16'!V42+'12dsec17'!V42+'12dsec18'!V42+'12dsec19'!V42+'12dsec20'!V42)</f>
        <v>2</v>
      </c>
      <c r="W42" s="136">
        <f t="shared" si="3"/>
        <v>166</v>
      </c>
      <c r="X42" s="136">
        <f t="shared" si="3"/>
        <v>126</v>
      </c>
      <c r="Y42" s="138">
        <f>W42+X42</f>
        <v>292</v>
      </c>
    </row>
    <row r="43" spans="1:25" ht="10.5">
      <c r="A43" s="32"/>
      <c r="B43" s="32" t="s">
        <v>344</v>
      </c>
      <c r="C43" s="135">
        <f>SUM('12dsec16'!C43+'12dsec17'!C43+'12dsec18'!C43+'12dsec19'!C43+'12dsec20'!C43)</f>
        <v>0</v>
      </c>
      <c r="D43" s="136">
        <f>SUM('12dsec16'!D43+'12dsec17'!D43+'12dsec18'!D43+'12dsec19'!D43+'12dsec20'!D43)</f>
        <v>0</v>
      </c>
      <c r="E43" s="135">
        <f>SUM('12dsec16'!E43+'12dsec17'!E43+'12dsec18'!E43+'12dsec19'!E43+'12dsec20'!E43)</f>
        <v>0</v>
      </c>
      <c r="F43" s="136">
        <f>SUM('12dsec16'!F43+'12dsec17'!F43+'12dsec18'!F43+'12dsec19'!F43+'12dsec20'!F43)</f>
        <v>0</v>
      </c>
      <c r="G43" s="135">
        <f>SUM('12dsec16'!G43+'12dsec17'!G43+'12dsec18'!G43+'12dsec19'!G43+'12dsec20'!G43)</f>
        <v>0</v>
      </c>
      <c r="H43" s="136">
        <f>SUM('12dsec16'!H43+'12dsec17'!H43+'12dsec18'!H43+'12dsec19'!H43+'12dsec20'!H43)</f>
        <v>0</v>
      </c>
      <c r="I43" s="135">
        <f>SUM('12dsec16'!I43+'12dsec17'!I43+'12dsec18'!I43+'12dsec19'!I43+'12dsec20'!I43)</f>
        <v>0</v>
      </c>
      <c r="J43" s="136">
        <f>SUM('12dsec16'!J43+'12dsec17'!J43+'12dsec18'!J43+'12dsec19'!J43+'12dsec20'!J43)</f>
        <v>0</v>
      </c>
      <c r="K43" s="135">
        <f>SUM('12dsec16'!K43+'12dsec17'!K43+'12dsec18'!K43+'12dsec19'!K43+'12dsec20'!K43)</f>
        <v>0</v>
      </c>
      <c r="L43" s="136">
        <f>SUM('12dsec16'!L43+'12dsec17'!L43+'12dsec18'!L43+'12dsec19'!L43+'12dsec20'!L43)</f>
        <v>0</v>
      </c>
      <c r="M43" s="135">
        <f>SUM('12dsec16'!M43+'12dsec17'!M43+'12dsec18'!M43+'12dsec19'!M43+'12dsec20'!M43)</f>
        <v>0</v>
      </c>
      <c r="N43" s="136">
        <f>SUM('12dsec16'!N43+'12dsec17'!N43+'12dsec18'!N43+'12dsec19'!N43+'12dsec20'!N43)</f>
        <v>0</v>
      </c>
      <c r="O43" s="135">
        <f>SUM('12dsec16'!O43+'12dsec17'!O43+'12dsec18'!O43+'12dsec19'!O43+'12dsec20'!O43)</f>
        <v>0</v>
      </c>
      <c r="P43" s="136">
        <f>SUM('12dsec16'!P43+'12dsec17'!P43+'12dsec18'!P43+'12dsec19'!P43+'12dsec20'!P43)</f>
        <v>2</v>
      </c>
      <c r="Q43" s="135">
        <f>SUM('12dsec16'!Q43+'12dsec17'!Q43+'12dsec18'!Q43+'12dsec19'!Q43+'12dsec20'!Q43)</f>
        <v>0</v>
      </c>
      <c r="R43" s="136">
        <f>SUM('12dsec16'!R43+'12dsec17'!R43+'12dsec18'!R43+'12dsec19'!R43+'12dsec20'!R43)</f>
        <v>12</v>
      </c>
      <c r="S43" s="135">
        <f>SUM('12dsec16'!S43+'12dsec17'!S43+'12dsec18'!S43+'12dsec19'!S43+'12dsec20'!S43)</f>
        <v>1</v>
      </c>
      <c r="T43" s="136">
        <f>SUM('12dsec16'!T43+'12dsec17'!T43+'12dsec18'!T43+'12dsec19'!T43+'12dsec20'!T43)</f>
        <v>20</v>
      </c>
      <c r="U43" s="135">
        <f>SUM('12dsec16'!U43+'12dsec17'!U43+'12dsec18'!U43+'12dsec19'!U43+'12dsec20'!U43)</f>
        <v>2</v>
      </c>
      <c r="V43" s="137">
        <f>SUM('12dsec16'!V43+'12dsec17'!V43+'12dsec18'!V43+'12dsec19'!V43+'12dsec20'!V43)</f>
        <v>11</v>
      </c>
      <c r="W43" s="136">
        <f t="shared" si="3"/>
        <v>3</v>
      </c>
      <c r="X43" s="136">
        <f t="shared" si="3"/>
        <v>45</v>
      </c>
      <c r="Y43" s="138">
        <f>W43+X43</f>
        <v>48</v>
      </c>
    </row>
    <row r="44" spans="1:25" ht="10.5">
      <c r="A44" s="32"/>
      <c r="B44" s="32" t="s">
        <v>383</v>
      </c>
      <c r="C44" s="135">
        <f>SUM('12dsec16'!C44+'12dsec17'!C44+'12dsec18'!C44+'12dsec19'!C44+'12dsec20'!C44)</f>
        <v>0</v>
      </c>
      <c r="D44" s="136">
        <f>SUM('12dsec16'!D44+'12dsec17'!D44+'12dsec18'!D44+'12dsec19'!D44+'12dsec20'!D44)</f>
        <v>0</v>
      </c>
      <c r="E44" s="135">
        <f>SUM('12dsec16'!E44+'12dsec17'!E44+'12dsec18'!E44+'12dsec19'!E44+'12dsec20'!E44)</f>
        <v>0</v>
      </c>
      <c r="F44" s="136">
        <f>SUM('12dsec16'!F44+'12dsec17'!F44+'12dsec18'!F44+'12dsec19'!F44+'12dsec20'!F44)</f>
        <v>0</v>
      </c>
      <c r="G44" s="135">
        <f>SUM('12dsec16'!G44+'12dsec17'!G44+'12dsec18'!G44+'12dsec19'!G44+'12dsec20'!G44)</f>
        <v>0</v>
      </c>
      <c r="H44" s="136">
        <f>SUM('12dsec16'!H44+'12dsec17'!H44+'12dsec18'!H44+'12dsec19'!H44+'12dsec20'!H44)</f>
        <v>0</v>
      </c>
      <c r="I44" s="135">
        <f>SUM('12dsec16'!I44+'12dsec17'!I44+'12dsec18'!I44+'12dsec19'!I44+'12dsec20'!I44)</f>
        <v>0</v>
      </c>
      <c r="J44" s="136">
        <f>SUM('12dsec16'!J44+'12dsec17'!J44+'12dsec18'!J44+'12dsec19'!J44+'12dsec20'!J44)</f>
        <v>0</v>
      </c>
      <c r="K44" s="135">
        <f>SUM('12dsec16'!K44+'12dsec17'!K44+'12dsec18'!K44+'12dsec19'!K44+'12dsec20'!K44)</f>
        <v>0</v>
      </c>
      <c r="L44" s="136">
        <f>SUM('12dsec16'!L44+'12dsec17'!L44+'12dsec18'!L44+'12dsec19'!L44+'12dsec20'!L44)</f>
        <v>0</v>
      </c>
      <c r="M44" s="135">
        <f>SUM('12dsec16'!M44+'12dsec17'!M44+'12dsec18'!M44+'12dsec19'!M44+'12dsec20'!M44)</f>
        <v>0</v>
      </c>
      <c r="N44" s="136">
        <f>SUM('12dsec16'!N44+'12dsec17'!N44+'12dsec18'!N44+'12dsec19'!N44+'12dsec20'!N44)</f>
        <v>0</v>
      </c>
      <c r="O44" s="135">
        <f>SUM('12dsec16'!O44+'12dsec17'!O44+'12dsec18'!O44+'12dsec19'!O44+'12dsec20'!O44)</f>
        <v>50</v>
      </c>
      <c r="P44" s="136">
        <f>SUM('12dsec16'!P44+'12dsec17'!P44+'12dsec18'!P44+'12dsec19'!P44+'12dsec20'!P44)</f>
        <v>52</v>
      </c>
      <c r="Q44" s="135">
        <f>SUM('12dsec16'!Q44+'12dsec17'!Q44+'12dsec18'!Q44+'12dsec19'!Q44+'12dsec20'!Q44)</f>
        <v>63</v>
      </c>
      <c r="R44" s="136">
        <f>SUM('12dsec16'!R44+'12dsec17'!R44+'12dsec18'!R44+'12dsec19'!R44+'12dsec20'!R44)</f>
        <v>44</v>
      </c>
      <c r="S44" s="135">
        <f>SUM('12dsec16'!S44+'12dsec17'!S44+'12dsec18'!S44+'12dsec19'!S44+'12dsec20'!S44)</f>
        <v>21</v>
      </c>
      <c r="T44" s="136">
        <f>SUM('12dsec16'!T44+'12dsec17'!T44+'12dsec18'!T44+'12dsec19'!T44+'12dsec20'!T44)</f>
        <v>27</v>
      </c>
      <c r="U44" s="135">
        <f>SUM('12dsec16'!U44+'12dsec17'!U44+'12dsec18'!U44+'12dsec19'!U44+'12dsec20'!U44)</f>
        <v>4</v>
      </c>
      <c r="V44" s="137">
        <f>SUM('12dsec16'!V44+'12dsec17'!V44+'12dsec18'!V44+'12dsec19'!V44+'12dsec20'!V44)</f>
        <v>19</v>
      </c>
      <c r="W44" s="136">
        <f t="shared" si="3"/>
        <v>138</v>
      </c>
      <c r="X44" s="136">
        <f t="shared" si="3"/>
        <v>142</v>
      </c>
      <c r="Y44" s="138">
        <f>W44+X44</f>
        <v>280</v>
      </c>
    </row>
    <row r="45" spans="1:26" ht="10.5">
      <c r="A45" s="33"/>
      <c r="B45" s="33"/>
      <c r="C45" s="135"/>
      <c r="D45" s="136"/>
      <c r="E45" s="135"/>
      <c r="F45" s="136"/>
      <c r="G45" s="135"/>
      <c r="H45" s="136"/>
      <c r="I45" s="135"/>
      <c r="J45" s="136"/>
      <c r="K45" s="135"/>
      <c r="L45" s="136"/>
      <c r="M45" s="135"/>
      <c r="N45" s="136"/>
      <c r="O45" s="135"/>
      <c r="P45" s="136"/>
      <c r="Q45" s="135"/>
      <c r="R45" s="136"/>
      <c r="S45" s="135"/>
      <c r="T45" s="136"/>
      <c r="U45" s="135"/>
      <c r="V45" s="137"/>
      <c r="W45" s="33"/>
      <c r="X45" s="32"/>
      <c r="Y45" s="33"/>
      <c r="Z45" s="115"/>
    </row>
    <row r="46" spans="1:26" ht="12">
      <c r="A46" s="31" t="s">
        <v>6</v>
      </c>
      <c r="B46" s="32"/>
      <c r="C46" s="135"/>
      <c r="D46" s="136"/>
      <c r="E46" s="135"/>
      <c r="F46" s="136"/>
      <c r="G46" s="135"/>
      <c r="H46" s="136"/>
      <c r="I46" s="135"/>
      <c r="J46" s="136"/>
      <c r="K46" s="135"/>
      <c r="L46" s="136"/>
      <c r="M46" s="135"/>
      <c r="N46" s="136"/>
      <c r="O46" s="135"/>
      <c r="P46" s="136"/>
      <c r="Q46" s="135"/>
      <c r="R46" s="136"/>
      <c r="S46" s="135"/>
      <c r="T46" s="136"/>
      <c r="U46" s="135"/>
      <c r="V46" s="137"/>
      <c r="W46" s="138"/>
      <c r="X46" s="138"/>
      <c r="Y46" s="138"/>
      <c r="Z46" s="115"/>
    </row>
    <row r="47" spans="1:26" ht="10.5">
      <c r="A47" s="32"/>
      <c r="B47" s="33" t="s">
        <v>7</v>
      </c>
      <c r="C47" s="135">
        <f>SUM('12dsec16'!C47+'12dsec17'!C47+'12dsec18'!C47+'12dsec19'!C47+'12dsec20'!C47)</f>
        <v>0</v>
      </c>
      <c r="D47" s="136">
        <f>SUM('12dsec16'!D47+'12dsec17'!D47+'12dsec18'!D47+'12dsec19'!D47+'12dsec20'!D47)</f>
        <v>0</v>
      </c>
      <c r="E47" s="135">
        <f>SUM('12dsec16'!E47+'12dsec17'!E47+'12dsec18'!E47+'12dsec19'!E47+'12dsec20'!E47)</f>
        <v>0</v>
      </c>
      <c r="F47" s="136">
        <f>SUM('12dsec16'!F47+'12dsec17'!F47+'12dsec18'!F47+'12dsec19'!F47+'12dsec20'!F47)</f>
        <v>0</v>
      </c>
      <c r="G47" s="135">
        <f>SUM('12dsec16'!G47+'12dsec17'!G47+'12dsec18'!G47+'12dsec19'!G47+'12dsec20'!G47)</f>
        <v>0</v>
      </c>
      <c r="H47" s="136">
        <f>SUM('12dsec16'!H47+'12dsec17'!H47+'12dsec18'!H47+'12dsec19'!H47+'12dsec20'!H47)</f>
        <v>0</v>
      </c>
      <c r="I47" s="135">
        <f>SUM('12dsec16'!I47+'12dsec17'!I47+'12dsec18'!I47+'12dsec19'!I47+'12dsec20'!I47)</f>
        <v>0</v>
      </c>
      <c r="J47" s="136">
        <f>SUM('12dsec16'!J47+'12dsec17'!J47+'12dsec18'!J47+'12dsec19'!J47+'12dsec20'!J47)</f>
        <v>0</v>
      </c>
      <c r="K47" s="135">
        <f>SUM('12dsec16'!K47+'12dsec17'!K47+'12dsec18'!K47+'12dsec19'!K47+'12dsec20'!K47)</f>
        <v>0</v>
      </c>
      <c r="L47" s="136">
        <f>SUM('12dsec16'!L47+'12dsec17'!L47+'12dsec18'!L47+'12dsec19'!L47+'12dsec20'!L47)</f>
        <v>0</v>
      </c>
      <c r="M47" s="135">
        <f>SUM('12dsec16'!M47+'12dsec17'!M47+'12dsec18'!M47+'12dsec19'!M47+'12dsec20'!M47)</f>
        <v>0</v>
      </c>
      <c r="N47" s="136">
        <f>SUM('12dsec16'!N47+'12dsec17'!N47+'12dsec18'!N47+'12dsec19'!N47+'12dsec20'!N47)</f>
        <v>0</v>
      </c>
      <c r="O47" s="135">
        <f>SUM('12dsec16'!O47+'12dsec17'!O47+'12dsec18'!O47+'12dsec19'!O47+'12dsec20'!O47)</f>
        <v>0</v>
      </c>
      <c r="P47" s="136">
        <f>SUM('12dsec16'!P47+'12dsec17'!P47+'12dsec18'!P47+'12dsec19'!P47+'12dsec20'!P47)</f>
        <v>0</v>
      </c>
      <c r="Q47" s="135">
        <f>SUM('12dsec16'!Q47+'12dsec17'!Q47+'12dsec18'!Q47+'12dsec19'!Q47+'12dsec20'!Q47)</f>
        <v>1</v>
      </c>
      <c r="R47" s="136">
        <f>SUM('12dsec16'!R47+'12dsec17'!R47+'12dsec18'!R47+'12dsec19'!R47+'12dsec20'!R47)</f>
        <v>6</v>
      </c>
      <c r="S47" s="135">
        <f>SUM('12dsec16'!S47+'12dsec17'!S47+'12dsec18'!S47+'12dsec19'!S47+'12dsec20'!S47)</f>
        <v>1</v>
      </c>
      <c r="T47" s="136">
        <f>SUM('12dsec16'!T47+'12dsec17'!T47+'12dsec18'!T47+'12dsec19'!T47+'12dsec20'!T47)</f>
        <v>10</v>
      </c>
      <c r="U47" s="135">
        <f>SUM('12dsec16'!U47+'12dsec17'!U47+'12dsec18'!U47+'12dsec19'!U47+'12dsec20'!U47)</f>
        <v>2</v>
      </c>
      <c r="V47" s="137">
        <f>SUM('12dsec16'!V47+'12dsec17'!V47+'12dsec18'!V47+'12dsec19'!V47+'12dsec20'!V47)</f>
        <v>7</v>
      </c>
      <c r="W47" s="136">
        <f>C47+E47+G47+I47+K47+M47+O47+Q47+S47+U47</f>
        <v>4</v>
      </c>
      <c r="X47" s="136">
        <f>D47+F47+H47+J47+L47+N47+P47+R47+T47+V47</f>
        <v>23</v>
      </c>
      <c r="Y47" s="138">
        <f>W47+X47</f>
        <v>27</v>
      </c>
      <c r="Z47" s="115"/>
    </row>
    <row r="48" spans="1:26" ht="10.5">
      <c r="A48" s="32"/>
      <c r="B48" s="33" t="s">
        <v>8</v>
      </c>
      <c r="C48" s="135">
        <f>SUM('12dsec16'!C48+'12dsec17'!C48+'12dsec18'!C48+'12dsec19'!C48+'12dsec20'!C48)</f>
        <v>0</v>
      </c>
      <c r="D48" s="136">
        <f>SUM('12dsec16'!D48+'12dsec17'!D48+'12dsec18'!D48+'12dsec19'!D48+'12dsec20'!D48)</f>
        <v>0</v>
      </c>
      <c r="E48" s="135">
        <f>SUM('12dsec16'!E48+'12dsec17'!E48+'12dsec18'!E48+'12dsec19'!E48+'12dsec20'!E48)</f>
        <v>0</v>
      </c>
      <c r="F48" s="136">
        <f>SUM('12dsec16'!F48+'12dsec17'!F48+'12dsec18'!F48+'12dsec19'!F48+'12dsec20'!F48)</f>
        <v>0</v>
      </c>
      <c r="G48" s="135">
        <f>SUM('12dsec16'!G48+'12dsec17'!G48+'12dsec18'!G48+'12dsec19'!G48+'12dsec20'!G48)</f>
        <v>0</v>
      </c>
      <c r="H48" s="136">
        <f>SUM('12dsec16'!H48+'12dsec17'!H48+'12dsec18'!H48+'12dsec19'!H48+'12dsec20'!H48)</f>
        <v>0</v>
      </c>
      <c r="I48" s="135">
        <f>SUM('12dsec16'!I48+'12dsec17'!I48+'12dsec18'!I48+'12dsec19'!I48+'12dsec20'!I48)</f>
        <v>0</v>
      </c>
      <c r="J48" s="136">
        <f>SUM('12dsec16'!J48+'12dsec17'!J48+'12dsec18'!J48+'12dsec19'!J48+'12dsec20'!J48)</f>
        <v>0</v>
      </c>
      <c r="K48" s="135">
        <f>SUM('12dsec16'!K48+'12dsec17'!K48+'12dsec18'!K48+'12dsec19'!K48+'12dsec20'!K48)</f>
        <v>0</v>
      </c>
      <c r="L48" s="136">
        <f>SUM('12dsec16'!L48+'12dsec17'!L48+'12dsec18'!L48+'12dsec19'!L48+'12dsec20'!L48)</f>
        <v>0</v>
      </c>
      <c r="M48" s="135">
        <f>SUM('12dsec16'!M48+'12dsec17'!M48+'12dsec18'!M48+'12dsec19'!M48+'12dsec20'!M48)</f>
        <v>0</v>
      </c>
      <c r="N48" s="136">
        <f>SUM('12dsec16'!N48+'12dsec17'!N48+'12dsec18'!N48+'12dsec19'!N48+'12dsec20'!N48)</f>
        <v>0</v>
      </c>
      <c r="O48" s="135">
        <f>SUM('12dsec16'!O48+'12dsec17'!O48+'12dsec18'!O48+'12dsec19'!O48+'12dsec20'!O48)</f>
        <v>0</v>
      </c>
      <c r="P48" s="136">
        <f>SUM('12dsec16'!P48+'12dsec17'!P48+'12dsec18'!P48+'12dsec19'!P48+'12dsec20'!P48)</f>
        <v>21</v>
      </c>
      <c r="Q48" s="135">
        <f>SUM('12dsec16'!Q48+'12dsec17'!Q48+'12dsec18'!Q48+'12dsec19'!Q48+'12dsec20'!Q48)</f>
        <v>10</v>
      </c>
      <c r="R48" s="136">
        <f>SUM('12dsec16'!R48+'12dsec17'!R48+'12dsec18'!R48+'12dsec19'!R48+'12dsec20'!R48)</f>
        <v>30</v>
      </c>
      <c r="S48" s="135">
        <f>SUM('12dsec16'!S48+'12dsec17'!S48+'12dsec18'!S48+'12dsec19'!S48+'12dsec20'!S48)</f>
        <v>4</v>
      </c>
      <c r="T48" s="136">
        <f>SUM('12dsec16'!T48+'12dsec17'!T48+'12dsec18'!T48+'12dsec19'!T48+'12dsec20'!T48)</f>
        <v>23</v>
      </c>
      <c r="U48" s="135">
        <f>SUM('12dsec16'!U48+'12dsec17'!U48+'12dsec18'!U48+'12dsec19'!U48+'12dsec20'!U48)</f>
        <v>9</v>
      </c>
      <c r="V48" s="137">
        <f>SUM('12dsec16'!V48+'12dsec17'!V48+'12dsec18'!V48+'12dsec19'!V48+'12dsec20'!V48)</f>
        <v>11</v>
      </c>
      <c r="W48" s="136">
        <f>C48+E48+G48+I48+K48+M48+O48+Q48+S48+U48</f>
        <v>23</v>
      </c>
      <c r="X48" s="136">
        <f>D48+F48+H48+J48+L48+N48+P48+R48+T48+V48</f>
        <v>85</v>
      </c>
      <c r="Y48" s="138">
        <f>W48+X48</f>
        <v>108</v>
      </c>
      <c r="Z48" s="115"/>
    </row>
    <row r="49" spans="1:26" ht="10.5">
      <c r="A49" s="33"/>
      <c r="B49" s="33"/>
      <c r="C49" s="135"/>
      <c r="D49" s="136"/>
      <c r="E49" s="135"/>
      <c r="F49" s="136"/>
      <c r="G49" s="135"/>
      <c r="H49" s="136"/>
      <c r="I49" s="135"/>
      <c r="J49" s="136"/>
      <c r="K49" s="135"/>
      <c r="L49" s="136"/>
      <c r="M49" s="135"/>
      <c r="N49" s="136"/>
      <c r="O49" s="135"/>
      <c r="P49" s="136"/>
      <c r="Q49" s="135"/>
      <c r="R49" s="136"/>
      <c r="S49" s="135"/>
      <c r="T49" s="136"/>
      <c r="U49" s="135"/>
      <c r="V49" s="137"/>
      <c r="W49" s="136"/>
      <c r="X49" s="136"/>
      <c r="Y49" s="138"/>
      <c r="Z49" s="115"/>
    </row>
    <row r="50" spans="1:26" ht="10.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36"/>
    </row>
    <row r="51" spans="1:26" ht="21.75" customHeight="1">
      <c r="A51" s="347" t="s">
        <v>541</v>
      </c>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115"/>
    </row>
    <row r="52" spans="1:26" ht="10.5">
      <c r="A52" s="143" t="s">
        <v>12</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ht="10.5">
      <c r="A53" s="46" t="s">
        <v>9</v>
      </c>
    </row>
    <row r="54" ht="10.5">
      <c r="A54" s="46" t="s">
        <v>24</v>
      </c>
    </row>
    <row r="55" spans="1:19" ht="10.5">
      <c r="A55" s="46" t="s">
        <v>10</v>
      </c>
      <c r="B55" s="46"/>
      <c r="C55" s="46"/>
      <c r="D55" s="47"/>
      <c r="E55" s="47"/>
      <c r="F55" s="47"/>
      <c r="G55" s="47"/>
      <c r="H55" s="47"/>
      <c r="I55" s="47"/>
      <c r="J55" s="47"/>
      <c r="K55" s="47"/>
      <c r="L55" s="47"/>
      <c r="M55" s="47"/>
      <c r="N55" s="47"/>
      <c r="O55" s="47"/>
      <c r="P55" s="47"/>
      <c r="Q55" s="47"/>
      <c r="R55" s="47"/>
      <c r="S55" s="47"/>
    </row>
    <row r="56" ht="10.5">
      <c r="A56" s="46" t="s">
        <v>11</v>
      </c>
    </row>
    <row r="59" spans="3:18" ht="9.75">
      <c r="C59" s="148"/>
      <c r="D59" s="148"/>
      <c r="E59" s="148"/>
      <c r="F59" s="148"/>
      <c r="G59" s="148"/>
      <c r="H59" s="148"/>
      <c r="I59" s="148"/>
      <c r="J59" s="148"/>
      <c r="K59" s="148"/>
      <c r="L59" s="148"/>
      <c r="M59" s="148"/>
      <c r="N59" s="148"/>
      <c r="O59" s="148"/>
      <c r="P59" s="148"/>
      <c r="Q59" s="148"/>
      <c r="R59" s="148"/>
    </row>
    <row r="60" spans="3:18" ht="9.75">
      <c r="C60" s="148"/>
      <c r="D60" s="148"/>
      <c r="E60" s="148"/>
      <c r="F60" s="148"/>
      <c r="G60" s="148"/>
      <c r="H60" s="148"/>
      <c r="I60" s="148"/>
      <c r="J60" s="148"/>
      <c r="K60" s="148"/>
      <c r="L60" s="148"/>
      <c r="M60" s="148"/>
      <c r="N60" s="148"/>
      <c r="O60" s="148"/>
      <c r="P60" s="148"/>
      <c r="Q60" s="148"/>
      <c r="R60" s="148"/>
    </row>
    <row r="61" spans="3:18" ht="9.75">
      <c r="C61" s="148"/>
      <c r="D61" s="148"/>
      <c r="E61" s="148"/>
      <c r="F61" s="148"/>
      <c r="G61" s="148"/>
      <c r="H61" s="148"/>
      <c r="I61" s="148"/>
      <c r="J61" s="148"/>
      <c r="K61" s="148"/>
      <c r="L61" s="148"/>
      <c r="M61" s="148"/>
      <c r="N61" s="148"/>
      <c r="O61" s="148"/>
      <c r="P61" s="148"/>
      <c r="Q61" s="148"/>
      <c r="R61" s="148"/>
    </row>
    <row r="64" spans="3:14" ht="9.75">
      <c r="C64" s="148"/>
      <c r="D64" s="148"/>
      <c r="E64" s="148"/>
      <c r="F64" s="148"/>
      <c r="G64" s="148"/>
      <c r="H64" s="148"/>
      <c r="I64" s="148"/>
      <c r="J64" s="148"/>
      <c r="K64" s="148"/>
      <c r="L64" s="148"/>
      <c r="M64" s="148"/>
      <c r="N64" s="148"/>
    </row>
    <row r="65" spans="3:14" ht="9.75">
      <c r="C65" s="148"/>
      <c r="D65" s="148"/>
      <c r="E65" s="148"/>
      <c r="F65" s="148"/>
      <c r="G65" s="148"/>
      <c r="H65" s="148"/>
      <c r="I65" s="148"/>
      <c r="J65" s="148"/>
      <c r="K65" s="148"/>
      <c r="L65" s="148"/>
      <c r="M65" s="148"/>
      <c r="N65" s="148"/>
    </row>
    <row r="66" spans="3:14" ht="9.75">
      <c r="C66" s="148"/>
      <c r="D66" s="148"/>
      <c r="E66" s="148"/>
      <c r="F66" s="148"/>
      <c r="G66" s="148"/>
      <c r="H66" s="148"/>
      <c r="I66" s="148"/>
      <c r="J66" s="148"/>
      <c r="K66" s="148"/>
      <c r="L66" s="148"/>
      <c r="M66" s="148"/>
      <c r="N66" s="148"/>
    </row>
    <row r="70" spans="3:21" ht="9.75">
      <c r="C70" s="148"/>
      <c r="D70" s="148"/>
      <c r="E70" s="148"/>
      <c r="F70" s="148"/>
      <c r="G70" s="148"/>
      <c r="H70" s="148"/>
      <c r="I70" s="148"/>
      <c r="J70" s="148"/>
      <c r="K70" s="148"/>
      <c r="L70" s="148"/>
      <c r="M70" s="148"/>
      <c r="N70" s="148"/>
      <c r="O70" s="148"/>
      <c r="P70" s="148"/>
      <c r="Q70" s="148"/>
      <c r="R70" s="148"/>
      <c r="S70" s="148"/>
      <c r="T70" s="148"/>
      <c r="U70" s="148"/>
    </row>
    <row r="71" spans="3:21" ht="9.75">
      <c r="C71" s="148"/>
      <c r="D71" s="148"/>
      <c r="E71" s="148"/>
      <c r="F71" s="148"/>
      <c r="G71" s="148"/>
      <c r="H71" s="148"/>
      <c r="I71" s="148"/>
      <c r="J71" s="148"/>
      <c r="K71" s="148"/>
      <c r="L71" s="148"/>
      <c r="M71" s="148"/>
      <c r="N71" s="148"/>
      <c r="O71" s="148"/>
      <c r="P71" s="148"/>
      <c r="Q71" s="148"/>
      <c r="R71" s="148"/>
      <c r="S71" s="148"/>
      <c r="T71" s="148"/>
      <c r="U71" s="148"/>
    </row>
    <row r="72" spans="3:21" ht="9.75">
      <c r="C72" s="148"/>
      <c r="D72" s="148"/>
      <c r="E72" s="148"/>
      <c r="F72" s="148"/>
      <c r="G72" s="148"/>
      <c r="H72" s="148"/>
      <c r="I72" s="148"/>
      <c r="J72" s="148"/>
      <c r="K72" s="148"/>
      <c r="L72" s="148"/>
      <c r="M72" s="148"/>
      <c r="N72" s="148"/>
      <c r="O72" s="148"/>
      <c r="P72" s="148"/>
      <c r="Q72" s="148"/>
      <c r="R72" s="148"/>
      <c r="S72" s="148"/>
      <c r="T72" s="148"/>
      <c r="U72" s="148"/>
    </row>
    <row r="73" spans="3:21" ht="9.75">
      <c r="C73" s="148"/>
      <c r="D73" s="148"/>
      <c r="E73" s="148"/>
      <c r="F73" s="148"/>
      <c r="G73" s="148"/>
      <c r="H73" s="148"/>
      <c r="I73" s="148"/>
      <c r="J73" s="148"/>
      <c r="K73" s="148"/>
      <c r="L73" s="148"/>
      <c r="M73" s="148"/>
      <c r="N73" s="148"/>
      <c r="O73" s="148"/>
      <c r="P73" s="148"/>
      <c r="Q73" s="148"/>
      <c r="R73" s="148"/>
      <c r="S73" s="148"/>
      <c r="T73" s="148"/>
      <c r="U73" s="148"/>
    </row>
    <row r="74" spans="3:21" ht="9.75">
      <c r="C74" s="148"/>
      <c r="D74" s="148"/>
      <c r="E74" s="148"/>
      <c r="F74" s="148"/>
      <c r="G74" s="148"/>
      <c r="H74" s="148"/>
      <c r="I74" s="148"/>
      <c r="J74" s="148"/>
      <c r="K74" s="148"/>
      <c r="L74" s="148"/>
      <c r="M74" s="148"/>
      <c r="N74" s="148"/>
      <c r="O74" s="148"/>
      <c r="P74" s="148"/>
      <c r="Q74" s="148"/>
      <c r="R74" s="148"/>
      <c r="S74" s="148"/>
      <c r="T74" s="148"/>
      <c r="U74" s="148"/>
    </row>
    <row r="75" spans="3:21" ht="9.75">
      <c r="C75" s="148"/>
      <c r="D75" s="148"/>
      <c r="E75" s="148"/>
      <c r="F75" s="148"/>
      <c r="G75" s="148"/>
      <c r="H75" s="148"/>
      <c r="I75" s="148"/>
      <c r="J75" s="148"/>
      <c r="K75" s="148"/>
      <c r="L75" s="148"/>
      <c r="M75" s="148"/>
      <c r="N75" s="148"/>
      <c r="O75" s="148"/>
      <c r="P75" s="148"/>
      <c r="Q75" s="148"/>
      <c r="R75" s="148"/>
      <c r="S75" s="148"/>
      <c r="T75" s="148"/>
      <c r="U75" s="148"/>
    </row>
  </sheetData>
  <sheetProtection/>
  <mergeCells count="1">
    <mergeCell ref="A51:Y51"/>
  </mergeCells>
  <printOptions horizontalCentered="1"/>
  <pageMargins left="0" right="0" top="0.3937007874015748" bottom="0.1968503937007874" header="0.11811023622047245" footer="0.11811023622047245"/>
  <pageSetup fitToHeight="1" fitToWidth="1" horizontalDpi="600" verticalDpi="600" orientation="landscape" paperSize="9" scale="86"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P143"/>
  <sheetViews>
    <sheetView zoomScalePageLayoutView="0" workbookViewId="0" topLeftCell="A1">
      <selection activeCell="U39" sqref="U39"/>
    </sheetView>
  </sheetViews>
  <sheetFormatPr defaultColWidth="9.33203125" defaultRowHeight="11.25"/>
  <cols>
    <col min="1" max="1" width="2.83203125" style="36" customWidth="1"/>
    <col min="2" max="2" width="62.5" style="36" customWidth="1"/>
    <col min="3" max="22" width="6" style="36" customWidth="1"/>
    <col min="23" max="25" width="7.83203125" style="36" customWidth="1"/>
    <col min="26" max="16384" width="9.33203125" style="36" customWidth="1"/>
  </cols>
  <sheetData>
    <row r="1" spans="1:25" ht="10.5">
      <c r="A1" s="74" t="s">
        <v>459</v>
      </c>
      <c r="B1" s="116"/>
      <c r="C1" s="117"/>
      <c r="D1" s="117"/>
      <c r="E1" s="117"/>
      <c r="F1" s="117"/>
      <c r="G1" s="117"/>
      <c r="H1" s="117"/>
      <c r="I1" s="117"/>
      <c r="J1" s="117"/>
      <c r="K1" s="117"/>
      <c r="L1" s="117"/>
      <c r="M1" s="117"/>
      <c r="N1" s="117"/>
      <c r="O1" s="117"/>
      <c r="P1" s="117"/>
      <c r="Q1" s="117"/>
      <c r="R1" s="117"/>
      <c r="S1" s="117"/>
      <c r="T1" s="117"/>
      <c r="U1" s="117"/>
      <c r="V1" s="118"/>
      <c r="W1" s="118"/>
      <c r="X1" s="118"/>
      <c r="Y1" s="118"/>
    </row>
    <row r="2" spans="1:25" ht="10.5">
      <c r="A2" s="355" t="s">
        <v>55</v>
      </c>
      <c r="B2" s="355"/>
      <c r="C2" s="355"/>
      <c r="D2" s="355"/>
      <c r="E2" s="355"/>
      <c r="F2" s="355"/>
      <c r="G2" s="355"/>
      <c r="H2" s="355"/>
      <c r="I2" s="355"/>
      <c r="J2" s="355"/>
      <c r="K2" s="355"/>
      <c r="L2" s="355"/>
      <c r="M2" s="355"/>
      <c r="N2" s="355"/>
      <c r="O2" s="355"/>
      <c r="P2" s="355"/>
      <c r="Q2" s="355"/>
      <c r="R2" s="355"/>
      <c r="S2" s="355"/>
      <c r="T2" s="355"/>
      <c r="U2" s="355"/>
      <c r="V2" s="355"/>
      <c r="W2" s="355"/>
      <c r="X2" s="355"/>
      <c r="Y2" s="355"/>
    </row>
    <row r="3" spans="1:25" ht="10.5">
      <c r="A3" s="48" t="s">
        <v>460</v>
      </c>
      <c r="B3" s="116"/>
      <c r="C3" s="116"/>
      <c r="D3" s="116"/>
      <c r="E3" s="116"/>
      <c r="F3" s="116"/>
      <c r="G3" s="116"/>
      <c r="H3" s="116"/>
      <c r="I3" s="116"/>
      <c r="J3" s="116"/>
      <c r="K3" s="116"/>
      <c r="L3" s="116"/>
      <c r="M3" s="116"/>
      <c r="N3" s="116"/>
      <c r="O3" s="116"/>
      <c r="P3" s="116"/>
      <c r="Q3" s="116"/>
      <c r="R3" s="116"/>
      <c r="S3" s="116"/>
      <c r="T3" s="116"/>
      <c r="U3" s="116"/>
      <c r="V3" s="119"/>
      <c r="W3" s="119"/>
      <c r="X3" s="119"/>
      <c r="Y3" s="119"/>
    </row>
    <row r="4" spans="1:25" ht="10.5">
      <c r="A4" s="116" t="s">
        <v>275</v>
      </c>
      <c r="B4" s="116"/>
      <c r="C4" s="117"/>
      <c r="D4" s="117"/>
      <c r="E4" s="117"/>
      <c r="F4" s="117"/>
      <c r="G4" s="117"/>
      <c r="H4" s="117"/>
      <c r="I4" s="117"/>
      <c r="J4" s="117"/>
      <c r="K4" s="117"/>
      <c r="L4" s="117"/>
      <c r="M4" s="117"/>
      <c r="N4" s="117"/>
      <c r="O4" s="117"/>
      <c r="P4" s="117"/>
      <c r="Q4" s="117"/>
      <c r="R4" s="117"/>
      <c r="S4" s="117"/>
      <c r="T4" s="117"/>
      <c r="U4" s="117"/>
      <c r="V4" s="118"/>
      <c r="W4" s="118"/>
      <c r="X4" s="118"/>
      <c r="Y4" s="118"/>
    </row>
    <row r="5" spans="1:25" ht="10.5">
      <c r="A5" s="116"/>
      <c r="B5" s="116"/>
      <c r="C5" s="117"/>
      <c r="D5" s="117"/>
      <c r="E5" s="117"/>
      <c r="F5" s="117"/>
      <c r="G5" s="117"/>
      <c r="H5" s="117"/>
      <c r="I5" s="117"/>
      <c r="J5" s="117"/>
      <c r="K5" s="117"/>
      <c r="L5" s="117"/>
      <c r="M5" s="117"/>
      <c r="N5" s="117"/>
      <c r="O5" s="117"/>
      <c r="P5" s="117"/>
      <c r="Q5" s="117"/>
      <c r="R5" s="117"/>
      <c r="S5" s="117"/>
      <c r="T5" s="117"/>
      <c r="U5" s="117"/>
      <c r="V5" s="118"/>
      <c r="W5" s="118"/>
      <c r="X5" s="118"/>
      <c r="Y5" s="118"/>
    </row>
    <row r="6" spans="1:25" ht="10.5">
      <c r="A6" s="116" t="s">
        <v>292</v>
      </c>
      <c r="B6" s="116"/>
      <c r="C6" s="117"/>
      <c r="D6" s="117"/>
      <c r="E6" s="117"/>
      <c r="F6" s="117"/>
      <c r="G6" s="117"/>
      <c r="H6" s="117"/>
      <c r="I6" s="117"/>
      <c r="J6" s="117"/>
      <c r="K6" s="117"/>
      <c r="L6" s="117"/>
      <c r="M6" s="117"/>
      <c r="N6" s="117"/>
      <c r="O6" s="117"/>
      <c r="P6" s="117"/>
      <c r="Q6" s="117"/>
      <c r="R6" s="117"/>
      <c r="S6" s="117"/>
      <c r="T6" s="117"/>
      <c r="U6" s="117"/>
      <c r="V6" s="118"/>
      <c r="W6" s="118"/>
      <c r="X6" s="118"/>
      <c r="Y6" s="118"/>
    </row>
    <row r="7" spans="1:25" ht="11.25" thickBot="1">
      <c r="A7" s="116"/>
      <c r="B7" s="116"/>
      <c r="C7" s="117"/>
      <c r="D7" s="117"/>
      <c r="E7" s="117"/>
      <c r="F7" s="117"/>
      <c r="G7" s="117"/>
      <c r="H7" s="117"/>
      <c r="I7" s="117"/>
      <c r="J7" s="117"/>
      <c r="K7" s="117"/>
      <c r="L7" s="117"/>
      <c r="M7" s="117"/>
      <c r="N7" s="117"/>
      <c r="O7" s="117"/>
      <c r="P7" s="117"/>
      <c r="Q7" s="117"/>
      <c r="R7" s="117"/>
      <c r="S7" s="117"/>
      <c r="T7" s="117"/>
      <c r="U7" s="117"/>
      <c r="V7" s="118"/>
      <c r="W7" s="118"/>
      <c r="X7" s="118"/>
      <c r="Y7" s="118"/>
    </row>
    <row r="8" spans="1:25" ht="10.5">
      <c r="A8" s="120"/>
      <c r="B8" s="120"/>
      <c r="C8" s="121" t="s">
        <v>276</v>
      </c>
      <c r="D8" s="122"/>
      <c r="E8" s="122"/>
      <c r="F8" s="122"/>
      <c r="G8" s="122"/>
      <c r="H8" s="122"/>
      <c r="I8" s="122"/>
      <c r="J8" s="122"/>
      <c r="K8" s="122"/>
      <c r="L8" s="122"/>
      <c r="M8" s="122"/>
      <c r="N8" s="122"/>
      <c r="O8" s="122"/>
      <c r="P8" s="122"/>
      <c r="Q8" s="122"/>
      <c r="R8" s="122"/>
      <c r="S8" s="122"/>
      <c r="T8" s="122"/>
      <c r="U8" s="122"/>
      <c r="V8" s="123"/>
      <c r="W8" s="123"/>
      <c r="X8" s="123"/>
      <c r="Y8" s="123"/>
    </row>
    <row r="9" spans="1:25" ht="10.5">
      <c r="A9" s="33"/>
      <c r="B9" s="33"/>
      <c r="C9" s="124" t="str">
        <f>E9+1&amp;" en volgende"</f>
        <v>1999 en volgende</v>
      </c>
      <c r="D9" s="117"/>
      <c r="E9" s="124">
        <v>1998</v>
      </c>
      <c r="F9" s="117"/>
      <c r="G9" s="124">
        <f>E9-1</f>
        <v>1997</v>
      </c>
      <c r="H9" s="117"/>
      <c r="I9" s="124">
        <f>G9-1</f>
        <v>1996</v>
      </c>
      <c r="J9" s="117"/>
      <c r="K9" s="124">
        <f>I9-1</f>
        <v>1995</v>
      </c>
      <c r="L9" s="117"/>
      <c r="M9" s="124">
        <f>K9-1</f>
        <v>1994</v>
      </c>
      <c r="N9" s="117"/>
      <c r="O9" s="124">
        <f>M9-1</f>
        <v>1993</v>
      </c>
      <c r="P9" s="117"/>
      <c r="Q9" s="124">
        <f>O9-1</f>
        <v>1992</v>
      </c>
      <c r="R9" s="117"/>
      <c r="S9" s="124">
        <f>Q9-1</f>
        <v>1991</v>
      </c>
      <c r="T9" s="117"/>
      <c r="U9" s="124" t="str">
        <f>S9-1&amp;" + vóór"</f>
        <v>1990 + vóór</v>
      </c>
      <c r="V9" s="118"/>
      <c r="W9" s="124" t="s">
        <v>28</v>
      </c>
      <c r="X9" s="118"/>
      <c r="Y9" s="125"/>
    </row>
    <row r="10" spans="1:25" ht="10.5">
      <c r="A10" s="126"/>
      <c r="B10" s="126"/>
      <c r="C10" s="127" t="s">
        <v>277</v>
      </c>
      <c r="D10" s="128" t="s">
        <v>27</v>
      </c>
      <c r="E10" s="127" t="s">
        <v>277</v>
      </c>
      <c r="F10" s="128" t="s">
        <v>27</v>
      </c>
      <c r="G10" s="127" t="s">
        <v>277</v>
      </c>
      <c r="H10" s="128" t="s">
        <v>27</v>
      </c>
      <c r="I10" s="127" t="s">
        <v>277</v>
      </c>
      <c r="J10" s="128" t="s">
        <v>27</v>
      </c>
      <c r="K10" s="127" t="s">
        <v>277</v>
      </c>
      <c r="L10" s="128" t="s">
        <v>27</v>
      </c>
      <c r="M10" s="127" t="s">
        <v>277</v>
      </c>
      <c r="N10" s="128" t="s">
        <v>27</v>
      </c>
      <c r="O10" s="127" t="s">
        <v>277</v>
      </c>
      <c r="P10" s="128" t="s">
        <v>27</v>
      </c>
      <c r="Q10" s="127" t="s">
        <v>277</v>
      </c>
      <c r="R10" s="128" t="s">
        <v>27</v>
      </c>
      <c r="S10" s="127" t="s">
        <v>277</v>
      </c>
      <c r="T10" s="128" t="s">
        <v>27</v>
      </c>
      <c r="U10" s="127" t="s">
        <v>277</v>
      </c>
      <c r="V10" s="128" t="s">
        <v>27</v>
      </c>
      <c r="W10" s="127" t="s">
        <v>277</v>
      </c>
      <c r="X10" s="128" t="s">
        <v>27</v>
      </c>
      <c r="Y10" s="128" t="s">
        <v>29</v>
      </c>
    </row>
    <row r="11" spans="1:25" ht="10.5">
      <c r="A11" s="129"/>
      <c r="B11" s="129"/>
      <c r="C11" s="130"/>
      <c r="D11" s="131"/>
      <c r="E11" s="130"/>
      <c r="F11" s="131"/>
      <c r="G11" s="130"/>
      <c r="H11" s="131"/>
      <c r="I11" s="130"/>
      <c r="J11" s="131"/>
      <c r="K11" s="130"/>
      <c r="L11" s="131"/>
      <c r="M11" s="130"/>
      <c r="N11" s="131"/>
      <c r="O11" s="130"/>
      <c r="P11" s="131"/>
      <c r="Q11" s="130"/>
      <c r="R11" s="131"/>
      <c r="S11" s="130"/>
      <c r="T11" s="131"/>
      <c r="U11" s="130"/>
      <c r="V11" s="131"/>
      <c r="W11" s="130"/>
      <c r="X11" s="131"/>
      <c r="Y11" s="131"/>
    </row>
    <row r="12" spans="1:25" ht="12">
      <c r="A12" s="31" t="s">
        <v>278</v>
      </c>
      <c r="B12" s="132"/>
      <c r="C12" s="133"/>
      <c r="D12" s="32"/>
      <c r="E12" s="133"/>
      <c r="F12" s="32"/>
      <c r="G12" s="133"/>
      <c r="H12" s="32"/>
      <c r="I12" s="133"/>
      <c r="J12" s="32"/>
      <c r="K12" s="133"/>
      <c r="L12" s="32"/>
      <c r="M12" s="133"/>
      <c r="N12" s="32"/>
      <c r="O12" s="133"/>
      <c r="P12" s="32"/>
      <c r="Q12" s="133"/>
      <c r="R12" s="32"/>
      <c r="S12" s="133"/>
      <c r="T12" s="32"/>
      <c r="U12" s="133"/>
      <c r="V12" s="129"/>
      <c r="W12" s="133"/>
      <c r="X12" s="129"/>
      <c r="Y12" s="129"/>
    </row>
    <row r="13" spans="1:25" ht="12.75">
      <c r="A13" s="134"/>
      <c r="B13" s="132" t="s">
        <v>56</v>
      </c>
      <c r="C13" s="133"/>
      <c r="D13" s="32"/>
      <c r="E13" s="133"/>
      <c r="F13" s="32"/>
      <c r="G13" s="133"/>
      <c r="H13" s="32"/>
      <c r="I13" s="133"/>
      <c r="J13" s="32"/>
      <c r="K13" s="133"/>
      <c r="L13" s="32"/>
      <c r="M13" s="133"/>
      <c r="N13" s="32"/>
      <c r="O13" s="133"/>
      <c r="P13" s="32"/>
      <c r="Q13" s="133"/>
      <c r="R13" s="32"/>
      <c r="S13" s="133"/>
      <c r="T13" s="32"/>
      <c r="U13" s="133"/>
      <c r="V13" s="129"/>
      <c r="W13" s="133"/>
      <c r="X13" s="129"/>
      <c r="Y13" s="129"/>
    </row>
    <row r="14" spans="1:25" ht="10.5">
      <c r="A14" s="33"/>
      <c r="B14" s="33" t="s">
        <v>57</v>
      </c>
      <c r="C14" s="135">
        <v>76</v>
      </c>
      <c r="D14" s="136">
        <v>75</v>
      </c>
      <c r="E14" s="135">
        <v>2849</v>
      </c>
      <c r="F14" s="136">
        <v>2980</v>
      </c>
      <c r="G14" s="135">
        <v>937</v>
      </c>
      <c r="H14" s="136">
        <v>868</v>
      </c>
      <c r="I14" s="135">
        <v>202</v>
      </c>
      <c r="J14" s="136">
        <v>170</v>
      </c>
      <c r="K14" s="135">
        <v>10</v>
      </c>
      <c r="L14" s="136">
        <v>17</v>
      </c>
      <c r="M14" s="135">
        <v>1</v>
      </c>
      <c r="N14" s="136">
        <v>0</v>
      </c>
      <c r="O14" s="135">
        <v>0</v>
      </c>
      <c r="P14" s="136">
        <v>0</v>
      </c>
      <c r="Q14" s="135">
        <v>0</v>
      </c>
      <c r="R14" s="136">
        <v>0</v>
      </c>
      <c r="S14" s="135">
        <v>0</v>
      </c>
      <c r="T14" s="136">
        <v>0</v>
      </c>
      <c r="U14" s="135">
        <v>0</v>
      </c>
      <c r="V14" s="136">
        <v>0</v>
      </c>
      <c r="W14" s="135">
        <f>C14+E14+G14+I14+K14+M14+O14+Q14+S14+U14</f>
        <v>4075</v>
      </c>
      <c r="X14" s="136">
        <f>D14+F14+H14+J14+L14+N14+P14+R14+T14+V14</f>
        <v>4110</v>
      </c>
      <c r="Y14" s="138">
        <f>SUM(W14:X14)</f>
        <v>8185</v>
      </c>
    </row>
    <row r="15" spans="1:25" ht="10.5">
      <c r="A15" s="33"/>
      <c r="B15" s="33" t="s">
        <v>352</v>
      </c>
      <c r="C15" s="135">
        <v>0</v>
      </c>
      <c r="D15" s="136">
        <v>1</v>
      </c>
      <c r="E15" s="135">
        <v>464</v>
      </c>
      <c r="F15" s="136">
        <v>456</v>
      </c>
      <c r="G15" s="135">
        <v>688</v>
      </c>
      <c r="H15" s="136">
        <v>634</v>
      </c>
      <c r="I15" s="135">
        <v>99</v>
      </c>
      <c r="J15" s="136">
        <v>82</v>
      </c>
      <c r="K15" s="135">
        <v>4</v>
      </c>
      <c r="L15" s="136">
        <v>3</v>
      </c>
      <c r="M15" s="135">
        <v>1</v>
      </c>
      <c r="N15" s="136">
        <v>0</v>
      </c>
      <c r="O15" s="135">
        <v>0</v>
      </c>
      <c r="P15" s="136">
        <v>0</v>
      </c>
      <c r="Q15" s="135">
        <v>0</v>
      </c>
      <c r="R15" s="136">
        <v>0</v>
      </c>
      <c r="S15" s="135">
        <v>0</v>
      </c>
      <c r="T15" s="136">
        <v>0</v>
      </c>
      <c r="U15" s="135">
        <v>0</v>
      </c>
      <c r="V15" s="136">
        <v>0</v>
      </c>
      <c r="W15" s="135">
        <f>C15+E15+G15+I15+K15+M15+O15+Q15+S15+U15</f>
        <v>1256</v>
      </c>
      <c r="X15" s="136">
        <f>D15+F15+H15+J15+L15+N15+P15+R15+T15+V15</f>
        <v>1176</v>
      </c>
      <c r="Y15" s="138">
        <f>SUM(W15:X15)</f>
        <v>2432</v>
      </c>
    </row>
    <row r="16" spans="1:25" ht="10.5">
      <c r="A16" s="33"/>
      <c r="B16" s="33"/>
      <c r="C16" s="135"/>
      <c r="D16" s="136"/>
      <c r="E16" s="135"/>
      <c r="F16" s="136"/>
      <c r="G16" s="135"/>
      <c r="H16" s="136"/>
      <c r="I16" s="135"/>
      <c r="J16" s="136"/>
      <c r="K16" s="135"/>
      <c r="L16" s="136"/>
      <c r="M16" s="135"/>
      <c r="N16" s="136"/>
      <c r="O16" s="135"/>
      <c r="P16" s="136"/>
      <c r="Q16" s="135"/>
      <c r="R16" s="136"/>
      <c r="S16" s="135"/>
      <c r="T16" s="136"/>
      <c r="U16" s="135"/>
      <c r="V16" s="136"/>
      <c r="W16" s="135"/>
      <c r="X16" s="136"/>
      <c r="Y16" s="138"/>
    </row>
    <row r="17" spans="1:25" ht="12">
      <c r="A17" s="31" t="s">
        <v>279</v>
      </c>
      <c r="B17" s="32"/>
      <c r="C17" s="135"/>
      <c r="D17" s="138"/>
      <c r="E17" s="135"/>
      <c r="F17" s="138"/>
      <c r="G17" s="135"/>
      <c r="H17" s="138"/>
      <c r="I17" s="135"/>
      <c r="J17" s="138"/>
      <c r="K17" s="135"/>
      <c r="L17" s="138"/>
      <c r="M17" s="135"/>
      <c r="N17" s="138"/>
      <c r="O17" s="135"/>
      <c r="P17" s="138"/>
      <c r="Q17" s="135"/>
      <c r="R17" s="138"/>
      <c r="S17" s="135"/>
      <c r="T17" s="138"/>
      <c r="U17" s="135"/>
      <c r="V17" s="138"/>
      <c r="W17" s="135"/>
      <c r="X17" s="138"/>
      <c r="Y17" s="138"/>
    </row>
    <row r="18" spans="1:25" ht="12.75">
      <c r="A18" s="134"/>
      <c r="B18" s="132" t="s">
        <v>108</v>
      </c>
      <c r="C18" s="135"/>
      <c r="D18" s="138"/>
      <c r="E18" s="135"/>
      <c r="F18" s="138"/>
      <c r="G18" s="135"/>
      <c r="H18" s="138"/>
      <c r="I18" s="135"/>
      <c r="J18" s="138"/>
      <c r="K18" s="135"/>
      <c r="L18" s="138"/>
      <c r="M18" s="135"/>
      <c r="N18" s="138"/>
      <c r="O18" s="135"/>
      <c r="P18" s="138"/>
      <c r="Q18" s="135"/>
      <c r="R18" s="138"/>
      <c r="S18" s="135"/>
      <c r="T18" s="138"/>
      <c r="U18" s="135"/>
      <c r="V18" s="138"/>
      <c r="W18" s="135"/>
      <c r="X18" s="138"/>
      <c r="Y18" s="138"/>
    </row>
    <row r="19" spans="1:25" ht="10.5">
      <c r="A19" s="33"/>
      <c r="B19" s="33" t="s">
        <v>280</v>
      </c>
      <c r="C19" s="135">
        <v>0</v>
      </c>
      <c r="D19" s="136">
        <v>0</v>
      </c>
      <c r="E19" s="135">
        <v>1</v>
      </c>
      <c r="F19" s="136">
        <v>0</v>
      </c>
      <c r="G19" s="135">
        <v>68</v>
      </c>
      <c r="H19" s="136">
        <v>59</v>
      </c>
      <c r="I19" s="135">
        <v>1457</v>
      </c>
      <c r="J19" s="136">
        <v>1818</v>
      </c>
      <c r="K19" s="135">
        <v>427</v>
      </c>
      <c r="L19" s="136">
        <v>413</v>
      </c>
      <c r="M19" s="135">
        <v>86</v>
      </c>
      <c r="N19" s="136">
        <v>85</v>
      </c>
      <c r="O19" s="135">
        <v>10</v>
      </c>
      <c r="P19" s="136">
        <v>13</v>
      </c>
      <c r="Q19" s="135">
        <v>0</v>
      </c>
      <c r="R19" s="136">
        <v>1</v>
      </c>
      <c r="S19" s="135">
        <v>0</v>
      </c>
      <c r="T19" s="136">
        <v>0</v>
      </c>
      <c r="U19" s="135">
        <v>0</v>
      </c>
      <c r="V19" s="136">
        <v>0</v>
      </c>
      <c r="W19" s="135">
        <f aca="true" t="shared" si="0" ref="W19:X22">C19+E19+G19+I19+K19+M19+O19+Q19+S19+U19</f>
        <v>2049</v>
      </c>
      <c r="X19" s="136">
        <f t="shared" si="0"/>
        <v>2389</v>
      </c>
      <c r="Y19" s="138">
        <f>SUM(W19:X19)</f>
        <v>4438</v>
      </c>
    </row>
    <row r="20" spans="1:25" ht="10.5">
      <c r="A20" s="33"/>
      <c r="B20" s="33" t="s">
        <v>281</v>
      </c>
      <c r="C20" s="135">
        <v>0</v>
      </c>
      <c r="D20" s="136">
        <v>0</v>
      </c>
      <c r="E20" s="135">
        <v>0</v>
      </c>
      <c r="F20" s="136">
        <v>0</v>
      </c>
      <c r="G20" s="135">
        <v>0</v>
      </c>
      <c r="H20" s="136">
        <v>0</v>
      </c>
      <c r="I20" s="135">
        <v>40</v>
      </c>
      <c r="J20" s="136">
        <v>91</v>
      </c>
      <c r="K20" s="135">
        <v>31</v>
      </c>
      <c r="L20" s="136">
        <v>59</v>
      </c>
      <c r="M20" s="135">
        <v>10</v>
      </c>
      <c r="N20" s="136">
        <v>10</v>
      </c>
      <c r="O20" s="135">
        <v>4</v>
      </c>
      <c r="P20" s="136">
        <v>4</v>
      </c>
      <c r="Q20" s="135">
        <v>0</v>
      </c>
      <c r="R20" s="136">
        <v>1</v>
      </c>
      <c r="S20" s="135">
        <v>0</v>
      </c>
      <c r="T20" s="136">
        <v>0</v>
      </c>
      <c r="U20" s="135">
        <v>0</v>
      </c>
      <c r="V20" s="136">
        <v>0</v>
      </c>
      <c r="W20" s="135">
        <f t="shared" si="0"/>
        <v>85</v>
      </c>
      <c r="X20" s="136">
        <f t="shared" si="0"/>
        <v>165</v>
      </c>
      <c r="Y20" s="138">
        <f>SUM(W20:X20)</f>
        <v>250</v>
      </c>
    </row>
    <row r="21" spans="1:25" ht="10.5">
      <c r="A21" s="33"/>
      <c r="B21" s="33" t="s">
        <v>282</v>
      </c>
      <c r="C21" s="135">
        <v>0</v>
      </c>
      <c r="D21" s="136">
        <v>0</v>
      </c>
      <c r="E21" s="135">
        <v>0</v>
      </c>
      <c r="F21" s="136">
        <v>0</v>
      </c>
      <c r="G21" s="135">
        <v>4</v>
      </c>
      <c r="H21" s="136">
        <v>3</v>
      </c>
      <c r="I21" s="135">
        <v>585</v>
      </c>
      <c r="J21" s="136">
        <v>575</v>
      </c>
      <c r="K21" s="135">
        <v>468</v>
      </c>
      <c r="L21" s="136">
        <v>377</v>
      </c>
      <c r="M21" s="135">
        <v>247</v>
      </c>
      <c r="N21" s="136">
        <v>151</v>
      </c>
      <c r="O21" s="135">
        <v>55</v>
      </c>
      <c r="P21" s="136">
        <v>23</v>
      </c>
      <c r="Q21" s="135">
        <v>5</v>
      </c>
      <c r="R21" s="136">
        <v>4</v>
      </c>
      <c r="S21" s="135">
        <v>1</v>
      </c>
      <c r="T21" s="136">
        <v>1</v>
      </c>
      <c r="U21" s="135">
        <v>0</v>
      </c>
      <c r="V21" s="136">
        <v>0</v>
      </c>
      <c r="W21" s="135">
        <f t="shared" si="0"/>
        <v>1365</v>
      </c>
      <c r="X21" s="136">
        <f t="shared" si="0"/>
        <v>1134</v>
      </c>
      <c r="Y21" s="138">
        <f>SUM(W21:X21)</f>
        <v>2499</v>
      </c>
    </row>
    <row r="22" spans="1:25" ht="10.5">
      <c r="A22" s="33"/>
      <c r="B22" s="33" t="s">
        <v>283</v>
      </c>
      <c r="C22" s="135">
        <v>0</v>
      </c>
      <c r="D22" s="136">
        <v>0</v>
      </c>
      <c r="E22" s="135">
        <v>0</v>
      </c>
      <c r="F22" s="136">
        <v>0</v>
      </c>
      <c r="G22" s="135">
        <v>1</v>
      </c>
      <c r="H22" s="136">
        <v>2</v>
      </c>
      <c r="I22" s="135">
        <v>502</v>
      </c>
      <c r="J22" s="136">
        <v>567</v>
      </c>
      <c r="K22" s="135">
        <v>666</v>
      </c>
      <c r="L22" s="136">
        <v>709</v>
      </c>
      <c r="M22" s="135">
        <v>322</v>
      </c>
      <c r="N22" s="136">
        <v>226</v>
      </c>
      <c r="O22" s="135">
        <v>82</v>
      </c>
      <c r="P22" s="136">
        <v>47</v>
      </c>
      <c r="Q22" s="135">
        <v>12</v>
      </c>
      <c r="R22" s="136">
        <v>7</v>
      </c>
      <c r="S22" s="135">
        <v>3</v>
      </c>
      <c r="T22" s="136">
        <v>2</v>
      </c>
      <c r="U22" s="135">
        <v>2</v>
      </c>
      <c r="V22" s="136">
        <v>0</v>
      </c>
      <c r="W22" s="135">
        <f t="shared" si="0"/>
        <v>1590</v>
      </c>
      <c r="X22" s="136">
        <f t="shared" si="0"/>
        <v>1560</v>
      </c>
      <c r="Y22" s="138">
        <f>SUM(W22:X22)</f>
        <v>3150</v>
      </c>
    </row>
    <row r="23" spans="1:25" ht="10.5">
      <c r="A23" s="43"/>
      <c r="B23" s="33"/>
      <c r="C23" s="135"/>
      <c r="D23" s="136"/>
      <c r="E23" s="135"/>
      <c r="F23" s="136"/>
      <c r="G23" s="135"/>
      <c r="H23" s="136"/>
      <c r="I23" s="135"/>
      <c r="J23" s="136"/>
      <c r="K23" s="135"/>
      <c r="L23" s="136"/>
      <c r="M23" s="135"/>
      <c r="N23" s="136"/>
      <c r="O23" s="135"/>
      <c r="P23" s="136"/>
      <c r="Q23" s="135"/>
      <c r="R23" s="136"/>
      <c r="S23" s="135"/>
      <c r="T23" s="136"/>
      <c r="U23" s="135"/>
      <c r="V23" s="136"/>
      <c r="W23" s="135"/>
      <c r="X23" s="136"/>
      <c r="Y23" s="138"/>
    </row>
    <row r="24" spans="1:25" ht="12">
      <c r="A24" s="31" t="s">
        <v>284</v>
      </c>
      <c r="B24" s="32"/>
      <c r="C24" s="135"/>
      <c r="D24" s="138"/>
      <c r="E24" s="135"/>
      <c r="F24" s="138"/>
      <c r="G24" s="135"/>
      <c r="H24" s="138"/>
      <c r="I24" s="135"/>
      <c r="J24" s="138"/>
      <c r="K24" s="135"/>
      <c r="L24" s="138"/>
      <c r="M24" s="135"/>
      <c r="N24" s="138"/>
      <c r="O24" s="135"/>
      <c r="P24" s="138"/>
      <c r="Q24" s="135"/>
      <c r="R24" s="138"/>
      <c r="S24" s="135"/>
      <c r="T24" s="138"/>
      <c r="U24" s="135"/>
      <c r="V24" s="138"/>
      <c r="W24" s="135"/>
      <c r="X24" s="138"/>
      <c r="Y24" s="138"/>
    </row>
    <row r="25" spans="1:25" ht="12.75">
      <c r="A25" s="134"/>
      <c r="B25" s="132" t="s">
        <v>161</v>
      </c>
      <c r="C25" s="135"/>
      <c r="D25" s="138"/>
      <c r="E25" s="135"/>
      <c r="F25" s="138"/>
      <c r="G25" s="135"/>
      <c r="H25" s="138"/>
      <c r="I25" s="135"/>
      <c r="J25" s="138"/>
      <c r="K25" s="135"/>
      <c r="L25" s="138"/>
      <c r="M25" s="135"/>
      <c r="N25" s="138"/>
      <c r="O25" s="135"/>
      <c r="P25" s="138"/>
      <c r="Q25" s="135"/>
      <c r="R25" s="138"/>
      <c r="S25" s="135"/>
      <c r="T25" s="138"/>
      <c r="U25" s="135"/>
      <c r="V25" s="138"/>
      <c r="W25" s="135"/>
      <c r="X25" s="138"/>
      <c r="Y25" s="138"/>
    </row>
    <row r="26" spans="1:25" ht="10.5">
      <c r="A26" s="32"/>
      <c r="B26" s="33" t="s">
        <v>285</v>
      </c>
      <c r="C26" s="135">
        <v>0</v>
      </c>
      <c r="D26" s="136">
        <v>0</v>
      </c>
      <c r="E26" s="135">
        <v>0</v>
      </c>
      <c r="F26" s="136">
        <v>0</v>
      </c>
      <c r="G26" s="135">
        <v>0</v>
      </c>
      <c r="H26" s="136">
        <v>0</v>
      </c>
      <c r="I26" s="135">
        <v>0</v>
      </c>
      <c r="J26" s="136">
        <v>0</v>
      </c>
      <c r="K26" s="135">
        <v>32</v>
      </c>
      <c r="L26" s="136">
        <v>39</v>
      </c>
      <c r="M26" s="135">
        <v>1120</v>
      </c>
      <c r="N26" s="136">
        <v>1604</v>
      </c>
      <c r="O26" s="135">
        <v>373</v>
      </c>
      <c r="P26" s="136">
        <v>400</v>
      </c>
      <c r="Q26" s="135">
        <v>105</v>
      </c>
      <c r="R26" s="136">
        <v>89</v>
      </c>
      <c r="S26" s="135">
        <v>23</v>
      </c>
      <c r="T26" s="136">
        <v>12</v>
      </c>
      <c r="U26" s="135">
        <v>8</v>
      </c>
      <c r="V26" s="136">
        <v>2</v>
      </c>
      <c r="W26" s="135">
        <f aca="true" t="shared" si="1" ref="W26:X29">C26+E26+G26+I26+K26+M26+O26+Q26+S26+U26</f>
        <v>1661</v>
      </c>
      <c r="X26" s="136">
        <f t="shared" si="1"/>
        <v>2146</v>
      </c>
      <c r="Y26" s="138">
        <f>SUM(W26:X26)</f>
        <v>3807</v>
      </c>
    </row>
    <row r="27" spans="1:25" ht="10.5">
      <c r="A27" s="32"/>
      <c r="B27" s="33" t="s">
        <v>286</v>
      </c>
      <c r="C27" s="135">
        <v>0</v>
      </c>
      <c r="D27" s="136">
        <v>0</v>
      </c>
      <c r="E27" s="135">
        <v>0</v>
      </c>
      <c r="F27" s="136">
        <v>0</v>
      </c>
      <c r="G27" s="135">
        <v>0</v>
      </c>
      <c r="H27" s="136">
        <v>0</v>
      </c>
      <c r="I27" s="135">
        <v>0</v>
      </c>
      <c r="J27" s="136">
        <v>0</v>
      </c>
      <c r="K27" s="135">
        <v>1</v>
      </c>
      <c r="L27" s="136">
        <v>1</v>
      </c>
      <c r="M27" s="135">
        <v>36</v>
      </c>
      <c r="N27" s="136">
        <v>95</v>
      </c>
      <c r="O27" s="135">
        <v>23</v>
      </c>
      <c r="P27" s="136">
        <v>55</v>
      </c>
      <c r="Q27" s="135">
        <v>8</v>
      </c>
      <c r="R27" s="136">
        <v>14</v>
      </c>
      <c r="S27" s="135">
        <v>6</v>
      </c>
      <c r="T27" s="136">
        <v>4</v>
      </c>
      <c r="U27" s="135">
        <v>2</v>
      </c>
      <c r="V27" s="136">
        <v>1</v>
      </c>
      <c r="W27" s="135">
        <f t="shared" si="1"/>
        <v>76</v>
      </c>
      <c r="X27" s="136">
        <f t="shared" si="1"/>
        <v>170</v>
      </c>
      <c r="Y27" s="138">
        <f>SUM(W27:X27)</f>
        <v>246</v>
      </c>
    </row>
    <row r="28" spans="1:25" ht="10.5">
      <c r="A28" s="32"/>
      <c r="B28" s="33" t="s">
        <v>287</v>
      </c>
      <c r="C28" s="135">
        <v>0</v>
      </c>
      <c r="D28" s="136">
        <v>0</v>
      </c>
      <c r="E28" s="135">
        <v>0</v>
      </c>
      <c r="F28" s="136">
        <v>0</v>
      </c>
      <c r="G28" s="135">
        <v>0</v>
      </c>
      <c r="H28" s="136">
        <v>0</v>
      </c>
      <c r="I28" s="135">
        <v>0</v>
      </c>
      <c r="J28" s="136">
        <v>0</v>
      </c>
      <c r="K28" s="135">
        <v>4</v>
      </c>
      <c r="L28" s="136">
        <v>2</v>
      </c>
      <c r="M28" s="135">
        <v>538</v>
      </c>
      <c r="N28" s="136">
        <v>571</v>
      </c>
      <c r="O28" s="135">
        <v>536</v>
      </c>
      <c r="P28" s="136">
        <v>402</v>
      </c>
      <c r="Q28" s="135">
        <v>282</v>
      </c>
      <c r="R28" s="136">
        <v>165</v>
      </c>
      <c r="S28" s="135">
        <v>65</v>
      </c>
      <c r="T28" s="136">
        <v>42</v>
      </c>
      <c r="U28" s="135">
        <v>18</v>
      </c>
      <c r="V28" s="136">
        <v>14</v>
      </c>
      <c r="W28" s="135">
        <f t="shared" si="1"/>
        <v>1443</v>
      </c>
      <c r="X28" s="136">
        <f t="shared" si="1"/>
        <v>1196</v>
      </c>
      <c r="Y28" s="138">
        <f>SUM(W28:X28)</f>
        <v>2639</v>
      </c>
    </row>
    <row r="29" spans="1:25" ht="10.5">
      <c r="A29" s="33"/>
      <c r="B29" s="33" t="s">
        <v>288</v>
      </c>
      <c r="C29" s="135">
        <v>0</v>
      </c>
      <c r="D29" s="136">
        <v>0</v>
      </c>
      <c r="E29" s="135">
        <v>0</v>
      </c>
      <c r="F29" s="136">
        <v>0</v>
      </c>
      <c r="G29" s="135">
        <v>0</v>
      </c>
      <c r="H29" s="136">
        <v>0</v>
      </c>
      <c r="I29" s="135">
        <v>0</v>
      </c>
      <c r="J29" s="136">
        <v>0</v>
      </c>
      <c r="K29" s="135">
        <v>0</v>
      </c>
      <c r="L29" s="136">
        <v>2</v>
      </c>
      <c r="M29" s="135">
        <v>380</v>
      </c>
      <c r="N29" s="136">
        <v>511</v>
      </c>
      <c r="O29" s="135">
        <v>560</v>
      </c>
      <c r="P29" s="136">
        <v>662</v>
      </c>
      <c r="Q29" s="135">
        <v>309</v>
      </c>
      <c r="R29" s="136">
        <v>223</v>
      </c>
      <c r="S29" s="135">
        <v>110</v>
      </c>
      <c r="T29" s="136">
        <v>68</v>
      </c>
      <c r="U29" s="135">
        <v>29</v>
      </c>
      <c r="V29" s="136">
        <v>12</v>
      </c>
      <c r="W29" s="135">
        <f t="shared" si="1"/>
        <v>1388</v>
      </c>
      <c r="X29" s="136">
        <f t="shared" si="1"/>
        <v>1478</v>
      </c>
      <c r="Y29" s="138">
        <f>SUM(W29:X29)</f>
        <v>2866</v>
      </c>
    </row>
    <row r="30" spans="1:25" ht="10.5">
      <c r="A30" s="33"/>
      <c r="B30" s="33"/>
      <c r="C30" s="135"/>
      <c r="D30" s="136"/>
      <c r="E30" s="135"/>
      <c r="F30" s="136"/>
      <c r="G30" s="135"/>
      <c r="H30" s="136"/>
      <c r="I30" s="135"/>
      <c r="J30" s="136"/>
      <c r="K30" s="135"/>
      <c r="L30" s="136"/>
      <c r="M30" s="135"/>
      <c r="N30" s="136"/>
      <c r="O30" s="135"/>
      <c r="P30" s="136"/>
      <c r="Q30" s="135"/>
      <c r="R30" s="136"/>
      <c r="S30" s="135"/>
      <c r="T30" s="136"/>
      <c r="U30" s="135"/>
      <c r="V30" s="136"/>
      <c r="W30" s="135"/>
      <c r="X30" s="136"/>
      <c r="Y30" s="138"/>
    </row>
    <row r="31" spans="1:25" ht="12.75">
      <c r="A31" s="134"/>
      <c r="B31" s="132" t="s">
        <v>250</v>
      </c>
      <c r="C31" s="135"/>
      <c r="D31" s="138"/>
      <c r="E31" s="135"/>
      <c r="F31" s="138"/>
      <c r="G31" s="135"/>
      <c r="H31" s="138"/>
      <c r="I31" s="135"/>
      <c r="J31" s="138"/>
      <c r="K31" s="135"/>
      <c r="L31" s="138"/>
      <c r="M31" s="135"/>
      <c r="N31" s="138"/>
      <c r="O31" s="135"/>
      <c r="P31" s="138"/>
      <c r="Q31" s="135"/>
      <c r="R31" s="138"/>
      <c r="S31" s="135"/>
      <c r="T31" s="138"/>
      <c r="U31" s="135"/>
      <c r="V31" s="138"/>
      <c r="W31" s="135"/>
      <c r="X31" s="138"/>
      <c r="Y31" s="138"/>
    </row>
    <row r="32" spans="1:25" ht="10.5">
      <c r="A32" s="32"/>
      <c r="B32" s="33" t="s">
        <v>289</v>
      </c>
      <c r="C32" s="135">
        <v>0</v>
      </c>
      <c r="D32" s="136">
        <v>0</v>
      </c>
      <c r="E32" s="135">
        <v>0</v>
      </c>
      <c r="F32" s="136">
        <v>0</v>
      </c>
      <c r="G32" s="135">
        <v>0</v>
      </c>
      <c r="H32" s="136">
        <v>0</v>
      </c>
      <c r="I32" s="135">
        <v>0</v>
      </c>
      <c r="J32" s="136">
        <v>0</v>
      </c>
      <c r="K32" s="135">
        <v>0</v>
      </c>
      <c r="L32" s="136">
        <v>0</v>
      </c>
      <c r="M32" s="135">
        <v>0</v>
      </c>
      <c r="N32" s="136">
        <v>0</v>
      </c>
      <c r="O32" s="135">
        <v>13</v>
      </c>
      <c r="P32" s="136">
        <v>6</v>
      </c>
      <c r="Q32" s="135">
        <v>6</v>
      </c>
      <c r="R32" s="136">
        <v>17</v>
      </c>
      <c r="S32" s="135">
        <v>2</v>
      </c>
      <c r="T32" s="136">
        <v>18</v>
      </c>
      <c r="U32" s="135">
        <v>3</v>
      </c>
      <c r="V32" s="136">
        <v>9</v>
      </c>
      <c r="W32" s="135">
        <f aca="true" t="shared" si="2" ref="W32:X34">C32+E32+G32+I32+K32+M32+O32+Q32+S32+U32</f>
        <v>24</v>
      </c>
      <c r="X32" s="136">
        <f t="shared" si="2"/>
        <v>50</v>
      </c>
      <c r="Y32" s="138">
        <f>SUM(W32:X32)</f>
        <v>74</v>
      </c>
    </row>
    <row r="33" spans="1:25" ht="10.5">
      <c r="A33" s="32"/>
      <c r="B33" s="33" t="s">
        <v>290</v>
      </c>
      <c r="C33" s="135">
        <v>0</v>
      </c>
      <c r="D33" s="136">
        <v>0</v>
      </c>
      <c r="E33" s="135">
        <v>0</v>
      </c>
      <c r="F33" s="136">
        <v>0</v>
      </c>
      <c r="G33" s="135">
        <v>0</v>
      </c>
      <c r="H33" s="136">
        <v>0</v>
      </c>
      <c r="I33" s="135">
        <v>0</v>
      </c>
      <c r="J33" s="136">
        <v>0</v>
      </c>
      <c r="K33" s="135">
        <v>0</v>
      </c>
      <c r="L33" s="136">
        <v>0</v>
      </c>
      <c r="M33" s="135">
        <v>1</v>
      </c>
      <c r="N33" s="136">
        <v>1</v>
      </c>
      <c r="O33" s="135">
        <v>201</v>
      </c>
      <c r="P33" s="136">
        <v>376</v>
      </c>
      <c r="Q33" s="135">
        <v>307</v>
      </c>
      <c r="R33" s="136">
        <v>431</v>
      </c>
      <c r="S33" s="135">
        <v>154</v>
      </c>
      <c r="T33" s="136">
        <v>172</v>
      </c>
      <c r="U33" s="135">
        <v>85</v>
      </c>
      <c r="V33" s="136">
        <v>58</v>
      </c>
      <c r="W33" s="135">
        <f t="shared" si="2"/>
        <v>748</v>
      </c>
      <c r="X33" s="136">
        <f t="shared" si="2"/>
        <v>1038</v>
      </c>
      <c r="Y33" s="138">
        <f>SUM(W33:X33)</f>
        <v>1786</v>
      </c>
    </row>
    <row r="34" spans="1:25" ht="10.5">
      <c r="A34" s="32"/>
      <c r="B34" s="33" t="s">
        <v>291</v>
      </c>
      <c r="C34" s="135">
        <v>0</v>
      </c>
      <c r="D34" s="136">
        <v>0</v>
      </c>
      <c r="E34" s="135">
        <v>0</v>
      </c>
      <c r="F34" s="136">
        <v>0</v>
      </c>
      <c r="G34" s="135">
        <v>0</v>
      </c>
      <c r="H34" s="136">
        <v>0</v>
      </c>
      <c r="I34" s="135">
        <v>0</v>
      </c>
      <c r="J34" s="136">
        <v>0</v>
      </c>
      <c r="K34" s="135">
        <v>0</v>
      </c>
      <c r="L34" s="136">
        <v>0</v>
      </c>
      <c r="M34" s="135">
        <v>0</v>
      </c>
      <c r="N34" s="136">
        <v>0</v>
      </c>
      <c r="O34" s="135">
        <v>138</v>
      </c>
      <c r="P34" s="136">
        <v>53</v>
      </c>
      <c r="Q34" s="135">
        <v>145</v>
      </c>
      <c r="R34" s="136">
        <v>72</v>
      </c>
      <c r="S34" s="135">
        <v>94</v>
      </c>
      <c r="T34" s="136">
        <v>28</v>
      </c>
      <c r="U34" s="135">
        <v>33</v>
      </c>
      <c r="V34" s="136">
        <v>10</v>
      </c>
      <c r="W34" s="135">
        <f t="shared" si="2"/>
        <v>410</v>
      </c>
      <c r="X34" s="136">
        <f t="shared" si="2"/>
        <v>163</v>
      </c>
      <c r="Y34" s="138">
        <f>SUM(W34:X34)</f>
        <v>573</v>
      </c>
    </row>
    <row r="35" spans="1:25" ht="10.5">
      <c r="A35" s="32"/>
      <c r="B35" s="33"/>
      <c r="C35" s="135"/>
      <c r="D35" s="136"/>
      <c r="E35" s="135"/>
      <c r="F35" s="136"/>
      <c r="G35" s="135"/>
      <c r="H35" s="136"/>
      <c r="I35" s="135"/>
      <c r="J35" s="136"/>
      <c r="K35" s="135"/>
      <c r="L35" s="136"/>
      <c r="M35" s="135"/>
      <c r="N35" s="136"/>
      <c r="O35" s="135"/>
      <c r="P35" s="136"/>
      <c r="Q35" s="135"/>
      <c r="R35" s="136"/>
      <c r="S35" s="135"/>
      <c r="T35" s="136"/>
      <c r="U35" s="135"/>
      <c r="V35" s="136"/>
      <c r="W35" s="135"/>
      <c r="X35" s="136"/>
      <c r="Y35" s="138"/>
    </row>
    <row r="36" spans="1:25" ht="10.5">
      <c r="A36" s="32"/>
      <c r="B36" s="43" t="s">
        <v>5</v>
      </c>
      <c r="C36" s="135"/>
      <c r="D36" s="136"/>
      <c r="E36" s="135"/>
      <c r="F36" s="136"/>
      <c r="G36" s="135"/>
      <c r="H36" s="136"/>
      <c r="I36" s="135"/>
      <c r="J36" s="136"/>
      <c r="K36" s="135"/>
      <c r="L36" s="136"/>
      <c r="M36" s="135"/>
      <c r="N36" s="136"/>
      <c r="O36" s="135"/>
      <c r="P36" s="136"/>
      <c r="Q36" s="135"/>
      <c r="R36" s="136"/>
      <c r="S36" s="135"/>
      <c r="T36" s="136"/>
      <c r="U36" s="135"/>
      <c r="V36" s="136"/>
      <c r="W36" s="135"/>
      <c r="X36" s="136"/>
      <c r="Y36" s="138"/>
    </row>
    <row r="37" spans="1:25" ht="10.5">
      <c r="A37" s="32"/>
      <c r="B37" s="33" t="s">
        <v>3</v>
      </c>
      <c r="C37" s="135">
        <v>0</v>
      </c>
      <c r="D37" s="136">
        <v>0</v>
      </c>
      <c r="E37" s="135">
        <v>0</v>
      </c>
      <c r="F37" s="136">
        <v>0</v>
      </c>
      <c r="G37" s="135">
        <v>0</v>
      </c>
      <c r="H37" s="136">
        <v>0</v>
      </c>
      <c r="I37" s="135">
        <v>0</v>
      </c>
      <c r="J37" s="136">
        <v>0</v>
      </c>
      <c r="K37" s="135">
        <v>0</v>
      </c>
      <c r="L37" s="136">
        <v>0</v>
      </c>
      <c r="M37" s="135">
        <v>0</v>
      </c>
      <c r="N37" s="136">
        <v>0</v>
      </c>
      <c r="O37" s="135">
        <v>0</v>
      </c>
      <c r="P37" s="136">
        <v>0</v>
      </c>
      <c r="Q37" s="135">
        <v>0</v>
      </c>
      <c r="R37" s="136">
        <v>0</v>
      </c>
      <c r="S37" s="135">
        <v>0</v>
      </c>
      <c r="T37" s="136">
        <v>0</v>
      </c>
      <c r="U37" s="135">
        <v>0</v>
      </c>
      <c r="V37" s="136">
        <v>0</v>
      </c>
      <c r="W37" s="135">
        <f>C37+E37+G37+I37+K37+M37+O37+Q37+S37+U37</f>
        <v>0</v>
      </c>
      <c r="X37" s="136">
        <f>D37+F37+H37+J37+L37+N37+P37+R37+T37+V37</f>
        <v>0</v>
      </c>
      <c r="Y37" s="138">
        <f>SUM(W37:X37)</f>
        <v>0</v>
      </c>
    </row>
    <row r="38" spans="1:25" ht="10.5">
      <c r="A38" s="32"/>
      <c r="B38" s="33" t="s">
        <v>4</v>
      </c>
      <c r="C38" s="135">
        <v>0</v>
      </c>
      <c r="D38" s="136">
        <v>0</v>
      </c>
      <c r="E38" s="135">
        <v>0</v>
      </c>
      <c r="F38" s="136">
        <v>0</v>
      </c>
      <c r="G38" s="135">
        <v>0</v>
      </c>
      <c r="H38" s="136">
        <v>0</v>
      </c>
      <c r="I38" s="135">
        <v>0</v>
      </c>
      <c r="J38" s="136">
        <v>0</v>
      </c>
      <c r="K38" s="135">
        <v>0</v>
      </c>
      <c r="L38" s="136">
        <v>0</v>
      </c>
      <c r="M38" s="135">
        <v>1</v>
      </c>
      <c r="N38" s="136">
        <v>0</v>
      </c>
      <c r="O38" s="135">
        <v>73</v>
      </c>
      <c r="P38" s="136">
        <v>70</v>
      </c>
      <c r="Q38" s="135">
        <v>85</v>
      </c>
      <c r="R38" s="136">
        <v>67</v>
      </c>
      <c r="S38" s="135">
        <v>45</v>
      </c>
      <c r="T38" s="136">
        <v>50</v>
      </c>
      <c r="U38" s="135">
        <v>41</v>
      </c>
      <c r="V38" s="136">
        <v>50</v>
      </c>
      <c r="W38" s="135">
        <f>C38+E38+G38+I38+K38+M38+O38+Q38+S38+U38</f>
        <v>245</v>
      </c>
      <c r="X38" s="136">
        <f>D38+F38+H38+J38+L38+N38+P38+R38+T38+V38</f>
        <v>237</v>
      </c>
      <c r="Y38" s="138">
        <f>SUM(W38:X38)</f>
        <v>482</v>
      </c>
    </row>
    <row r="39" spans="1:25" ht="10.5">
      <c r="A39" s="33"/>
      <c r="B39" s="33"/>
      <c r="C39" s="133"/>
      <c r="D39" s="33"/>
      <c r="E39" s="133"/>
      <c r="F39" s="33"/>
      <c r="G39" s="133"/>
      <c r="H39" s="33"/>
      <c r="I39" s="133"/>
      <c r="J39" s="33"/>
      <c r="K39" s="133"/>
      <c r="L39" s="33"/>
      <c r="M39" s="133"/>
      <c r="N39" s="33"/>
      <c r="O39" s="133"/>
      <c r="P39" s="33"/>
      <c r="Q39" s="133"/>
      <c r="R39" s="33"/>
      <c r="S39" s="133"/>
      <c r="T39" s="33"/>
      <c r="U39" s="133"/>
      <c r="V39" s="115"/>
      <c r="W39" s="133"/>
      <c r="X39" s="33"/>
      <c r="Y39" s="33"/>
    </row>
    <row r="40" spans="1:25" ht="12">
      <c r="A40" s="31" t="s">
        <v>332</v>
      </c>
      <c r="B40" s="32"/>
      <c r="C40" s="135"/>
      <c r="D40" s="138"/>
      <c r="E40" s="135"/>
      <c r="F40" s="138"/>
      <c r="G40" s="135"/>
      <c r="H40" s="138"/>
      <c r="I40" s="135"/>
      <c r="J40" s="138"/>
      <c r="K40" s="135"/>
      <c r="L40" s="138"/>
      <c r="M40" s="135"/>
      <c r="N40" s="138"/>
      <c r="O40" s="135"/>
      <c r="P40" s="138"/>
      <c r="Q40" s="135"/>
      <c r="R40" s="138"/>
      <c r="S40" s="135"/>
      <c r="T40" s="138"/>
      <c r="U40" s="135"/>
      <c r="V40" s="138"/>
      <c r="W40" s="135"/>
      <c r="X40" s="138"/>
      <c r="Y40" s="138"/>
    </row>
    <row r="41" spans="1:25" ht="12">
      <c r="A41" s="31"/>
      <c r="B41" s="32" t="s">
        <v>382</v>
      </c>
      <c r="C41" s="135">
        <v>0</v>
      </c>
      <c r="D41" s="136">
        <v>0</v>
      </c>
      <c r="E41" s="135">
        <v>0</v>
      </c>
      <c r="F41" s="136">
        <v>0</v>
      </c>
      <c r="G41" s="135">
        <v>0</v>
      </c>
      <c r="H41" s="136">
        <v>0</v>
      </c>
      <c r="I41" s="135">
        <v>13</v>
      </c>
      <c r="J41" s="136">
        <v>3</v>
      </c>
      <c r="K41" s="135">
        <v>12</v>
      </c>
      <c r="L41" s="136">
        <v>5</v>
      </c>
      <c r="M41" s="135">
        <v>3</v>
      </c>
      <c r="N41" s="136">
        <v>1</v>
      </c>
      <c r="O41" s="135">
        <v>1</v>
      </c>
      <c r="P41" s="136">
        <v>3</v>
      </c>
      <c r="Q41" s="135">
        <v>0</v>
      </c>
      <c r="R41" s="136">
        <v>0</v>
      </c>
      <c r="S41" s="135">
        <v>0</v>
      </c>
      <c r="T41" s="136">
        <v>0</v>
      </c>
      <c r="U41" s="135">
        <v>0</v>
      </c>
      <c r="V41" s="136">
        <v>0</v>
      </c>
      <c r="W41" s="135">
        <f aca="true" t="shared" si="3" ref="W41:X44">C41+E41+G41+I41+K41+M41+O41+Q41+S41+U41</f>
        <v>29</v>
      </c>
      <c r="X41" s="136">
        <f t="shared" si="3"/>
        <v>12</v>
      </c>
      <c r="Y41" s="138">
        <f>W41+X41</f>
        <v>41</v>
      </c>
    </row>
    <row r="42" spans="1:25" ht="10.5">
      <c r="A42" s="32"/>
      <c r="B42" s="33" t="s">
        <v>288</v>
      </c>
      <c r="C42" s="135">
        <v>0</v>
      </c>
      <c r="D42" s="136">
        <v>0</v>
      </c>
      <c r="E42" s="135">
        <v>0</v>
      </c>
      <c r="F42" s="136">
        <v>0</v>
      </c>
      <c r="G42" s="135">
        <v>0</v>
      </c>
      <c r="H42" s="136">
        <v>0</v>
      </c>
      <c r="I42" s="135">
        <v>0</v>
      </c>
      <c r="J42" s="136">
        <v>0</v>
      </c>
      <c r="K42" s="135">
        <v>0</v>
      </c>
      <c r="L42" s="136">
        <v>0</v>
      </c>
      <c r="M42" s="135">
        <v>16</v>
      </c>
      <c r="N42" s="136">
        <v>1</v>
      </c>
      <c r="O42" s="135">
        <v>18</v>
      </c>
      <c r="P42" s="136">
        <v>6</v>
      </c>
      <c r="Q42" s="135">
        <v>12</v>
      </c>
      <c r="R42" s="136">
        <v>1</v>
      </c>
      <c r="S42" s="135">
        <v>2</v>
      </c>
      <c r="T42" s="136">
        <v>0</v>
      </c>
      <c r="U42" s="135">
        <v>0</v>
      </c>
      <c r="V42" s="136">
        <v>0</v>
      </c>
      <c r="W42" s="135">
        <f t="shared" si="3"/>
        <v>48</v>
      </c>
      <c r="X42" s="136">
        <f t="shared" si="3"/>
        <v>8</v>
      </c>
      <c r="Y42" s="138">
        <f>W42+X42</f>
        <v>56</v>
      </c>
    </row>
    <row r="43" spans="1:25" s="140" customFormat="1" ht="10.5">
      <c r="A43" s="32"/>
      <c r="B43" s="32" t="s">
        <v>344</v>
      </c>
      <c r="C43" s="135">
        <v>0</v>
      </c>
      <c r="D43" s="136">
        <v>0</v>
      </c>
      <c r="E43" s="135">
        <v>0</v>
      </c>
      <c r="F43" s="136">
        <v>0</v>
      </c>
      <c r="G43" s="135">
        <v>0</v>
      </c>
      <c r="H43" s="136">
        <v>0</v>
      </c>
      <c r="I43" s="135">
        <v>0</v>
      </c>
      <c r="J43" s="136">
        <v>0</v>
      </c>
      <c r="K43" s="135">
        <v>0</v>
      </c>
      <c r="L43" s="136">
        <v>0</v>
      </c>
      <c r="M43" s="135">
        <v>0</v>
      </c>
      <c r="N43" s="136">
        <v>0</v>
      </c>
      <c r="O43" s="135">
        <v>0</v>
      </c>
      <c r="P43" s="136">
        <v>0</v>
      </c>
      <c r="Q43" s="135">
        <v>0</v>
      </c>
      <c r="R43" s="136">
        <v>0</v>
      </c>
      <c r="S43" s="135">
        <v>0</v>
      </c>
      <c r="T43" s="136">
        <v>0</v>
      </c>
      <c r="U43" s="135">
        <v>0</v>
      </c>
      <c r="V43" s="136">
        <v>0</v>
      </c>
      <c r="W43" s="135">
        <f>C43+E43+G43+I43+K43+M43+O43+Q43+S43+U43</f>
        <v>0</v>
      </c>
      <c r="X43" s="136">
        <f>D43+F43+H43+J43+L43+N43+P43+R43+T43+V43</f>
        <v>0</v>
      </c>
      <c r="Y43" s="138">
        <f>SUM(W43:X43)</f>
        <v>0</v>
      </c>
    </row>
    <row r="44" spans="1:25" s="140" customFormat="1" ht="10.5">
      <c r="A44" s="32"/>
      <c r="B44" s="32" t="s">
        <v>383</v>
      </c>
      <c r="C44" s="135">
        <v>0</v>
      </c>
      <c r="D44" s="136">
        <v>0</v>
      </c>
      <c r="E44" s="135">
        <v>0</v>
      </c>
      <c r="F44" s="136">
        <v>0</v>
      </c>
      <c r="G44" s="135">
        <v>0</v>
      </c>
      <c r="H44" s="136">
        <v>0</v>
      </c>
      <c r="I44" s="135">
        <v>0</v>
      </c>
      <c r="J44" s="136">
        <v>0</v>
      </c>
      <c r="K44" s="135">
        <v>0</v>
      </c>
      <c r="L44" s="136">
        <v>0</v>
      </c>
      <c r="M44" s="135">
        <v>0</v>
      </c>
      <c r="N44" s="136">
        <v>0</v>
      </c>
      <c r="O44" s="135">
        <v>9</v>
      </c>
      <c r="P44" s="136">
        <v>3</v>
      </c>
      <c r="Q44" s="135">
        <v>16</v>
      </c>
      <c r="R44" s="136">
        <v>3</v>
      </c>
      <c r="S44" s="135">
        <v>3</v>
      </c>
      <c r="T44" s="136">
        <v>3</v>
      </c>
      <c r="U44" s="135">
        <v>1</v>
      </c>
      <c r="V44" s="137">
        <v>5</v>
      </c>
      <c r="W44" s="136">
        <f t="shared" si="3"/>
        <v>29</v>
      </c>
      <c r="X44" s="136">
        <f t="shared" si="3"/>
        <v>14</v>
      </c>
      <c r="Y44" s="138">
        <f>W44+X44</f>
        <v>43</v>
      </c>
    </row>
    <row r="45" spans="1:26" ht="10.5">
      <c r="A45" s="33"/>
      <c r="B45" s="33"/>
      <c r="C45" s="135"/>
      <c r="D45" s="136"/>
      <c r="E45" s="135"/>
      <c r="F45" s="136"/>
      <c r="G45" s="135"/>
      <c r="H45" s="136"/>
      <c r="I45" s="135"/>
      <c r="J45" s="136"/>
      <c r="K45" s="135"/>
      <c r="L45" s="136"/>
      <c r="M45" s="135"/>
      <c r="N45" s="136"/>
      <c r="O45" s="135"/>
      <c r="P45" s="136"/>
      <c r="Q45" s="135"/>
      <c r="R45" s="136"/>
      <c r="S45" s="135"/>
      <c r="T45" s="136"/>
      <c r="U45" s="135"/>
      <c r="V45" s="137"/>
      <c r="W45" s="33"/>
      <c r="X45" s="32"/>
      <c r="Y45" s="33"/>
      <c r="Z45" s="115"/>
    </row>
    <row r="46" spans="1:26" ht="12">
      <c r="A46" s="31" t="s">
        <v>6</v>
      </c>
      <c r="B46" s="32"/>
      <c r="C46" s="135"/>
      <c r="D46" s="136"/>
      <c r="E46" s="135"/>
      <c r="F46" s="136"/>
      <c r="G46" s="135"/>
      <c r="H46" s="136"/>
      <c r="I46" s="135"/>
      <c r="J46" s="136"/>
      <c r="K46" s="135"/>
      <c r="L46" s="136"/>
      <c r="M46" s="135"/>
      <c r="N46" s="136"/>
      <c r="O46" s="135"/>
      <c r="P46" s="136"/>
      <c r="Q46" s="135"/>
      <c r="R46" s="136"/>
      <c r="S46" s="135"/>
      <c r="T46" s="136"/>
      <c r="U46" s="135"/>
      <c r="V46" s="137"/>
      <c r="W46" s="138"/>
      <c r="X46" s="138"/>
      <c r="Y46" s="138"/>
      <c r="Z46" s="115"/>
    </row>
    <row r="47" spans="1:26" ht="10.5">
      <c r="A47" s="32"/>
      <c r="B47" s="33" t="s">
        <v>7</v>
      </c>
      <c r="C47" s="135">
        <v>0</v>
      </c>
      <c r="D47" s="136">
        <v>0</v>
      </c>
      <c r="E47" s="135">
        <v>0</v>
      </c>
      <c r="F47" s="136">
        <v>0</v>
      </c>
      <c r="G47" s="135">
        <v>0</v>
      </c>
      <c r="H47" s="136">
        <v>0</v>
      </c>
      <c r="I47" s="135">
        <v>0</v>
      </c>
      <c r="J47" s="136">
        <v>0</v>
      </c>
      <c r="K47" s="135">
        <v>0</v>
      </c>
      <c r="L47" s="136">
        <v>0</v>
      </c>
      <c r="M47" s="135">
        <v>0</v>
      </c>
      <c r="N47" s="136">
        <v>0</v>
      </c>
      <c r="O47" s="135">
        <v>0</v>
      </c>
      <c r="P47" s="136">
        <v>0</v>
      </c>
      <c r="Q47" s="135">
        <v>0</v>
      </c>
      <c r="R47" s="136">
        <v>0</v>
      </c>
      <c r="S47" s="135">
        <v>0</v>
      </c>
      <c r="T47" s="136">
        <v>0</v>
      </c>
      <c r="U47" s="135">
        <v>0</v>
      </c>
      <c r="V47" s="136">
        <v>0</v>
      </c>
      <c r="W47" s="135">
        <f>C47+E47+G47+I47+K47+M47+O47+Q47+S47+U47</f>
        <v>0</v>
      </c>
      <c r="X47" s="136">
        <f>D47+F47+H47+J47+L47+N47+P47+R47+T47+V47</f>
        <v>0</v>
      </c>
      <c r="Y47" s="138">
        <f>SUM(W47:X47)</f>
        <v>0</v>
      </c>
      <c r="Z47" s="115"/>
    </row>
    <row r="48" spans="1:26" ht="10.5">
      <c r="A48" s="32"/>
      <c r="B48" s="33" t="s">
        <v>8</v>
      </c>
      <c r="C48" s="135">
        <v>0</v>
      </c>
      <c r="D48" s="136">
        <v>0</v>
      </c>
      <c r="E48" s="135">
        <v>0</v>
      </c>
      <c r="F48" s="136">
        <v>0</v>
      </c>
      <c r="G48" s="135">
        <v>0</v>
      </c>
      <c r="H48" s="136">
        <v>0</v>
      </c>
      <c r="I48" s="135">
        <v>0</v>
      </c>
      <c r="J48" s="136">
        <v>0</v>
      </c>
      <c r="K48" s="135">
        <v>0</v>
      </c>
      <c r="L48" s="136">
        <v>0</v>
      </c>
      <c r="M48" s="135">
        <v>0</v>
      </c>
      <c r="N48" s="136">
        <v>0</v>
      </c>
      <c r="O48" s="135">
        <v>0</v>
      </c>
      <c r="P48" s="136">
        <v>0</v>
      </c>
      <c r="Q48" s="135">
        <v>0</v>
      </c>
      <c r="R48" s="136">
        <v>0</v>
      </c>
      <c r="S48" s="135">
        <v>0</v>
      </c>
      <c r="T48" s="136">
        <v>0</v>
      </c>
      <c r="U48" s="135">
        <v>0</v>
      </c>
      <c r="V48" s="136">
        <v>0</v>
      </c>
      <c r="W48" s="135">
        <f>C48+E48+G48+I48+K48+M48+O48+Q48+S48+U48</f>
        <v>0</v>
      </c>
      <c r="X48" s="136">
        <f>D48+F48+H48+J48+L48+N48+P48+R48+T48+V48</f>
        <v>0</v>
      </c>
      <c r="Y48" s="138">
        <f>SUM(W48:X48)</f>
        <v>0</v>
      </c>
      <c r="Z48" s="115"/>
    </row>
    <row r="49" spans="1:26" ht="10.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36"/>
    </row>
    <row r="50" spans="1:26" ht="20.25" customHeight="1">
      <c r="A50" s="347" t="s">
        <v>541</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115"/>
    </row>
    <row r="51" spans="1:26" ht="10.5">
      <c r="A51" s="44" t="s">
        <v>12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0.5">
      <c r="A52" s="46" t="s">
        <v>9</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0.5">
      <c r="A53" s="46" t="s">
        <v>24</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0.5">
      <c r="A54" s="46" t="s">
        <v>10</v>
      </c>
      <c r="C54" s="115"/>
      <c r="D54" s="115"/>
      <c r="E54" s="115"/>
      <c r="F54" s="115"/>
      <c r="G54" s="115"/>
      <c r="H54" s="115"/>
      <c r="I54" s="115"/>
      <c r="J54" s="115"/>
      <c r="K54" s="115"/>
      <c r="L54" s="115"/>
      <c r="M54" s="115"/>
      <c r="N54" s="115"/>
      <c r="O54" s="115"/>
      <c r="P54" s="115"/>
      <c r="Q54" s="115"/>
      <c r="R54" s="115"/>
      <c r="S54" s="115"/>
      <c r="T54" s="115"/>
      <c r="U54" s="115"/>
      <c r="V54" s="115"/>
      <c r="Z54" s="115"/>
    </row>
    <row r="55" spans="1:21" ht="10.5">
      <c r="A55" s="46" t="s">
        <v>11</v>
      </c>
      <c r="B55" s="46"/>
      <c r="C55" s="115"/>
      <c r="D55" s="115"/>
      <c r="E55" s="115"/>
      <c r="F55" s="115"/>
      <c r="G55" s="115"/>
      <c r="H55" s="115"/>
      <c r="I55" s="115"/>
      <c r="J55" s="115"/>
      <c r="K55" s="115"/>
      <c r="L55" s="115"/>
      <c r="M55" s="115"/>
      <c r="N55" s="115"/>
      <c r="O55" s="115"/>
      <c r="P55" s="115"/>
      <c r="Q55" s="115"/>
      <c r="R55" s="115"/>
      <c r="S55" s="115"/>
      <c r="T55" s="115"/>
      <c r="U55" s="115"/>
    </row>
    <row r="56" spans="1:21" ht="10.5">
      <c r="A56" s="115"/>
      <c r="B56" s="115"/>
      <c r="C56" s="115"/>
      <c r="D56" s="115"/>
      <c r="E56" s="115"/>
      <c r="F56" s="115"/>
      <c r="G56" s="115"/>
      <c r="H56" s="115"/>
      <c r="I56" s="115"/>
      <c r="J56" s="115"/>
      <c r="K56" s="115"/>
      <c r="L56" s="115"/>
      <c r="M56" s="115"/>
      <c r="N56" s="115"/>
      <c r="O56" s="115"/>
      <c r="P56" s="115"/>
      <c r="Q56" s="115"/>
      <c r="R56" s="115"/>
      <c r="S56" s="115"/>
      <c r="T56" s="115"/>
      <c r="U56" s="115"/>
    </row>
    <row r="57" spans="2:38" ht="9.7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row>
    <row r="58" spans="2:38" ht="9.75">
      <c r="B58" s="44"/>
      <c r="C58" s="73"/>
      <c r="D58" s="73"/>
      <c r="E58" s="73"/>
      <c r="F58" s="73"/>
      <c r="G58" s="73"/>
      <c r="H58" s="73"/>
      <c r="I58" s="73"/>
      <c r="J58" s="73"/>
      <c r="K58" s="73"/>
      <c r="L58" s="73"/>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row>
    <row r="59" spans="2:38" ht="9.75">
      <c r="B59" s="44"/>
      <c r="C59" s="44"/>
      <c r="D59" s="44"/>
      <c r="E59" s="44"/>
      <c r="F59" s="44"/>
      <c r="G59" s="44"/>
      <c r="H59" s="44"/>
      <c r="I59" s="44"/>
      <c r="J59" s="150"/>
      <c r="K59" s="150"/>
      <c r="L59" s="15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row>
    <row r="60" spans="2:42" ht="9.7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row>
    <row r="61" spans="2:42" ht="9.7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row>
    <row r="62" spans="2:42" ht="9.7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row>
    <row r="63" spans="2:42" ht="9.7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row>
    <row r="64" spans="2:42" ht="9.7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row>
    <row r="65" spans="2:42" ht="9.7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row>
    <row r="66" spans="1:27" ht="9.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row>
    <row r="67" spans="1:27" ht="9.7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row>
    <row r="68" spans="1:21" ht="10.5">
      <c r="A68" s="115"/>
      <c r="B68" s="115"/>
      <c r="C68" s="115"/>
      <c r="D68" s="115"/>
      <c r="E68" s="115"/>
      <c r="F68" s="115"/>
      <c r="G68" s="115"/>
      <c r="H68" s="115"/>
      <c r="I68" s="115"/>
      <c r="J68" s="115"/>
      <c r="K68" s="115"/>
      <c r="L68" s="115"/>
      <c r="M68" s="115"/>
      <c r="N68" s="115"/>
      <c r="O68" s="115"/>
      <c r="P68" s="115"/>
      <c r="Q68" s="115"/>
      <c r="R68" s="115"/>
      <c r="S68" s="115"/>
      <c r="T68" s="115"/>
      <c r="U68" s="115"/>
    </row>
    <row r="69" spans="1:21" ht="10.5">
      <c r="A69" s="115"/>
      <c r="B69" s="115"/>
      <c r="C69" s="115"/>
      <c r="D69" s="115"/>
      <c r="E69" s="115"/>
      <c r="F69" s="115"/>
      <c r="G69" s="115"/>
      <c r="H69" s="115"/>
      <c r="I69" s="115"/>
      <c r="J69" s="115"/>
      <c r="K69" s="115"/>
      <c r="L69" s="115"/>
      <c r="M69" s="115"/>
      <c r="N69" s="115"/>
      <c r="O69" s="115"/>
      <c r="P69" s="115"/>
      <c r="Q69" s="115"/>
      <c r="R69" s="115"/>
      <c r="S69" s="115"/>
      <c r="T69" s="115"/>
      <c r="U69" s="115"/>
    </row>
    <row r="70" spans="1:21" ht="10.5">
      <c r="A70" s="115"/>
      <c r="B70" s="115"/>
      <c r="C70" s="115"/>
      <c r="D70" s="115"/>
      <c r="E70" s="115"/>
      <c r="F70" s="115"/>
      <c r="G70" s="115"/>
      <c r="H70" s="115"/>
      <c r="I70" s="115"/>
      <c r="J70" s="115"/>
      <c r="K70" s="115"/>
      <c r="L70" s="115"/>
      <c r="M70" s="115"/>
      <c r="N70" s="115"/>
      <c r="O70" s="115"/>
      <c r="P70" s="115"/>
      <c r="Q70" s="115"/>
      <c r="R70" s="115"/>
      <c r="S70" s="115"/>
      <c r="T70" s="115"/>
      <c r="U70" s="115"/>
    </row>
    <row r="71" spans="1:21" ht="10.5">
      <c r="A71" s="115"/>
      <c r="B71" s="115"/>
      <c r="C71" s="115"/>
      <c r="D71" s="115"/>
      <c r="E71" s="115"/>
      <c r="F71" s="115"/>
      <c r="G71" s="115"/>
      <c r="H71" s="115"/>
      <c r="I71" s="115"/>
      <c r="J71" s="115"/>
      <c r="K71" s="115"/>
      <c r="L71" s="115"/>
      <c r="M71" s="115"/>
      <c r="N71" s="115"/>
      <c r="O71" s="115"/>
      <c r="P71" s="115"/>
      <c r="Q71" s="115"/>
      <c r="R71" s="115"/>
      <c r="S71" s="115"/>
      <c r="T71" s="115"/>
      <c r="U71" s="115"/>
    </row>
    <row r="72" spans="1:21" ht="10.5">
      <c r="A72" s="115"/>
      <c r="B72" s="115"/>
      <c r="C72" s="115"/>
      <c r="D72" s="115"/>
      <c r="E72" s="115"/>
      <c r="F72" s="115"/>
      <c r="G72" s="115"/>
      <c r="H72" s="115"/>
      <c r="I72" s="115"/>
      <c r="J72" s="115"/>
      <c r="K72" s="115"/>
      <c r="L72" s="115"/>
      <c r="M72" s="115"/>
      <c r="N72" s="115"/>
      <c r="O72" s="115"/>
      <c r="P72" s="115"/>
      <c r="Q72" s="115"/>
      <c r="R72" s="115"/>
      <c r="S72" s="115"/>
      <c r="T72" s="115"/>
      <c r="U72" s="115"/>
    </row>
    <row r="73" spans="1:21" ht="10.5">
      <c r="A73" s="115"/>
      <c r="B73" s="115"/>
      <c r="C73" s="115"/>
      <c r="D73" s="115"/>
      <c r="E73" s="115"/>
      <c r="F73" s="115"/>
      <c r="G73" s="115"/>
      <c r="H73" s="115"/>
      <c r="I73" s="115"/>
      <c r="J73" s="115"/>
      <c r="K73" s="115"/>
      <c r="L73" s="115"/>
      <c r="M73" s="115"/>
      <c r="N73" s="115"/>
      <c r="O73" s="115"/>
      <c r="P73" s="115"/>
      <c r="Q73" s="115"/>
      <c r="R73" s="115"/>
      <c r="S73" s="115"/>
      <c r="T73" s="115"/>
      <c r="U73" s="115"/>
    </row>
    <row r="74" spans="1:21" ht="10.5">
      <c r="A74" s="115"/>
      <c r="B74" s="115"/>
      <c r="C74" s="115"/>
      <c r="D74" s="115"/>
      <c r="E74" s="115"/>
      <c r="F74" s="115"/>
      <c r="G74" s="115"/>
      <c r="H74" s="115"/>
      <c r="I74" s="115"/>
      <c r="J74" s="115"/>
      <c r="K74" s="115"/>
      <c r="L74" s="115"/>
      <c r="M74" s="115"/>
      <c r="N74" s="115"/>
      <c r="O74" s="115"/>
      <c r="P74" s="115"/>
      <c r="Q74" s="115"/>
      <c r="R74" s="115"/>
      <c r="S74" s="115"/>
      <c r="T74" s="115"/>
      <c r="U74" s="115"/>
    </row>
    <row r="75" spans="1:21" ht="10.5">
      <c r="A75" s="115"/>
      <c r="B75" s="115"/>
      <c r="C75" s="115"/>
      <c r="D75" s="115"/>
      <c r="E75" s="115"/>
      <c r="F75" s="115"/>
      <c r="G75" s="115"/>
      <c r="H75" s="115"/>
      <c r="I75" s="115"/>
      <c r="J75" s="115"/>
      <c r="K75" s="115"/>
      <c r="L75" s="115"/>
      <c r="M75" s="115"/>
      <c r="N75" s="115"/>
      <c r="O75" s="115"/>
      <c r="P75" s="115"/>
      <c r="Q75" s="115"/>
      <c r="R75" s="115"/>
      <c r="S75" s="115"/>
      <c r="T75" s="115"/>
      <c r="U75" s="115"/>
    </row>
    <row r="76" spans="1:21" ht="10.5">
      <c r="A76" s="115"/>
      <c r="B76" s="115"/>
      <c r="C76" s="115"/>
      <c r="D76" s="115"/>
      <c r="E76" s="115"/>
      <c r="F76" s="115"/>
      <c r="G76" s="115"/>
      <c r="H76" s="115"/>
      <c r="I76" s="115"/>
      <c r="J76" s="115"/>
      <c r="K76" s="115"/>
      <c r="L76" s="115"/>
      <c r="M76" s="115"/>
      <c r="N76" s="115"/>
      <c r="O76" s="115"/>
      <c r="P76" s="115"/>
      <c r="Q76" s="115"/>
      <c r="R76" s="115"/>
      <c r="S76" s="115"/>
      <c r="T76" s="115"/>
      <c r="U76" s="115"/>
    </row>
    <row r="77" spans="1:21" ht="10.5">
      <c r="A77" s="115"/>
      <c r="B77" s="115"/>
      <c r="C77" s="115"/>
      <c r="D77" s="115"/>
      <c r="E77" s="115"/>
      <c r="F77" s="115"/>
      <c r="G77" s="115"/>
      <c r="H77" s="115"/>
      <c r="I77" s="115"/>
      <c r="J77" s="115"/>
      <c r="K77" s="115"/>
      <c r="L77" s="115"/>
      <c r="M77" s="115"/>
      <c r="N77" s="115"/>
      <c r="O77" s="115"/>
      <c r="P77" s="115"/>
      <c r="Q77" s="115"/>
      <c r="R77" s="115"/>
      <c r="S77" s="115"/>
      <c r="T77" s="115"/>
      <c r="U77" s="115"/>
    </row>
    <row r="78" spans="1:21" ht="10.5">
      <c r="A78" s="115"/>
      <c r="B78" s="115"/>
      <c r="C78" s="115"/>
      <c r="D78" s="115"/>
      <c r="E78" s="115"/>
      <c r="F78" s="115"/>
      <c r="G78" s="115"/>
      <c r="H78" s="115"/>
      <c r="I78" s="115"/>
      <c r="J78" s="115"/>
      <c r="K78" s="115"/>
      <c r="L78" s="115"/>
      <c r="M78" s="115"/>
      <c r="N78" s="115"/>
      <c r="O78" s="115"/>
      <c r="P78" s="115"/>
      <c r="Q78" s="115"/>
      <c r="R78" s="115"/>
      <c r="S78" s="115"/>
      <c r="T78" s="115"/>
      <c r="U78" s="115"/>
    </row>
    <row r="79" spans="1:21" ht="10.5">
      <c r="A79" s="115"/>
      <c r="B79" s="115"/>
      <c r="C79" s="115"/>
      <c r="D79" s="115"/>
      <c r="E79" s="115"/>
      <c r="F79" s="115"/>
      <c r="G79" s="115"/>
      <c r="H79" s="115"/>
      <c r="I79" s="115"/>
      <c r="J79" s="115"/>
      <c r="K79" s="115"/>
      <c r="L79" s="115"/>
      <c r="M79" s="115"/>
      <c r="N79" s="115"/>
      <c r="O79" s="115"/>
      <c r="P79" s="115"/>
      <c r="Q79" s="115"/>
      <c r="R79" s="115"/>
      <c r="S79" s="115"/>
      <c r="T79" s="115"/>
      <c r="U79" s="115"/>
    </row>
    <row r="80" spans="1:21" ht="10.5">
      <c r="A80" s="115"/>
      <c r="B80" s="115"/>
      <c r="C80" s="115"/>
      <c r="D80" s="115"/>
      <c r="E80" s="115"/>
      <c r="F80" s="115"/>
      <c r="G80" s="115"/>
      <c r="H80" s="115"/>
      <c r="I80" s="115"/>
      <c r="J80" s="115"/>
      <c r="K80" s="115"/>
      <c r="L80" s="115"/>
      <c r="M80" s="115"/>
      <c r="N80" s="115"/>
      <c r="O80" s="115"/>
      <c r="P80" s="115"/>
      <c r="Q80" s="115"/>
      <c r="R80" s="115"/>
      <c r="S80" s="115"/>
      <c r="T80" s="115"/>
      <c r="U80" s="115"/>
    </row>
    <row r="81" spans="1:21" ht="10.5">
      <c r="A81" s="115"/>
      <c r="B81" s="115"/>
      <c r="C81" s="115"/>
      <c r="D81" s="115"/>
      <c r="E81" s="115"/>
      <c r="F81" s="115"/>
      <c r="G81" s="115"/>
      <c r="H81" s="115"/>
      <c r="I81" s="115"/>
      <c r="J81" s="115"/>
      <c r="K81" s="115"/>
      <c r="L81" s="115"/>
      <c r="M81" s="115"/>
      <c r="N81" s="115"/>
      <c r="O81" s="115"/>
      <c r="P81" s="115"/>
      <c r="Q81" s="115"/>
      <c r="R81" s="115"/>
      <c r="S81" s="115"/>
      <c r="T81" s="115"/>
      <c r="U81" s="115"/>
    </row>
    <row r="82" spans="1:21" ht="10.5">
      <c r="A82" s="115"/>
      <c r="B82" s="115"/>
      <c r="C82" s="115"/>
      <c r="D82" s="115"/>
      <c r="E82" s="115"/>
      <c r="F82" s="115"/>
      <c r="G82" s="115"/>
      <c r="H82" s="115"/>
      <c r="I82" s="115"/>
      <c r="J82" s="115"/>
      <c r="K82" s="115"/>
      <c r="L82" s="115"/>
      <c r="M82" s="115"/>
      <c r="N82" s="115"/>
      <c r="O82" s="115"/>
      <c r="P82" s="115"/>
      <c r="Q82" s="115"/>
      <c r="R82" s="115"/>
      <c r="S82" s="115"/>
      <c r="T82" s="115"/>
      <c r="U82" s="115"/>
    </row>
    <row r="83" spans="1:21" ht="10.5">
      <c r="A83" s="115"/>
      <c r="B83" s="115"/>
      <c r="C83" s="115"/>
      <c r="D83" s="115"/>
      <c r="E83" s="115"/>
      <c r="F83" s="115"/>
      <c r="G83" s="115"/>
      <c r="H83" s="115"/>
      <c r="I83" s="115"/>
      <c r="J83" s="115"/>
      <c r="K83" s="115"/>
      <c r="L83" s="115"/>
      <c r="M83" s="115"/>
      <c r="N83" s="115"/>
      <c r="O83" s="115"/>
      <c r="P83" s="115"/>
      <c r="Q83" s="115"/>
      <c r="R83" s="115"/>
      <c r="S83" s="115"/>
      <c r="T83" s="115"/>
      <c r="U83" s="115"/>
    </row>
    <row r="84" spans="1:21" ht="10.5">
      <c r="A84" s="115"/>
      <c r="B84" s="115"/>
      <c r="C84" s="115"/>
      <c r="D84" s="115"/>
      <c r="E84" s="115"/>
      <c r="F84" s="115"/>
      <c r="G84" s="115"/>
      <c r="H84" s="115"/>
      <c r="I84" s="115"/>
      <c r="J84" s="115"/>
      <c r="K84" s="115"/>
      <c r="L84" s="115"/>
      <c r="M84" s="115"/>
      <c r="N84" s="115"/>
      <c r="O84" s="115"/>
      <c r="P84" s="115"/>
      <c r="Q84" s="115"/>
      <c r="R84" s="115"/>
      <c r="S84" s="115"/>
      <c r="T84" s="115"/>
      <c r="U84" s="115"/>
    </row>
    <row r="85" spans="1:21" ht="10.5">
      <c r="A85" s="115"/>
      <c r="B85" s="115"/>
      <c r="C85" s="115"/>
      <c r="D85" s="115"/>
      <c r="E85" s="115"/>
      <c r="F85" s="115"/>
      <c r="G85" s="115"/>
      <c r="H85" s="115"/>
      <c r="I85" s="115"/>
      <c r="J85" s="115"/>
      <c r="K85" s="115"/>
      <c r="L85" s="115"/>
      <c r="M85" s="115"/>
      <c r="N85" s="115"/>
      <c r="O85" s="115"/>
      <c r="P85" s="115"/>
      <c r="Q85" s="115"/>
      <c r="R85" s="115"/>
      <c r="S85" s="115"/>
      <c r="T85" s="115"/>
      <c r="U85" s="115"/>
    </row>
    <row r="86" spans="1:21" ht="10.5">
      <c r="A86" s="115"/>
      <c r="B86" s="115"/>
      <c r="C86" s="115"/>
      <c r="D86" s="115"/>
      <c r="E86" s="115"/>
      <c r="F86" s="115"/>
      <c r="G86" s="115"/>
      <c r="H86" s="115"/>
      <c r="I86" s="115"/>
      <c r="J86" s="115"/>
      <c r="K86" s="115"/>
      <c r="L86" s="115"/>
      <c r="M86" s="115"/>
      <c r="N86" s="115"/>
      <c r="O86" s="115"/>
      <c r="P86" s="115"/>
      <c r="Q86" s="115"/>
      <c r="R86" s="115"/>
      <c r="S86" s="115"/>
      <c r="T86" s="115"/>
      <c r="U86" s="115"/>
    </row>
    <row r="87" spans="1:21" ht="10.5">
      <c r="A87" s="115"/>
      <c r="B87" s="115"/>
      <c r="C87" s="115"/>
      <c r="D87" s="115"/>
      <c r="E87" s="115"/>
      <c r="F87" s="115"/>
      <c r="G87" s="115"/>
      <c r="H87" s="115"/>
      <c r="I87" s="115"/>
      <c r="J87" s="115"/>
      <c r="K87" s="115"/>
      <c r="L87" s="115"/>
      <c r="M87" s="115"/>
      <c r="N87" s="115"/>
      <c r="O87" s="115"/>
      <c r="P87" s="115"/>
      <c r="Q87" s="115"/>
      <c r="R87" s="115"/>
      <c r="S87" s="115"/>
      <c r="T87" s="115"/>
      <c r="U87" s="115"/>
    </row>
    <row r="88" spans="1:21" ht="10.5">
      <c r="A88" s="115"/>
      <c r="B88" s="115"/>
      <c r="C88" s="115"/>
      <c r="D88" s="115"/>
      <c r="E88" s="115"/>
      <c r="F88" s="115"/>
      <c r="G88" s="115"/>
      <c r="H88" s="115"/>
      <c r="I88" s="115"/>
      <c r="J88" s="115"/>
      <c r="K88" s="115"/>
      <c r="L88" s="115"/>
      <c r="M88" s="115"/>
      <c r="N88" s="115"/>
      <c r="O88" s="115"/>
      <c r="P88" s="115"/>
      <c r="Q88" s="115"/>
      <c r="R88" s="115"/>
      <c r="S88" s="115"/>
      <c r="T88" s="115"/>
      <c r="U88" s="115"/>
    </row>
    <row r="89" spans="1:21" ht="10.5">
      <c r="A89" s="115"/>
      <c r="B89" s="115"/>
      <c r="C89" s="115"/>
      <c r="D89" s="115"/>
      <c r="E89" s="115"/>
      <c r="F89" s="115"/>
      <c r="G89" s="115"/>
      <c r="H89" s="115"/>
      <c r="I89" s="115"/>
      <c r="J89" s="115"/>
      <c r="K89" s="115"/>
      <c r="L89" s="115"/>
      <c r="M89" s="115"/>
      <c r="N89" s="115"/>
      <c r="O89" s="115"/>
      <c r="P89" s="115"/>
      <c r="Q89" s="115"/>
      <c r="R89" s="115"/>
      <c r="S89" s="115"/>
      <c r="T89" s="115"/>
      <c r="U89" s="115"/>
    </row>
    <row r="90" spans="1:21" ht="10.5">
      <c r="A90" s="115"/>
      <c r="B90" s="115"/>
      <c r="C90" s="115"/>
      <c r="D90" s="115"/>
      <c r="E90" s="115"/>
      <c r="F90" s="115"/>
      <c r="G90" s="115"/>
      <c r="H90" s="115"/>
      <c r="I90" s="115"/>
      <c r="J90" s="115"/>
      <c r="K90" s="115"/>
      <c r="L90" s="115"/>
      <c r="M90" s="115"/>
      <c r="N90" s="115"/>
      <c r="O90" s="115"/>
      <c r="P90" s="115"/>
      <c r="Q90" s="115"/>
      <c r="R90" s="115"/>
      <c r="S90" s="115"/>
      <c r="T90" s="115"/>
      <c r="U90" s="115"/>
    </row>
    <row r="91" spans="1:21" ht="10.5">
      <c r="A91" s="115"/>
      <c r="B91" s="115"/>
      <c r="C91" s="115"/>
      <c r="D91" s="115"/>
      <c r="E91" s="115"/>
      <c r="F91" s="115"/>
      <c r="G91" s="115"/>
      <c r="H91" s="115"/>
      <c r="I91" s="115"/>
      <c r="J91" s="115"/>
      <c r="K91" s="115"/>
      <c r="L91" s="115"/>
      <c r="M91" s="115"/>
      <c r="N91" s="115"/>
      <c r="O91" s="115"/>
      <c r="P91" s="115"/>
      <c r="Q91" s="115"/>
      <c r="R91" s="115"/>
      <c r="S91" s="115"/>
      <c r="T91" s="115"/>
      <c r="U91" s="115"/>
    </row>
    <row r="92" spans="1:21" ht="10.5">
      <c r="A92" s="115"/>
      <c r="B92" s="115"/>
      <c r="C92" s="115"/>
      <c r="D92" s="115"/>
      <c r="E92" s="115"/>
      <c r="F92" s="115"/>
      <c r="G92" s="115"/>
      <c r="H92" s="115"/>
      <c r="I92" s="115"/>
      <c r="J92" s="115"/>
      <c r="K92" s="115"/>
      <c r="L92" s="115"/>
      <c r="M92" s="115"/>
      <c r="N92" s="115"/>
      <c r="O92" s="115"/>
      <c r="P92" s="115"/>
      <c r="Q92" s="115"/>
      <c r="R92" s="115"/>
      <c r="S92" s="115"/>
      <c r="T92" s="115"/>
      <c r="U92" s="115"/>
    </row>
    <row r="93" spans="1:21" ht="10.5">
      <c r="A93" s="115"/>
      <c r="B93" s="115"/>
      <c r="C93" s="115"/>
      <c r="D93" s="115"/>
      <c r="E93" s="115"/>
      <c r="F93" s="115"/>
      <c r="G93" s="115"/>
      <c r="H93" s="115"/>
      <c r="I93" s="115"/>
      <c r="J93" s="115"/>
      <c r="K93" s="115"/>
      <c r="L93" s="115"/>
      <c r="M93" s="115"/>
      <c r="N93" s="115"/>
      <c r="O93" s="115"/>
      <c r="P93" s="115"/>
      <c r="Q93" s="115"/>
      <c r="R93" s="115"/>
      <c r="S93" s="115"/>
      <c r="T93" s="115"/>
      <c r="U93" s="115"/>
    </row>
    <row r="94" spans="1:21" ht="10.5">
      <c r="A94" s="115"/>
      <c r="B94" s="115"/>
      <c r="C94" s="115"/>
      <c r="D94" s="115"/>
      <c r="E94" s="115"/>
      <c r="F94" s="115"/>
      <c r="G94" s="115"/>
      <c r="H94" s="115"/>
      <c r="I94" s="115"/>
      <c r="J94" s="115"/>
      <c r="K94" s="115"/>
      <c r="L94" s="115"/>
      <c r="M94" s="115"/>
      <c r="N94" s="115"/>
      <c r="O94" s="115"/>
      <c r="P94" s="115"/>
      <c r="Q94" s="115"/>
      <c r="R94" s="115"/>
      <c r="S94" s="115"/>
      <c r="T94" s="115"/>
      <c r="U94" s="115"/>
    </row>
    <row r="95" spans="1:21" ht="10.5">
      <c r="A95" s="115"/>
      <c r="B95" s="115"/>
      <c r="C95" s="115"/>
      <c r="D95" s="115"/>
      <c r="E95" s="115"/>
      <c r="F95" s="115"/>
      <c r="G95" s="115"/>
      <c r="H95" s="115"/>
      <c r="I95" s="115"/>
      <c r="J95" s="115"/>
      <c r="K95" s="115"/>
      <c r="L95" s="115"/>
      <c r="M95" s="115"/>
      <c r="N95" s="115"/>
      <c r="O95" s="115"/>
      <c r="P95" s="115"/>
      <c r="Q95" s="115"/>
      <c r="R95" s="115"/>
      <c r="S95" s="115"/>
      <c r="T95" s="115"/>
      <c r="U95" s="115"/>
    </row>
    <row r="96" spans="1:21" ht="10.5">
      <c r="A96" s="115"/>
      <c r="B96" s="115"/>
      <c r="C96" s="115"/>
      <c r="D96" s="115"/>
      <c r="E96" s="115"/>
      <c r="F96" s="115"/>
      <c r="G96" s="115"/>
      <c r="H96" s="115"/>
      <c r="I96" s="115"/>
      <c r="J96" s="115"/>
      <c r="K96" s="115"/>
      <c r="L96" s="115"/>
      <c r="M96" s="115"/>
      <c r="N96" s="115"/>
      <c r="O96" s="115"/>
      <c r="P96" s="115"/>
      <c r="Q96" s="115"/>
      <c r="R96" s="115"/>
      <c r="S96" s="115"/>
      <c r="T96" s="115"/>
      <c r="U96" s="115"/>
    </row>
    <row r="97" spans="1:21" ht="10.5">
      <c r="A97" s="115"/>
      <c r="B97" s="115"/>
      <c r="C97" s="115"/>
      <c r="D97" s="115"/>
      <c r="E97" s="115"/>
      <c r="F97" s="115"/>
      <c r="G97" s="115"/>
      <c r="H97" s="115"/>
      <c r="I97" s="115"/>
      <c r="J97" s="115"/>
      <c r="K97" s="115"/>
      <c r="L97" s="115"/>
      <c r="M97" s="115"/>
      <c r="N97" s="115"/>
      <c r="O97" s="115"/>
      <c r="P97" s="115"/>
      <c r="Q97" s="115"/>
      <c r="R97" s="115"/>
      <c r="S97" s="115"/>
      <c r="T97" s="115"/>
      <c r="U97" s="115"/>
    </row>
    <row r="98" spans="1:21" ht="10.5">
      <c r="A98" s="115"/>
      <c r="B98" s="115"/>
      <c r="C98" s="115"/>
      <c r="D98" s="115"/>
      <c r="E98" s="115"/>
      <c r="F98" s="115"/>
      <c r="G98" s="115"/>
      <c r="H98" s="115"/>
      <c r="I98" s="115"/>
      <c r="J98" s="115"/>
      <c r="K98" s="115"/>
      <c r="L98" s="115"/>
      <c r="M98" s="115"/>
      <c r="N98" s="115"/>
      <c r="O98" s="115"/>
      <c r="P98" s="115"/>
      <c r="Q98" s="115"/>
      <c r="R98" s="115"/>
      <c r="S98" s="115"/>
      <c r="T98" s="115"/>
      <c r="U98" s="115"/>
    </row>
    <row r="99" spans="1:21" ht="10.5">
      <c r="A99" s="115"/>
      <c r="B99" s="115"/>
      <c r="C99" s="115"/>
      <c r="D99" s="115"/>
      <c r="E99" s="115"/>
      <c r="F99" s="115"/>
      <c r="G99" s="115"/>
      <c r="H99" s="115"/>
      <c r="I99" s="115"/>
      <c r="J99" s="115"/>
      <c r="K99" s="115"/>
      <c r="L99" s="115"/>
      <c r="M99" s="115"/>
      <c r="N99" s="115"/>
      <c r="O99" s="115"/>
      <c r="P99" s="115"/>
      <c r="Q99" s="115"/>
      <c r="R99" s="115"/>
      <c r="S99" s="115"/>
      <c r="T99" s="115"/>
      <c r="U99" s="115"/>
    </row>
    <row r="100" spans="1:21" ht="10.5">
      <c r="A100" s="115"/>
      <c r="B100" s="115"/>
      <c r="C100" s="115"/>
      <c r="D100" s="115"/>
      <c r="E100" s="115"/>
      <c r="F100" s="115"/>
      <c r="G100" s="115"/>
      <c r="H100" s="115"/>
      <c r="I100" s="115"/>
      <c r="J100" s="115"/>
      <c r="K100" s="115"/>
      <c r="L100" s="115"/>
      <c r="M100" s="115"/>
      <c r="N100" s="115"/>
      <c r="O100" s="115"/>
      <c r="P100" s="115"/>
      <c r="Q100" s="115"/>
      <c r="R100" s="115"/>
      <c r="S100" s="115"/>
      <c r="T100" s="115"/>
      <c r="U100" s="115"/>
    </row>
    <row r="101" spans="1:21" ht="10.5">
      <c r="A101" s="115"/>
      <c r="B101" s="115"/>
      <c r="C101" s="115"/>
      <c r="D101" s="115"/>
      <c r="E101" s="115"/>
      <c r="F101" s="115"/>
      <c r="G101" s="115"/>
      <c r="H101" s="115"/>
      <c r="I101" s="115"/>
      <c r="J101" s="115"/>
      <c r="K101" s="115"/>
      <c r="L101" s="115"/>
      <c r="M101" s="115"/>
      <c r="N101" s="115"/>
      <c r="O101" s="115"/>
      <c r="P101" s="115"/>
      <c r="Q101" s="115"/>
      <c r="R101" s="115"/>
      <c r="S101" s="115"/>
      <c r="T101" s="115"/>
      <c r="U101" s="115"/>
    </row>
    <row r="102" spans="1:21" ht="10.5">
      <c r="A102" s="115"/>
      <c r="B102" s="115"/>
      <c r="C102" s="115"/>
      <c r="D102" s="115"/>
      <c r="E102" s="115"/>
      <c r="F102" s="115"/>
      <c r="G102" s="115"/>
      <c r="H102" s="115"/>
      <c r="I102" s="115"/>
      <c r="J102" s="115"/>
      <c r="K102" s="115"/>
      <c r="L102" s="115"/>
      <c r="M102" s="115"/>
      <c r="N102" s="115"/>
      <c r="O102" s="115"/>
      <c r="P102" s="115"/>
      <c r="Q102" s="115"/>
      <c r="R102" s="115"/>
      <c r="S102" s="115"/>
      <c r="T102" s="115"/>
      <c r="U102" s="115"/>
    </row>
    <row r="103" spans="1:21" ht="10.5">
      <c r="A103" s="115"/>
      <c r="B103" s="115"/>
      <c r="C103" s="115"/>
      <c r="D103" s="115"/>
      <c r="E103" s="115"/>
      <c r="F103" s="115"/>
      <c r="G103" s="115"/>
      <c r="H103" s="115"/>
      <c r="I103" s="115"/>
      <c r="J103" s="115"/>
      <c r="K103" s="115"/>
      <c r="L103" s="115"/>
      <c r="M103" s="115"/>
      <c r="N103" s="115"/>
      <c r="O103" s="115"/>
      <c r="P103" s="115"/>
      <c r="Q103" s="115"/>
      <c r="R103" s="115"/>
      <c r="S103" s="115"/>
      <c r="T103" s="115"/>
      <c r="U103" s="115"/>
    </row>
    <row r="104" spans="1:21" ht="10.5">
      <c r="A104" s="115"/>
      <c r="B104" s="115"/>
      <c r="C104" s="115"/>
      <c r="D104" s="115"/>
      <c r="E104" s="115"/>
      <c r="F104" s="115"/>
      <c r="G104" s="115"/>
      <c r="H104" s="115"/>
      <c r="I104" s="115"/>
      <c r="J104" s="115"/>
      <c r="K104" s="115"/>
      <c r="L104" s="115"/>
      <c r="M104" s="115"/>
      <c r="N104" s="115"/>
      <c r="O104" s="115"/>
      <c r="P104" s="115"/>
      <c r="Q104" s="115"/>
      <c r="R104" s="115"/>
      <c r="S104" s="115"/>
      <c r="T104" s="115"/>
      <c r="U104" s="115"/>
    </row>
    <row r="105" spans="1:21" ht="10.5">
      <c r="A105" s="115"/>
      <c r="B105" s="115"/>
      <c r="C105" s="115"/>
      <c r="D105" s="115"/>
      <c r="E105" s="115"/>
      <c r="F105" s="115"/>
      <c r="G105" s="115"/>
      <c r="H105" s="115"/>
      <c r="I105" s="115"/>
      <c r="J105" s="115"/>
      <c r="K105" s="115"/>
      <c r="L105" s="115"/>
      <c r="M105" s="115"/>
      <c r="N105" s="115"/>
      <c r="O105" s="115"/>
      <c r="P105" s="115"/>
      <c r="Q105" s="115"/>
      <c r="R105" s="115"/>
      <c r="S105" s="115"/>
      <c r="T105" s="115"/>
      <c r="U105" s="115"/>
    </row>
    <row r="106" spans="1:21" ht="10.5">
      <c r="A106" s="115"/>
      <c r="B106" s="115"/>
      <c r="C106" s="115"/>
      <c r="D106" s="115"/>
      <c r="E106" s="115"/>
      <c r="F106" s="115"/>
      <c r="G106" s="115"/>
      <c r="H106" s="115"/>
      <c r="I106" s="115"/>
      <c r="J106" s="115"/>
      <c r="K106" s="115"/>
      <c r="L106" s="115"/>
      <c r="M106" s="115"/>
      <c r="N106" s="115"/>
      <c r="O106" s="115"/>
      <c r="P106" s="115"/>
      <c r="Q106" s="115"/>
      <c r="R106" s="115"/>
      <c r="S106" s="115"/>
      <c r="T106" s="115"/>
      <c r="U106" s="115"/>
    </row>
    <row r="107" spans="1:21" ht="10.5">
      <c r="A107" s="115"/>
      <c r="B107" s="115"/>
      <c r="C107" s="115"/>
      <c r="D107" s="115"/>
      <c r="E107" s="115"/>
      <c r="F107" s="115"/>
      <c r="G107" s="115"/>
      <c r="H107" s="115"/>
      <c r="I107" s="115"/>
      <c r="J107" s="115"/>
      <c r="K107" s="115"/>
      <c r="L107" s="115"/>
      <c r="M107" s="115"/>
      <c r="N107" s="115"/>
      <c r="O107" s="115"/>
      <c r="P107" s="115"/>
      <c r="Q107" s="115"/>
      <c r="R107" s="115"/>
      <c r="S107" s="115"/>
      <c r="T107" s="115"/>
      <c r="U107" s="115"/>
    </row>
    <row r="108" spans="1:21" ht="10.5">
      <c r="A108" s="115"/>
      <c r="B108" s="115"/>
      <c r="C108" s="115"/>
      <c r="D108" s="115"/>
      <c r="E108" s="115"/>
      <c r="F108" s="115"/>
      <c r="G108" s="115"/>
      <c r="H108" s="115"/>
      <c r="I108" s="115"/>
      <c r="J108" s="115"/>
      <c r="K108" s="115"/>
      <c r="L108" s="115"/>
      <c r="M108" s="115"/>
      <c r="N108" s="115"/>
      <c r="O108" s="115"/>
      <c r="P108" s="115"/>
      <c r="Q108" s="115"/>
      <c r="R108" s="115"/>
      <c r="S108" s="115"/>
      <c r="T108" s="115"/>
      <c r="U108" s="115"/>
    </row>
    <row r="109" spans="1:21" ht="10.5">
      <c r="A109" s="115"/>
      <c r="B109" s="115"/>
      <c r="C109" s="115"/>
      <c r="D109" s="115"/>
      <c r="E109" s="115"/>
      <c r="F109" s="115"/>
      <c r="G109" s="115"/>
      <c r="H109" s="115"/>
      <c r="I109" s="115"/>
      <c r="J109" s="115"/>
      <c r="K109" s="115"/>
      <c r="L109" s="115"/>
      <c r="M109" s="115"/>
      <c r="N109" s="115"/>
      <c r="O109" s="115"/>
      <c r="P109" s="115"/>
      <c r="Q109" s="115"/>
      <c r="R109" s="115"/>
      <c r="S109" s="115"/>
      <c r="T109" s="115"/>
      <c r="U109" s="115"/>
    </row>
    <row r="110" spans="1:21" ht="10.5">
      <c r="A110" s="115"/>
      <c r="B110" s="115"/>
      <c r="C110" s="115"/>
      <c r="D110" s="115"/>
      <c r="E110" s="115"/>
      <c r="F110" s="115"/>
      <c r="G110" s="115"/>
      <c r="H110" s="115"/>
      <c r="I110" s="115"/>
      <c r="J110" s="115"/>
      <c r="K110" s="115"/>
      <c r="L110" s="115"/>
      <c r="M110" s="115"/>
      <c r="N110" s="115"/>
      <c r="O110" s="115"/>
      <c r="P110" s="115"/>
      <c r="Q110" s="115"/>
      <c r="R110" s="115"/>
      <c r="S110" s="115"/>
      <c r="T110" s="115"/>
      <c r="U110" s="115"/>
    </row>
    <row r="111" spans="1:21" ht="10.5">
      <c r="A111" s="115"/>
      <c r="B111" s="115"/>
      <c r="C111" s="115"/>
      <c r="D111" s="115"/>
      <c r="E111" s="115"/>
      <c r="F111" s="115"/>
      <c r="G111" s="115"/>
      <c r="H111" s="115"/>
      <c r="I111" s="115"/>
      <c r="J111" s="115"/>
      <c r="K111" s="115"/>
      <c r="L111" s="115"/>
      <c r="M111" s="115"/>
      <c r="N111" s="115"/>
      <c r="O111" s="115"/>
      <c r="P111" s="115"/>
      <c r="Q111" s="115"/>
      <c r="R111" s="115"/>
      <c r="S111" s="115"/>
      <c r="T111" s="115"/>
      <c r="U111" s="115"/>
    </row>
    <row r="112" spans="1:21" ht="10.5">
      <c r="A112" s="115"/>
      <c r="B112" s="115"/>
      <c r="C112" s="115"/>
      <c r="D112" s="115"/>
      <c r="E112" s="115"/>
      <c r="F112" s="115"/>
      <c r="G112" s="115"/>
      <c r="H112" s="115"/>
      <c r="I112" s="115"/>
      <c r="J112" s="115"/>
      <c r="K112" s="115"/>
      <c r="L112" s="115"/>
      <c r="M112" s="115"/>
      <c r="N112" s="115"/>
      <c r="O112" s="115"/>
      <c r="P112" s="115"/>
      <c r="Q112" s="115"/>
      <c r="R112" s="115"/>
      <c r="S112" s="115"/>
      <c r="T112" s="115"/>
      <c r="U112" s="115"/>
    </row>
    <row r="113" spans="1:21" ht="10.5">
      <c r="A113" s="115"/>
      <c r="B113" s="115"/>
      <c r="C113" s="115"/>
      <c r="D113" s="115"/>
      <c r="E113" s="115"/>
      <c r="F113" s="115"/>
      <c r="G113" s="115"/>
      <c r="H113" s="115"/>
      <c r="I113" s="115"/>
      <c r="J113" s="115"/>
      <c r="K113" s="115"/>
      <c r="L113" s="115"/>
      <c r="M113" s="115"/>
      <c r="N113" s="115"/>
      <c r="O113" s="115"/>
      <c r="P113" s="115"/>
      <c r="Q113" s="115"/>
      <c r="R113" s="115"/>
      <c r="S113" s="115"/>
      <c r="T113" s="115"/>
      <c r="U113" s="115"/>
    </row>
    <row r="114" spans="1:21" ht="10.5">
      <c r="A114" s="115"/>
      <c r="B114" s="115"/>
      <c r="C114" s="115"/>
      <c r="D114" s="115"/>
      <c r="E114" s="115"/>
      <c r="F114" s="115"/>
      <c r="G114" s="115"/>
      <c r="H114" s="115"/>
      <c r="I114" s="115"/>
      <c r="J114" s="115"/>
      <c r="K114" s="115"/>
      <c r="L114" s="115"/>
      <c r="M114" s="115"/>
      <c r="N114" s="115"/>
      <c r="O114" s="115"/>
      <c r="P114" s="115"/>
      <c r="Q114" s="115"/>
      <c r="R114" s="115"/>
      <c r="S114" s="115"/>
      <c r="T114" s="115"/>
      <c r="U114" s="115"/>
    </row>
    <row r="115" spans="1:21" ht="10.5">
      <c r="A115" s="115"/>
      <c r="B115" s="115"/>
      <c r="C115" s="115"/>
      <c r="D115" s="115"/>
      <c r="E115" s="115"/>
      <c r="F115" s="115"/>
      <c r="G115" s="115"/>
      <c r="H115" s="115"/>
      <c r="I115" s="115"/>
      <c r="J115" s="115"/>
      <c r="K115" s="115"/>
      <c r="L115" s="115"/>
      <c r="M115" s="115"/>
      <c r="N115" s="115"/>
      <c r="O115" s="115"/>
      <c r="P115" s="115"/>
      <c r="Q115" s="115"/>
      <c r="R115" s="115"/>
      <c r="S115" s="115"/>
      <c r="T115" s="115"/>
      <c r="U115" s="115"/>
    </row>
    <row r="116" spans="1:21" ht="10.5">
      <c r="A116" s="115"/>
      <c r="B116" s="115"/>
      <c r="C116" s="115"/>
      <c r="D116" s="115"/>
      <c r="E116" s="115"/>
      <c r="F116" s="115"/>
      <c r="G116" s="115"/>
      <c r="H116" s="115"/>
      <c r="I116" s="115"/>
      <c r="J116" s="115"/>
      <c r="K116" s="115"/>
      <c r="L116" s="115"/>
      <c r="M116" s="115"/>
      <c r="N116" s="115"/>
      <c r="O116" s="115"/>
      <c r="P116" s="115"/>
      <c r="Q116" s="115"/>
      <c r="R116" s="115"/>
      <c r="S116" s="115"/>
      <c r="T116" s="115"/>
      <c r="U116" s="115"/>
    </row>
    <row r="117" spans="1:21" ht="10.5">
      <c r="A117" s="115"/>
      <c r="B117" s="115"/>
      <c r="C117" s="115"/>
      <c r="D117" s="115"/>
      <c r="E117" s="115"/>
      <c r="F117" s="115"/>
      <c r="G117" s="115"/>
      <c r="H117" s="115"/>
      <c r="I117" s="115"/>
      <c r="J117" s="115"/>
      <c r="K117" s="115"/>
      <c r="L117" s="115"/>
      <c r="M117" s="115"/>
      <c r="N117" s="115"/>
      <c r="O117" s="115"/>
      <c r="P117" s="115"/>
      <c r="Q117" s="115"/>
      <c r="R117" s="115"/>
      <c r="S117" s="115"/>
      <c r="T117" s="115"/>
      <c r="U117" s="115"/>
    </row>
    <row r="118" spans="1:21" ht="10.5">
      <c r="A118" s="115"/>
      <c r="B118" s="115"/>
      <c r="C118" s="115"/>
      <c r="D118" s="115"/>
      <c r="E118" s="115"/>
      <c r="F118" s="115"/>
      <c r="G118" s="115"/>
      <c r="H118" s="115"/>
      <c r="I118" s="115"/>
      <c r="J118" s="115"/>
      <c r="K118" s="115"/>
      <c r="L118" s="115"/>
      <c r="M118" s="115"/>
      <c r="N118" s="115"/>
      <c r="O118" s="115"/>
      <c r="P118" s="115"/>
      <c r="Q118" s="115"/>
      <c r="R118" s="115"/>
      <c r="S118" s="115"/>
      <c r="T118" s="115"/>
      <c r="U118" s="115"/>
    </row>
    <row r="119" spans="1:21" ht="10.5">
      <c r="A119" s="115"/>
      <c r="B119" s="115"/>
      <c r="C119" s="115"/>
      <c r="D119" s="115"/>
      <c r="E119" s="115"/>
      <c r="F119" s="115"/>
      <c r="G119" s="115"/>
      <c r="H119" s="115"/>
      <c r="I119" s="115"/>
      <c r="J119" s="115"/>
      <c r="K119" s="115"/>
      <c r="L119" s="115"/>
      <c r="M119" s="115"/>
      <c r="N119" s="115"/>
      <c r="O119" s="115"/>
      <c r="P119" s="115"/>
      <c r="Q119" s="115"/>
      <c r="R119" s="115"/>
      <c r="S119" s="115"/>
      <c r="T119" s="115"/>
      <c r="U119" s="115"/>
    </row>
    <row r="120" spans="1:21" ht="10.5">
      <c r="A120" s="115"/>
      <c r="B120" s="115"/>
      <c r="C120" s="115"/>
      <c r="D120" s="115"/>
      <c r="E120" s="115"/>
      <c r="F120" s="115"/>
      <c r="G120" s="115"/>
      <c r="H120" s="115"/>
      <c r="I120" s="115"/>
      <c r="J120" s="115"/>
      <c r="K120" s="115"/>
      <c r="L120" s="115"/>
      <c r="M120" s="115"/>
      <c r="N120" s="115"/>
      <c r="O120" s="115"/>
      <c r="P120" s="115"/>
      <c r="Q120" s="115"/>
      <c r="R120" s="115"/>
      <c r="S120" s="115"/>
      <c r="T120" s="115"/>
      <c r="U120" s="115"/>
    </row>
    <row r="121" spans="1:21" ht="10.5">
      <c r="A121" s="115"/>
      <c r="B121" s="115"/>
      <c r="C121" s="115"/>
      <c r="D121" s="115"/>
      <c r="E121" s="115"/>
      <c r="F121" s="115"/>
      <c r="G121" s="115"/>
      <c r="H121" s="115"/>
      <c r="I121" s="115"/>
      <c r="J121" s="115"/>
      <c r="K121" s="115"/>
      <c r="L121" s="115"/>
      <c r="M121" s="115"/>
      <c r="N121" s="115"/>
      <c r="O121" s="115"/>
      <c r="P121" s="115"/>
      <c r="Q121" s="115"/>
      <c r="R121" s="115"/>
      <c r="S121" s="115"/>
      <c r="T121" s="115"/>
      <c r="U121" s="115"/>
    </row>
    <row r="122" spans="1:21" ht="10.5">
      <c r="A122" s="115"/>
      <c r="B122" s="115"/>
      <c r="C122" s="115"/>
      <c r="D122" s="115"/>
      <c r="E122" s="115"/>
      <c r="F122" s="115"/>
      <c r="G122" s="115"/>
      <c r="H122" s="115"/>
      <c r="I122" s="115"/>
      <c r="J122" s="115"/>
      <c r="K122" s="115"/>
      <c r="L122" s="115"/>
      <c r="M122" s="115"/>
      <c r="N122" s="115"/>
      <c r="O122" s="115"/>
      <c r="P122" s="115"/>
      <c r="Q122" s="115"/>
      <c r="R122" s="115"/>
      <c r="S122" s="115"/>
      <c r="T122" s="115"/>
      <c r="U122" s="115"/>
    </row>
    <row r="123" spans="1:21" ht="10.5">
      <c r="A123" s="115"/>
      <c r="B123" s="115"/>
      <c r="C123" s="115"/>
      <c r="D123" s="115"/>
      <c r="E123" s="115"/>
      <c r="F123" s="115"/>
      <c r="G123" s="115"/>
      <c r="H123" s="115"/>
      <c r="I123" s="115"/>
      <c r="J123" s="115"/>
      <c r="K123" s="115"/>
      <c r="L123" s="115"/>
      <c r="M123" s="115"/>
      <c r="N123" s="115"/>
      <c r="O123" s="115"/>
      <c r="P123" s="115"/>
      <c r="Q123" s="115"/>
      <c r="R123" s="115"/>
      <c r="S123" s="115"/>
      <c r="T123" s="115"/>
      <c r="U123" s="115"/>
    </row>
    <row r="124" spans="1:21" ht="10.5">
      <c r="A124" s="115"/>
      <c r="B124" s="115"/>
      <c r="C124" s="115"/>
      <c r="D124" s="115"/>
      <c r="E124" s="115"/>
      <c r="F124" s="115"/>
      <c r="G124" s="115"/>
      <c r="H124" s="115"/>
      <c r="I124" s="115"/>
      <c r="J124" s="115"/>
      <c r="K124" s="115"/>
      <c r="L124" s="115"/>
      <c r="M124" s="115"/>
      <c r="N124" s="115"/>
      <c r="O124" s="115"/>
      <c r="P124" s="115"/>
      <c r="Q124" s="115"/>
      <c r="R124" s="115"/>
      <c r="S124" s="115"/>
      <c r="T124" s="115"/>
      <c r="U124" s="115"/>
    </row>
    <row r="125" spans="1:21" ht="10.5">
      <c r="A125" s="115"/>
      <c r="B125" s="115"/>
      <c r="C125" s="115"/>
      <c r="D125" s="115"/>
      <c r="E125" s="115"/>
      <c r="F125" s="115"/>
      <c r="G125" s="115"/>
      <c r="H125" s="115"/>
      <c r="I125" s="115"/>
      <c r="J125" s="115"/>
      <c r="K125" s="115"/>
      <c r="L125" s="115"/>
      <c r="M125" s="115"/>
      <c r="N125" s="115"/>
      <c r="O125" s="115"/>
      <c r="P125" s="115"/>
      <c r="Q125" s="115"/>
      <c r="R125" s="115"/>
      <c r="S125" s="115"/>
      <c r="T125" s="115"/>
      <c r="U125" s="115"/>
    </row>
    <row r="126" spans="1:21" ht="10.5">
      <c r="A126" s="115"/>
      <c r="B126" s="115"/>
      <c r="C126" s="115"/>
      <c r="D126" s="115"/>
      <c r="E126" s="115"/>
      <c r="F126" s="115"/>
      <c r="G126" s="115"/>
      <c r="H126" s="115"/>
      <c r="I126" s="115"/>
      <c r="J126" s="115"/>
      <c r="K126" s="115"/>
      <c r="L126" s="115"/>
      <c r="M126" s="115"/>
      <c r="N126" s="115"/>
      <c r="O126" s="115"/>
      <c r="P126" s="115"/>
      <c r="Q126" s="115"/>
      <c r="R126" s="115"/>
      <c r="S126" s="115"/>
      <c r="T126" s="115"/>
      <c r="U126" s="115"/>
    </row>
    <row r="127" spans="1:21" ht="10.5">
      <c r="A127" s="115"/>
      <c r="B127" s="115"/>
      <c r="C127" s="115"/>
      <c r="D127" s="115"/>
      <c r="E127" s="115"/>
      <c r="F127" s="115"/>
      <c r="G127" s="115"/>
      <c r="H127" s="115"/>
      <c r="I127" s="115"/>
      <c r="J127" s="115"/>
      <c r="K127" s="115"/>
      <c r="L127" s="115"/>
      <c r="M127" s="115"/>
      <c r="N127" s="115"/>
      <c r="O127" s="115"/>
      <c r="P127" s="115"/>
      <c r="Q127" s="115"/>
      <c r="R127" s="115"/>
      <c r="S127" s="115"/>
      <c r="T127" s="115"/>
      <c r="U127" s="115"/>
    </row>
    <row r="128" spans="1:21" ht="10.5">
      <c r="A128" s="115"/>
      <c r="B128" s="115"/>
      <c r="C128" s="115"/>
      <c r="D128" s="115"/>
      <c r="E128" s="115"/>
      <c r="F128" s="115"/>
      <c r="G128" s="115"/>
      <c r="H128" s="115"/>
      <c r="I128" s="115"/>
      <c r="J128" s="115"/>
      <c r="K128" s="115"/>
      <c r="L128" s="115"/>
      <c r="M128" s="115"/>
      <c r="N128" s="115"/>
      <c r="O128" s="115"/>
      <c r="P128" s="115"/>
      <c r="Q128" s="115"/>
      <c r="R128" s="115"/>
      <c r="S128" s="115"/>
      <c r="T128" s="115"/>
      <c r="U128" s="115"/>
    </row>
    <row r="129" spans="1:21" ht="10.5">
      <c r="A129" s="115"/>
      <c r="B129" s="115"/>
      <c r="C129" s="115"/>
      <c r="D129" s="115"/>
      <c r="E129" s="115"/>
      <c r="F129" s="115"/>
      <c r="G129" s="115"/>
      <c r="H129" s="115"/>
      <c r="I129" s="115"/>
      <c r="J129" s="115"/>
      <c r="K129" s="115"/>
      <c r="L129" s="115"/>
      <c r="M129" s="115"/>
      <c r="N129" s="115"/>
      <c r="O129" s="115"/>
      <c r="P129" s="115"/>
      <c r="Q129" s="115"/>
      <c r="R129" s="115"/>
      <c r="S129" s="115"/>
      <c r="T129" s="115"/>
      <c r="U129" s="115"/>
    </row>
    <row r="130" spans="1:21" ht="10.5">
      <c r="A130" s="115"/>
      <c r="B130" s="115"/>
      <c r="C130" s="115"/>
      <c r="D130" s="115"/>
      <c r="E130" s="115"/>
      <c r="F130" s="115"/>
      <c r="G130" s="115"/>
      <c r="H130" s="115"/>
      <c r="I130" s="115"/>
      <c r="J130" s="115"/>
      <c r="K130" s="115"/>
      <c r="L130" s="115"/>
      <c r="M130" s="115"/>
      <c r="N130" s="115"/>
      <c r="O130" s="115"/>
      <c r="P130" s="115"/>
      <c r="Q130" s="115"/>
      <c r="R130" s="115"/>
      <c r="S130" s="115"/>
      <c r="T130" s="115"/>
      <c r="U130" s="115"/>
    </row>
    <row r="131" spans="1:21" ht="10.5">
      <c r="A131" s="115"/>
      <c r="B131" s="115"/>
      <c r="C131" s="115"/>
      <c r="D131" s="115"/>
      <c r="E131" s="115"/>
      <c r="F131" s="115"/>
      <c r="G131" s="115"/>
      <c r="H131" s="115"/>
      <c r="I131" s="115"/>
      <c r="J131" s="115"/>
      <c r="K131" s="115"/>
      <c r="L131" s="115"/>
      <c r="M131" s="115"/>
      <c r="N131" s="115"/>
      <c r="O131" s="115"/>
      <c r="P131" s="115"/>
      <c r="Q131" s="115"/>
      <c r="R131" s="115"/>
      <c r="S131" s="115"/>
      <c r="T131" s="115"/>
      <c r="U131" s="115"/>
    </row>
    <row r="132" spans="1:21" ht="10.5">
      <c r="A132" s="115"/>
      <c r="B132" s="115"/>
      <c r="C132" s="115"/>
      <c r="D132" s="115"/>
      <c r="E132" s="115"/>
      <c r="F132" s="115"/>
      <c r="G132" s="115"/>
      <c r="H132" s="115"/>
      <c r="I132" s="115"/>
      <c r="J132" s="115"/>
      <c r="K132" s="115"/>
      <c r="L132" s="115"/>
      <c r="M132" s="115"/>
      <c r="N132" s="115"/>
      <c r="O132" s="115"/>
      <c r="P132" s="115"/>
      <c r="Q132" s="115"/>
      <c r="R132" s="115"/>
      <c r="S132" s="115"/>
      <c r="T132" s="115"/>
      <c r="U132" s="115"/>
    </row>
    <row r="133" spans="1:21" ht="10.5">
      <c r="A133" s="115"/>
      <c r="B133" s="115"/>
      <c r="C133" s="115"/>
      <c r="D133" s="115"/>
      <c r="E133" s="115"/>
      <c r="F133" s="115"/>
      <c r="G133" s="115"/>
      <c r="H133" s="115"/>
      <c r="I133" s="115"/>
      <c r="J133" s="115"/>
      <c r="K133" s="115"/>
      <c r="L133" s="115"/>
      <c r="M133" s="115"/>
      <c r="N133" s="115"/>
      <c r="O133" s="115"/>
      <c r="P133" s="115"/>
      <c r="Q133" s="115"/>
      <c r="R133" s="115"/>
      <c r="S133" s="115"/>
      <c r="T133" s="115"/>
      <c r="U133" s="115"/>
    </row>
    <row r="134" spans="1:21" ht="10.5">
      <c r="A134" s="115"/>
      <c r="B134" s="115"/>
      <c r="C134" s="115"/>
      <c r="D134" s="115"/>
      <c r="E134" s="115"/>
      <c r="F134" s="115"/>
      <c r="G134" s="115"/>
      <c r="H134" s="115"/>
      <c r="I134" s="115"/>
      <c r="J134" s="115"/>
      <c r="K134" s="115"/>
      <c r="L134" s="115"/>
      <c r="M134" s="115"/>
      <c r="N134" s="115"/>
      <c r="O134" s="115"/>
      <c r="P134" s="115"/>
      <c r="Q134" s="115"/>
      <c r="R134" s="115"/>
      <c r="S134" s="115"/>
      <c r="T134" s="115"/>
      <c r="U134" s="115"/>
    </row>
    <row r="135" spans="1:21" ht="10.5">
      <c r="A135" s="115"/>
      <c r="B135" s="115"/>
      <c r="C135" s="115"/>
      <c r="D135" s="115"/>
      <c r="E135" s="115"/>
      <c r="F135" s="115"/>
      <c r="G135" s="115"/>
      <c r="H135" s="115"/>
      <c r="I135" s="115"/>
      <c r="J135" s="115"/>
      <c r="K135" s="115"/>
      <c r="L135" s="115"/>
      <c r="M135" s="115"/>
      <c r="N135" s="115"/>
      <c r="O135" s="115"/>
      <c r="P135" s="115"/>
      <c r="Q135" s="115"/>
      <c r="R135" s="115"/>
      <c r="S135" s="115"/>
      <c r="T135" s="115"/>
      <c r="U135" s="115"/>
    </row>
    <row r="136" spans="1:21" ht="10.5">
      <c r="A136" s="115"/>
      <c r="B136" s="115"/>
      <c r="C136" s="115"/>
      <c r="D136" s="115"/>
      <c r="E136" s="115"/>
      <c r="F136" s="115"/>
      <c r="G136" s="115"/>
      <c r="H136" s="115"/>
      <c r="I136" s="115"/>
      <c r="J136" s="115"/>
      <c r="K136" s="115"/>
      <c r="L136" s="115"/>
      <c r="M136" s="115"/>
      <c r="N136" s="115"/>
      <c r="O136" s="115"/>
      <c r="P136" s="115"/>
      <c r="Q136" s="115"/>
      <c r="R136" s="115"/>
      <c r="S136" s="115"/>
      <c r="T136" s="115"/>
      <c r="U136" s="115"/>
    </row>
    <row r="137" spans="1:21" ht="10.5">
      <c r="A137" s="115"/>
      <c r="B137" s="115"/>
      <c r="C137" s="115"/>
      <c r="D137" s="115"/>
      <c r="E137" s="115"/>
      <c r="F137" s="115"/>
      <c r="G137" s="115"/>
      <c r="H137" s="115"/>
      <c r="I137" s="115"/>
      <c r="J137" s="115"/>
      <c r="K137" s="115"/>
      <c r="L137" s="115"/>
      <c r="M137" s="115"/>
      <c r="N137" s="115"/>
      <c r="O137" s="115"/>
      <c r="P137" s="115"/>
      <c r="Q137" s="115"/>
      <c r="R137" s="115"/>
      <c r="S137" s="115"/>
      <c r="T137" s="115"/>
      <c r="U137" s="115"/>
    </row>
    <row r="138" spans="1:21" ht="10.5">
      <c r="A138" s="115"/>
      <c r="B138" s="115"/>
      <c r="C138" s="115"/>
      <c r="D138" s="115"/>
      <c r="E138" s="115"/>
      <c r="F138" s="115"/>
      <c r="G138" s="115"/>
      <c r="H138" s="115"/>
      <c r="I138" s="115"/>
      <c r="J138" s="115"/>
      <c r="K138" s="115"/>
      <c r="L138" s="115"/>
      <c r="M138" s="115"/>
      <c r="N138" s="115"/>
      <c r="O138" s="115"/>
      <c r="P138" s="115"/>
      <c r="Q138" s="115"/>
      <c r="R138" s="115"/>
      <c r="S138" s="115"/>
      <c r="T138" s="115"/>
      <c r="U138" s="115"/>
    </row>
    <row r="139" spans="1:21" ht="10.5">
      <c r="A139" s="115"/>
      <c r="B139" s="115"/>
      <c r="C139" s="115"/>
      <c r="D139" s="115"/>
      <c r="E139" s="115"/>
      <c r="F139" s="115"/>
      <c r="G139" s="115"/>
      <c r="H139" s="115"/>
      <c r="I139" s="115"/>
      <c r="J139" s="115"/>
      <c r="K139" s="115"/>
      <c r="L139" s="115"/>
      <c r="M139" s="115"/>
      <c r="N139" s="115"/>
      <c r="O139" s="115"/>
      <c r="P139" s="115"/>
      <c r="Q139" s="115"/>
      <c r="R139" s="115"/>
      <c r="S139" s="115"/>
      <c r="T139" s="115"/>
      <c r="U139" s="115"/>
    </row>
    <row r="140" spans="1:21" ht="10.5">
      <c r="A140" s="115"/>
      <c r="B140" s="115"/>
      <c r="C140" s="115"/>
      <c r="D140" s="115"/>
      <c r="E140" s="115"/>
      <c r="F140" s="115"/>
      <c r="G140" s="115"/>
      <c r="H140" s="115"/>
      <c r="I140" s="115"/>
      <c r="J140" s="115"/>
      <c r="K140" s="115"/>
      <c r="L140" s="115"/>
      <c r="M140" s="115"/>
      <c r="N140" s="115"/>
      <c r="O140" s="115"/>
      <c r="P140" s="115"/>
      <c r="Q140" s="115"/>
      <c r="R140" s="115"/>
      <c r="S140" s="115"/>
      <c r="T140" s="115"/>
      <c r="U140" s="115"/>
    </row>
    <row r="141" spans="1:21" ht="10.5">
      <c r="A141" s="115"/>
      <c r="B141" s="115"/>
      <c r="C141" s="115"/>
      <c r="D141" s="115"/>
      <c r="E141" s="115"/>
      <c r="F141" s="115"/>
      <c r="G141" s="115"/>
      <c r="H141" s="115"/>
      <c r="I141" s="115"/>
      <c r="J141" s="115"/>
      <c r="K141" s="115"/>
      <c r="L141" s="115"/>
      <c r="M141" s="115"/>
      <c r="N141" s="115"/>
      <c r="O141" s="115"/>
      <c r="P141" s="115"/>
      <c r="Q141" s="115"/>
      <c r="R141" s="115"/>
      <c r="S141" s="115"/>
      <c r="T141" s="115"/>
      <c r="U141" s="115"/>
    </row>
    <row r="142" spans="1:21" ht="10.5">
      <c r="A142" s="115"/>
      <c r="B142" s="115"/>
      <c r="C142" s="115"/>
      <c r="D142" s="115"/>
      <c r="E142" s="115"/>
      <c r="F142" s="115"/>
      <c r="G142" s="115"/>
      <c r="H142" s="115"/>
      <c r="I142" s="115"/>
      <c r="J142" s="115"/>
      <c r="K142" s="115"/>
      <c r="L142" s="115"/>
      <c r="M142" s="115"/>
      <c r="N142" s="115"/>
      <c r="O142" s="115"/>
      <c r="P142" s="115"/>
      <c r="Q142" s="115"/>
      <c r="R142" s="115"/>
      <c r="S142" s="115"/>
      <c r="T142" s="115"/>
      <c r="U142" s="115"/>
    </row>
    <row r="143" spans="1:21" ht="10.5">
      <c r="A143" s="115"/>
      <c r="B143" s="115"/>
      <c r="C143" s="115"/>
      <c r="D143" s="115"/>
      <c r="E143" s="115"/>
      <c r="F143" s="115"/>
      <c r="G143" s="115"/>
      <c r="H143" s="115"/>
      <c r="I143" s="115"/>
      <c r="J143" s="115"/>
      <c r="K143" s="115"/>
      <c r="L143" s="115"/>
      <c r="M143" s="115"/>
      <c r="N143" s="115"/>
      <c r="O143" s="115"/>
      <c r="P143" s="115"/>
      <c r="Q143" s="115"/>
      <c r="R143" s="115"/>
      <c r="S143" s="115"/>
      <c r="T143" s="115"/>
      <c r="U143" s="115"/>
    </row>
  </sheetData>
  <sheetProtection/>
  <mergeCells count="2">
    <mergeCell ref="A2:Y2"/>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8" r:id="rId1"/>
  <headerFooter alignWithMargins="0">
    <oddFooter>&amp;R&amp;A</oddFooter>
  </headerFooter>
  <ignoredErrors>
    <ignoredError sqref="Y43" 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Z67"/>
  <sheetViews>
    <sheetView zoomScalePageLayoutView="0" workbookViewId="0" topLeftCell="A1">
      <selection activeCell="S39" sqref="S39"/>
    </sheetView>
  </sheetViews>
  <sheetFormatPr defaultColWidth="9.33203125" defaultRowHeight="11.25"/>
  <cols>
    <col min="1" max="1" width="3.16015625" style="36" customWidth="1"/>
    <col min="2" max="2" width="63.83203125" style="36" customWidth="1"/>
    <col min="3" max="4" width="6" style="36" customWidth="1"/>
    <col min="5" max="6" width="7.33203125" style="36" bestFit="1" customWidth="1"/>
    <col min="7" max="9" width="6" style="36" customWidth="1"/>
    <col min="10" max="10" width="7.5" style="36" bestFit="1" customWidth="1"/>
    <col min="11" max="13" width="6" style="36" customWidth="1"/>
    <col min="14" max="14" width="7.5" style="36" bestFit="1" customWidth="1"/>
    <col min="15" max="22" width="6" style="36" customWidth="1"/>
    <col min="23" max="25" width="7.5" style="36" bestFit="1" customWidth="1"/>
    <col min="26" max="16384" width="9.33203125" style="36" customWidth="1"/>
  </cols>
  <sheetData>
    <row r="1" spans="1:25" ht="10.5">
      <c r="A1" s="74" t="s">
        <v>459</v>
      </c>
      <c r="B1" s="43"/>
      <c r="C1" s="33"/>
      <c r="D1" s="33"/>
      <c r="E1" s="33"/>
      <c r="F1" s="33"/>
      <c r="G1" s="33"/>
      <c r="H1" s="33"/>
      <c r="I1" s="33"/>
      <c r="J1" s="33"/>
      <c r="K1" s="33"/>
      <c r="L1" s="33"/>
      <c r="M1" s="33"/>
      <c r="N1" s="33"/>
      <c r="O1" s="33"/>
      <c r="P1" s="33"/>
      <c r="Q1" s="33"/>
      <c r="R1" s="33"/>
      <c r="S1" s="33"/>
      <c r="T1" s="33"/>
      <c r="U1" s="33"/>
      <c r="V1" s="115"/>
      <c r="W1" s="115"/>
      <c r="X1" s="115"/>
      <c r="Y1" s="115"/>
    </row>
    <row r="2" spans="1:25" ht="10.5">
      <c r="A2" s="198" t="s">
        <v>55</v>
      </c>
      <c r="B2" s="116"/>
      <c r="C2" s="117"/>
      <c r="D2" s="117"/>
      <c r="E2" s="117"/>
      <c r="F2" s="117"/>
      <c r="G2" s="117"/>
      <c r="H2" s="117"/>
      <c r="I2" s="117"/>
      <c r="J2" s="117"/>
      <c r="K2" s="117"/>
      <c r="L2" s="117"/>
      <c r="M2" s="117"/>
      <c r="N2" s="117"/>
      <c r="O2" s="117"/>
      <c r="P2" s="117"/>
      <c r="Q2" s="117"/>
      <c r="R2" s="117"/>
      <c r="S2" s="117"/>
      <c r="T2" s="117"/>
      <c r="U2" s="117"/>
      <c r="V2" s="118"/>
      <c r="W2" s="118"/>
      <c r="X2" s="118"/>
      <c r="Y2" s="118"/>
    </row>
    <row r="3" spans="1:25" ht="10.5">
      <c r="A3" s="48" t="s">
        <v>460</v>
      </c>
      <c r="B3" s="116"/>
      <c r="C3" s="116"/>
      <c r="D3" s="116"/>
      <c r="E3" s="116"/>
      <c r="F3" s="116"/>
      <c r="G3" s="116"/>
      <c r="H3" s="116"/>
      <c r="I3" s="116"/>
      <c r="J3" s="116"/>
      <c r="K3" s="116"/>
      <c r="L3" s="116"/>
      <c r="M3" s="116"/>
      <c r="N3" s="116"/>
      <c r="O3" s="116"/>
      <c r="P3" s="116"/>
      <c r="Q3" s="116"/>
      <c r="R3" s="116"/>
      <c r="S3" s="116"/>
      <c r="T3" s="116"/>
      <c r="U3" s="116"/>
      <c r="V3" s="119"/>
      <c r="W3" s="119"/>
      <c r="X3" s="119"/>
      <c r="Y3" s="119"/>
    </row>
    <row r="4" spans="1:25" ht="10.5">
      <c r="A4" s="116" t="s">
        <v>275</v>
      </c>
      <c r="B4" s="116"/>
      <c r="C4" s="117"/>
      <c r="D4" s="117"/>
      <c r="E4" s="117"/>
      <c r="F4" s="117"/>
      <c r="G4" s="117"/>
      <c r="H4" s="117"/>
      <c r="I4" s="117"/>
      <c r="J4" s="117"/>
      <c r="K4" s="117"/>
      <c r="L4" s="117"/>
      <c r="M4" s="117"/>
      <c r="N4" s="117"/>
      <c r="O4" s="117"/>
      <c r="P4" s="117"/>
      <c r="Q4" s="117"/>
      <c r="R4" s="117"/>
      <c r="S4" s="117"/>
      <c r="T4" s="117"/>
      <c r="U4" s="117"/>
      <c r="V4" s="118"/>
      <c r="W4" s="118"/>
      <c r="X4" s="118"/>
      <c r="Y4" s="118"/>
    </row>
    <row r="5" spans="1:25" ht="10.5">
      <c r="A5" s="116"/>
      <c r="B5" s="116"/>
      <c r="C5" s="117"/>
      <c r="D5" s="117"/>
      <c r="E5" s="117"/>
      <c r="F5" s="117"/>
      <c r="G5" s="117"/>
      <c r="H5" s="117"/>
      <c r="I5" s="117"/>
      <c r="J5" s="117"/>
      <c r="K5" s="117"/>
      <c r="L5" s="117"/>
      <c r="M5" s="117"/>
      <c r="N5" s="117"/>
      <c r="O5" s="117"/>
      <c r="P5" s="117"/>
      <c r="Q5" s="117"/>
      <c r="R5" s="117"/>
      <c r="S5" s="117"/>
      <c r="T5" s="117"/>
      <c r="U5" s="117"/>
      <c r="V5" s="118"/>
      <c r="W5" s="118"/>
      <c r="X5" s="118"/>
      <c r="Y5" s="118"/>
    </row>
    <row r="6" spans="1:25" ht="10.5">
      <c r="A6" s="116" t="s">
        <v>293</v>
      </c>
      <c r="B6" s="116"/>
      <c r="C6" s="117"/>
      <c r="D6" s="117"/>
      <c r="E6" s="117"/>
      <c r="F6" s="117"/>
      <c r="G6" s="117"/>
      <c r="H6" s="117"/>
      <c r="I6" s="117"/>
      <c r="J6" s="117"/>
      <c r="K6" s="117"/>
      <c r="L6" s="117"/>
      <c r="M6" s="117"/>
      <c r="N6" s="117"/>
      <c r="O6" s="117"/>
      <c r="P6" s="117"/>
      <c r="Q6" s="117"/>
      <c r="R6" s="117"/>
      <c r="S6" s="117"/>
      <c r="T6" s="117"/>
      <c r="U6" s="117"/>
      <c r="V6" s="118"/>
      <c r="W6" s="118"/>
      <c r="X6" s="118"/>
      <c r="Y6" s="118"/>
    </row>
    <row r="7" spans="1:25" ht="11.25" thickBot="1">
      <c r="A7" s="116"/>
      <c r="B7" s="116"/>
      <c r="C7" s="117"/>
      <c r="D7" s="117"/>
      <c r="E7" s="117"/>
      <c r="F7" s="117"/>
      <c r="G7" s="117"/>
      <c r="H7" s="117"/>
      <c r="I7" s="117"/>
      <c r="J7" s="117"/>
      <c r="K7" s="117"/>
      <c r="L7" s="117"/>
      <c r="M7" s="117"/>
      <c r="N7" s="117"/>
      <c r="O7" s="117"/>
      <c r="P7" s="117"/>
      <c r="Q7" s="117"/>
      <c r="R7" s="117"/>
      <c r="S7" s="117"/>
      <c r="T7" s="117"/>
      <c r="U7" s="117"/>
      <c r="V7" s="118"/>
      <c r="W7" s="118"/>
      <c r="X7" s="118"/>
      <c r="Y7" s="118"/>
    </row>
    <row r="8" spans="1:25" ht="10.5">
      <c r="A8" s="120"/>
      <c r="B8" s="120"/>
      <c r="C8" s="121" t="s">
        <v>276</v>
      </c>
      <c r="D8" s="122"/>
      <c r="E8" s="122"/>
      <c r="F8" s="122"/>
      <c r="G8" s="122"/>
      <c r="H8" s="122"/>
      <c r="I8" s="122"/>
      <c r="J8" s="122"/>
      <c r="K8" s="122"/>
      <c r="L8" s="122"/>
      <c r="M8" s="122"/>
      <c r="N8" s="122"/>
      <c r="O8" s="122"/>
      <c r="P8" s="122"/>
      <c r="Q8" s="122"/>
      <c r="R8" s="122"/>
      <c r="S8" s="122"/>
      <c r="T8" s="122"/>
      <c r="U8" s="122"/>
      <c r="V8" s="123"/>
      <c r="W8" s="123"/>
      <c r="X8" s="123"/>
      <c r="Y8" s="123"/>
    </row>
    <row r="9" spans="1:25" ht="10.5">
      <c r="A9" s="33"/>
      <c r="B9" s="33"/>
      <c r="C9" s="124" t="str">
        <f>E9+1&amp;" en volgende"</f>
        <v>1999 en volgende</v>
      </c>
      <c r="D9" s="117"/>
      <c r="E9" s="124">
        <v>1998</v>
      </c>
      <c r="F9" s="117"/>
      <c r="G9" s="124">
        <f>E9-1</f>
        <v>1997</v>
      </c>
      <c r="H9" s="117"/>
      <c r="I9" s="124">
        <f>G9-1</f>
        <v>1996</v>
      </c>
      <c r="J9" s="117"/>
      <c r="K9" s="124">
        <f>I9-1</f>
        <v>1995</v>
      </c>
      <c r="L9" s="117"/>
      <c r="M9" s="124">
        <f>K9-1</f>
        <v>1994</v>
      </c>
      <c r="N9" s="117"/>
      <c r="O9" s="124">
        <f>M9-1</f>
        <v>1993</v>
      </c>
      <c r="P9" s="117"/>
      <c r="Q9" s="124">
        <f>O9-1</f>
        <v>1992</v>
      </c>
      <c r="R9" s="117"/>
      <c r="S9" s="124">
        <f>Q9-1</f>
        <v>1991</v>
      </c>
      <c r="T9" s="117"/>
      <c r="U9" s="124" t="str">
        <f>S9-1&amp;" + vóór"</f>
        <v>1990 + vóór</v>
      </c>
      <c r="V9" s="118"/>
      <c r="W9" s="124" t="s">
        <v>28</v>
      </c>
      <c r="X9" s="118"/>
      <c r="Y9" s="125"/>
    </row>
    <row r="10" spans="1:25" ht="10.5">
      <c r="A10" s="126"/>
      <c r="B10" s="126"/>
      <c r="C10" s="127" t="s">
        <v>277</v>
      </c>
      <c r="D10" s="128" t="s">
        <v>27</v>
      </c>
      <c r="E10" s="127" t="s">
        <v>277</v>
      </c>
      <c r="F10" s="128" t="s">
        <v>27</v>
      </c>
      <c r="G10" s="127" t="s">
        <v>277</v>
      </c>
      <c r="H10" s="128" t="s">
        <v>27</v>
      </c>
      <c r="I10" s="127" t="s">
        <v>277</v>
      </c>
      <c r="J10" s="128" t="s">
        <v>27</v>
      </c>
      <c r="K10" s="127" t="s">
        <v>277</v>
      </c>
      <c r="L10" s="128" t="s">
        <v>27</v>
      </c>
      <c r="M10" s="127" t="s">
        <v>277</v>
      </c>
      <c r="N10" s="128" t="s">
        <v>27</v>
      </c>
      <c r="O10" s="127" t="s">
        <v>277</v>
      </c>
      <c r="P10" s="128" t="s">
        <v>27</v>
      </c>
      <c r="Q10" s="127" t="s">
        <v>277</v>
      </c>
      <c r="R10" s="128" t="s">
        <v>27</v>
      </c>
      <c r="S10" s="127" t="s">
        <v>277</v>
      </c>
      <c r="T10" s="128" t="s">
        <v>27</v>
      </c>
      <c r="U10" s="127" t="s">
        <v>277</v>
      </c>
      <c r="V10" s="128" t="s">
        <v>27</v>
      </c>
      <c r="W10" s="127" t="s">
        <v>277</v>
      </c>
      <c r="X10" s="128" t="s">
        <v>27</v>
      </c>
      <c r="Y10" s="128" t="s">
        <v>29</v>
      </c>
    </row>
    <row r="11" spans="1:25" ht="10.5">
      <c r="A11" s="129"/>
      <c r="B11" s="129"/>
      <c r="C11" s="130"/>
      <c r="D11" s="131"/>
      <c r="E11" s="130"/>
      <c r="F11" s="131"/>
      <c r="G11" s="130"/>
      <c r="H11" s="131"/>
      <c r="I11" s="130"/>
      <c r="J11" s="131"/>
      <c r="K11" s="130"/>
      <c r="L11" s="131"/>
      <c r="M11" s="130"/>
      <c r="N11" s="131"/>
      <c r="O11" s="130"/>
      <c r="P11" s="131"/>
      <c r="Q11" s="130"/>
      <c r="R11" s="131"/>
      <c r="S11" s="130"/>
      <c r="T11" s="131"/>
      <c r="U11" s="130"/>
      <c r="V11" s="131"/>
      <c r="W11" s="130"/>
      <c r="X11" s="131"/>
      <c r="Y11" s="131"/>
    </row>
    <row r="12" spans="1:25" ht="12">
      <c r="A12" s="31" t="s">
        <v>278</v>
      </c>
      <c r="B12" s="132"/>
      <c r="C12" s="133"/>
      <c r="D12" s="32"/>
      <c r="E12" s="133"/>
      <c r="F12" s="32"/>
      <c r="G12" s="133"/>
      <c r="H12" s="32"/>
      <c r="I12" s="133"/>
      <c r="J12" s="32"/>
      <c r="K12" s="133"/>
      <c r="L12" s="32"/>
      <c r="M12" s="133"/>
      <c r="N12" s="32"/>
      <c r="O12" s="133"/>
      <c r="P12" s="32"/>
      <c r="Q12" s="133"/>
      <c r="R12" s="32"/>
      <c r="S12" s="133"/>
      <c r="T12" s="32"/>
      <c r="U12" s="133"/>
      <c r="V12" s="129"/>
      <c r="W12" s="133"/>
      <c r="X12" s="129"/>
      <c r="Y12" s="129"/>
    </row>
    <row r="13" spans="1:25" ht="12.75">
      <c r="A13" s="134"/>
      <c r="B13" s="132" t="s">
        <v>56</v>
      </c>
      <c r="C13" s="133"/>
      <c r="D13" s="32"/>
      <c r="E13" s="133"/>
      <c r="F13" s="32"/>
      <c r="G13" s="133"/>
      <c r="H13" s="32"/>
      <c r="I13" s="133"/>
      <c r="J13" s="32"/>
      <c r="K13" s="133"/>
      <c r="L13" s="32"/>
      <c r="M13" s="133"/>
      <c r="N13" s="32"/>
      <c r="O13" s="133"/>
      <c r="P13" s="32"/>
      <c r="Q13" s="133"/>
      <c r="R13" s="32"/>
      <c r="S13" s="133"/>
      <c r="T13" s="32"/>
      <c r="U13" s="133"/>
      <c r="V13" s="129"/>
      <c r="W13" s="133"/>
      <c r="X13" s="129"/>
      <c r="Y13" s="129"/>
    </row>
    <row r="14" spans="1:25" ht="10.5">
      <c r="A14" s="33"/>
      <c r="B14" s="33" t="s">
        <v>57</v>
      </c>
      <c r="C14" s="135">
        <v>319</v>
      </c>
      <c r="D14" s="136">
        <v>324</v>
      </c>
      <c r="E14" s="135">
        <v>18075</v>
      </c>
      <c r="F14" s="136">
        <v>19317</v>
      </c>
      <c r="G14" s="135">
        <v>2829</v>
      </c>
      <c r="H14" s="136">
        <v>2445</v>
      </c>
      <c r="I14" s="135">
        <v>322</v>
      </c>
      <c r="J14" s="136">
        <v>296</v>
      </c>
      <c r="K14" s="135">
        <v>19</v>
      </c>
      <c r="L14" s="136">
        <v>25</v>
      </c>
      <c r="M14" s="135">
        <v>1</v>
      </c>
      <c r="N14" s="136">
        <v>1</v>
      </c>
      <c r="O14" s="135">
        <v>0</v>
      </c>
      <c r="P14" s="136">
        <v>0</v>
      </c>
      <c r="Q14" s="135">
        <v>0</v>
      </c>
      <c r="R14" s="136">
        <v>0</v>
      </c>
      <c r="S14" s="135">
        <v>0</v>
      </c>
      <c r="T14" s="136">
        <v>0</v>
      </c>
      <c r="U14" s="135">
        <v>0</v>
      </c>
      <c r="V14" s="136">
        <v>0</v>
      </c>
      <c r="W14" s="135">
        <f>C14+E14+G14+I14+K14+M14+O14+Q14+S14+U14</f>
        <v>21565</v>
      </c>
      <c r="X14" s="136">
        <f>D14+F14+H14+J14+L14+N14+P14+R14+T14+V14</f>
        <v>22408</v>
      </c>
      <c r="Y14" s="138">
        <f>SUM(W14:X14)</f>
        <v>43973</v>
      </c>
    </row>
    <row r="15" spans="1:25" ht="10.5">
      <c r="A15" s="33"/>
      <c r="B15" s="33" t="s">
        <v>352</v>
      </c>
      <c r="C15" s="135">
        <v>1</v>
      </c>
      <c r="D15" s="136">
        <v>1</v>
      </c>
      <c r="E15" s="135">
        <v>1645</v>
      </c>
      <c r="F15" s="136">
        <v>1598</v>
      </c>
      <c r="G15" s="135">
        <v>1743</v>
      </c>
      <c r="H15" s="136">
        <v>1506</v>
      </c>
      <c r="I15" s="135">
        <v>160</v>
      </c>
      <c r="J15" s="136">
        <v>114</v>
      </c>
      <c r="K15" s="135">
        <v>6</v>
      </c>
      <c r="L15" s="136">
        <v>5</v>
      </c>
      <c r="M15" s="135">
        <v>0</v>
      </c>
      <c r="N15" s="136">
        <v>1</v>
      </c>
      <c r="O15" s="135">
        <v>0</v>
      </c>
      <c r="P15" s="136">
        <v>0</v>
      </c>
      <c r="Q15" s="135">
        <v>0</v>
      </c>
      <c r="R15" s="136">
        <v>0</v>
      </c>
      <c r="S15" s="135">
        <v>0</v>
      </c>
      <c r="T15" s="136">
        <v>0</v>
      </c>
      <c r="U15" s="135">
        <v>0</v>
      </c>
      <c r="V15" s="136">
        <v>0</v>
      </c>
      <c r="W15" s="135">
        <f>C15+E15+G15+I15+K15+M15+O15+Q15+S15+U15</f>
        <v>3555</v>
      </c>
      <c r="X15" s="136">
        <f>D15+F15+H15+J15+L15+N15+P15+R15+T15+V15</f>
        <v>3225</v>
      </c>
      <c r="Y15" s="138">
        <f>SUM(W15:X15)</f>
        <v>6780</v>
      </c>
    </row>
    <row r="16" spans="1:25" ht="10.5">
      <c r="A16" s="33"/>
      <c r="B16" s="33"/>
      <c r="C16" s="135"/>
      <c r="D16" s="136"/>
      <c r="E16" s="135"/>
      <c r="F16" s="136"/>
      <c r="G16" s="135"/>
      <c r="H16" s="136"/>
      <c r="I16" s="135"/>
      <c r="J16" s="136"/>
      <c r="K16" s="135"/>
      <c r="L16" s="136"/>
      <c r="M16" s="135"/>
      <c r="N16" s="136"/>
      <c r="O16" s="135"/>
      <c r="P16" s="136"/>
      <c r="Q16" s="135"/>
      <c r="R16" s="136"/>
      <c r="S16" s="135"/>
      <c r="T16" s="136"/>
      <c r="U16" s="135"/>
      <c r="V16" s="136"/>
      <c r="W16" s="135"/>
      <c r="X16" s="136"/>
      <c r="Y16" s="138"/>
    </row>
    <row r="17" spans="1:25" ht="12">
      <c r="A17" s="31" t="s">
        <v>279</v>
      </c>
      <c r="B17" s="32"/>
      <c r="C17" s="135"/>
      <c r="D17" s="138"/>
      <c r="E17" s="135"/>
      <c r="F17" s="138"/>
      <c r="G17" s="135"/>
      <c r="H17" s="138"/>
      <c r="I17" s="135"/>
      <c r="J17" s="138"/>
      <c r="K17" s="135"/>
      <c r="L17" s="138"/>
      <c r="M17" s="135"/>
      <c r="N17" s="138"/>
      <c r="O17" s="135"/>
      <c r="P17" s="138"/>
      <c r="Q17" s="135"/>
      <c r="R17" s="138"/>
      <c r="S17" s="135"/>
      <c r="T17" s="138"/>
      <c r="U17" s="135"/>
      <c r="V17" s="138"/>
      <c r="W17" s="135"/>
      <c r="X17" s="138"/>
      <c r="Y17" s="138"/>
    </row>
    <row r="18" spans="1:25" ht="12.75">
      <c r="A18" s="134"/>
      <c r="B18" s="132" t="s">
        <v>108</v>
      </c>
      <c r="C18" s="135"/>
      <c r="D18" s="138"/>
      <c r="E18" s="135"/>
      <c r="F18" s="138"/>
      <c r="G18" s="135"/>
      <c r="H18" s="138"/>
      <c r="I18" s="135"/>
      <c r="J18" s="138"/>
      <c r="K18" s="135"/>
      <c r="L18" s="138"/>
      <c r="M18" s="135"/>
      <c r="N18" s="138"/>
      <c r="O18" s="135"/>
      <c r="P18" s="138"/>
      <c r="Q18" s="135"/>
      <c r="R18" s="138"/>
      <c r="S18" s="135"/>
      <c r="T18" s="138"/>
      <c r="U18" s="135"/>
      <c r="V18" s="138"/>
      <c r="W18" s="135"/>
      <c r="X18" s="138"/>
      <c r="Y18" s="138"/>
    </row>
    <row r="19" spans="1:25" ht="10.5">
      <c r="A19" s="33"/>
      <c r="B19" s="33" t="s">
        <v>280</v>
      </c>
      <c r="C19" s="135">
        <v>0</v>
      </c>
      <c r="D19" s="136">
        <v>0</v>
      </c>
      <c r="E19" s="135">
        <v>7</v>
      </c>
      <c r="F19" s="136">
        <v>4</v>
      </c>
      <c r="G19" s="135">
        <v>288</v>
      </c>
      <c r="H19" s="136">
        <v>276</v>
      </c>
      <c r="I19" s="135">
        <v>9316</v>
      </c>
      <c r="J19" s="136">
        <v>11842</v>
      </c>
      <c r="K19" s="135">
        <v>972</v>
      </c>
      <c r="L19" s="136">
        <v>812</v>
      </c>
      <c r="M19" s="135">
        <v>86</v>
      </c>
      <c r="N19" s="136">
        <v>111</v>
      </c>
      <c r="O19" s="135">
        <v>8</v>
      </c>
      <c r="P19" s="136">
        <v>12</v>
      </c>
      <c r="Q19" s="135">
        <v>2</v>
      </c>
      <c r="R19" s="136">
        <v>2</v>
      </c>
      <c r="S19" s="135">
        <v>0</v>
      </c>
      <c r="T19" s="136">
        <v>0</v>
      </c>
      <c r="U19" s="135">
        <v>0</v>
      </c>
      <c r="V19" s="136">
        <v>0</v>
      </c>
      <c r="W19" s="135">
        <f aca="true" t="shared" si="0" ref="W19:X22">C19+E19+G19+I19+K19+M19+O19+Q19+S19+U19</f>
        <v>10679</v>
      </c>
      <c r="X19" s="136">
        <f t="shared" si="0"/>
        <v>13059</v>
      </c>
      <c r="Y19" s="138">
        <f>SUM(W19:X19)</f>
        <v>23738</v>
      </c>
    </row>
    <row r="20" spans="1:25" ht="10.5">
      <c r="A20" s="33"/>
      <c r="B20" s="33" t="s">
        <v>281</v>
      </c>
      <c r="C20" s="135">
        <v>0</v>
      </c>
      <c r="D20" s="136">
        <v>0</v>
      </c>
      <c r="E20" s="135">
        <v>0</v>
      </c>
      <c r="F20" s="136">
        <v>0</v>
      </c>
      <c r="G20" s="135">
        <v>1</v>
      </c>
      <c r="H20" s="136">
        <v>3</v>
      </c>
      <c r="I20" s="135">
        <v>115</v>
      </c>
      <c r="J20" s="136">
        <v>300</v>
      </c>
      <c r="K20" s="135">
        <v>65</v>
      </c>
      <c r="L20" s="136">
        <v>141</v>
      </c>
      <c r="M20" s="135">
        <v>28</v>
      </c>
      <c r="N20" s="136">
        <v>34</v>
      </c>
      <c r="O20" s="135">
        <v>7</v>
      </c>
      <c r="P20" s="136">
        <v>4</v>
      </c>
      <c r="Q20" s="135">
        <v>1</v>
      </c>
      <c r="R20" s="136">
        <v>0</v>
      </c>
      <c r="S20" s="135">
        <v>0</v>
      </c>
      <c r="T20" s="136">
        <v>0</v>
      </c>
      <c r="U20" s="135">
        <v>0</v>
      </c>
      <c r="V20" s="136">
        <v>0</v>
      </c>
      <c r="W20" s="135">
        <f t="shared" si="0"/>
        <v>217</v>
      </c>
      <c r="X20" s="136">
        <f t="shared" si="0"/>
        <v>482</v>
      </c>
      <c r="Y20" s="138">
        <f>SUM(W20:X20)</f>
        <v>699</v>
      </c>
    </row>
    <row r="21" spans="1:25" ht="10.5">
      <c r="A21" s="33"/>
      <c r="B21" s="33" t="s">
        <v>282</v>
      </c>
      <c r="C21" s="135">
        <v>0</v>
      </c>
      <c r="D21" s="136">
        <v>0</v>
      </c>
      <c r="E21" s="135">
        <v>0</v>
      </c>
      <c r="F21" s="136">
        <v>0</v>
      </c>
      <c r="G21" s="135">
        <v>23</v>
      </c>
      <c r="H21" s="136">
        <v>24</v>
      </c>
      <c r="I21" s="135">
        <v>5737</v>
      </c>
      <c r="J21" s="136">
        <v>5242</v>
      </c>
      <c r="K21" s="135">
        <v>2234</v>
      </c>
      <c r="L21" s="136">
        <v>1747</v>
      </c>
      <c r="M21" s="135">
        <v>449</v>
      </c>
      <c r="N21" s="136">
        <v>322</v>
      </c>
      <c r="O21" s="135">
        <v>57</v>
      </c>
      <c r="P21" s="136">
        <v>37</v>
      </c>
      <c r="Q21" s="135">
        <v>8</v>
      </c>
      <c r="R21" s="136">
        <v>6</v>
      </c>
      <c r="S21" s="135">
        <v>0</v>
      </c>
      <c r="T21" s="136">
        <v>2</v>
      </c>
      <c r="U21" s="135">
        <v>1</v>
      </c>
      <c r="V21" s="136">
        <v>0</v>
      </c>
      <c r="W21" s="135">
        <f t="shared" si="0"/>
        <v>8509</v>
      </c>
      <c r="X21" s="136">
        <f t="shared" si="0"/>
        <v>7380</v>
      </c>
      <c r="Y21" s="138">
        <f>SUM(W21:X21)</f>
        <v>15889</v>
      </c>
    </row>
    <row r="22" spans="1:25" ht="10.5">
      <c r="A22" s="33"/>
      <c r="B22" s="33" t="s">
        <v>283</v>
      </c>
      <c r="C22" s="135">
        <v>0</v>
      </c>
      <c r="D22" s="136">
        <v>0</v>
      </c>
      <c r="E22" s="135">
        <v>0</v>
      </c>
      <c r="F22" s="136">
        <v>0</v>
      </c>
      <c r="G22" s="135">
        <v>0</v>
      </c>
      <c r="H22" s="136">
        <v>3</v>
      </c>
      <c r="I22" s="135">
        <v>2049</v>
      </c>
      <c r="J22" s="136">
        <v>2128</v>
      </c>
      <c r="K22" s="135">
        <v>2050</v>
      </c>
      <c r="L22" s="136">
        <v>1755</v>
      </c>
      <c r="M22" s="135">
        <v>489</v>
      </c>
      <c r="N22" s="136">
        <v>365</v>
      </c>
      <c r="O22" s="135">
        <v>84</v>
      </c>
      <c r="P22" s="136">
        <v>57</v>
      </c>
      <c r="Q22" s="135">
        <v>11</v>
      </c>
      <c r="R22" s="136">
        <v>10</v>
      </c>
      <c r="S22" s="135">
        <v>0</v>
      </c>
      <c r="T22" s="136">
        <v>3</v>
      </c>
      <c r="U22" s="135">
        <v>0</v>
      </c>
      <c r="V22" s="136">
        <v>1</v>
      </c>
      <c r="W22" s="135">
        <f t="shared" si="0"/>
        <v>4683</v>
      </c>
      <c r="X22" s="136">
        <f t="shared" si="0"/>
        <v>4322</v>
      </c>
      <c r="Y22" s="138">
        <f>SUM(W22:X22)</f>
        <v>9005</v>
      </c>
    </row>
    <row r="23" spans="1:25" ht="10.5">
      <c r="A23" s="43"/>
      <c r="B23" s="33"/>
      <c r="C23" s="135"/>
      <c r="D23" s="136"/>
      <c r="E23" s="135"/>
      <c r="F23" s="136"/>
      <c r="G23" s="135"/>
      <c r="H23" s="136"/>
      <c r="I23" s="135"/>
      <c r="J23" s="136"/>
      <c r="K23" s="135"/>
      <c r="L23" s="136"/>
      <c r="M23" s="135"/>
      <c r="N23" s="136"/>
      <c r="O23" s="135"/>
      <c r="P23" s="136"/>
      <c r="Q23" s="135"/>
      <c r="R23" s="136"/>
      <c r="S23" s="135"/>
      <c r="T23" s="136"/>
      <c r="U23" s="135"/>
      <c r="V23" s="136"/>
      <c r="W23" s="135"/>
      <c r="X23" s="136"/>
      <c r="Y23" s="138"/>
    </row>
    <row r="24" spans="1:25" ht="12">
      <c r="A24" s="31" t="s">
        <v>284</v>
      </c>
      <c r="B24" s="32"/>
      <c r="C24" s="135"/>
      <c r="D24" s="138"/>
      <c r="E24" s="135"/>
      <c r="F24" s="138"/>
      <c r="G24" s="135"/>
      <c r="H24" s="138"/>
      <c r="I24" s="135"/>
      <c r="J24" s="138"/>
      <c r="K24" s="135"/>
      <c r="L24" s="138"/>
      <c r="M24" s="135"/>
      <c r="N24" s="138"/>
      <c r="O24" s="135"/>
      <c r="P24" s="138"/>
      <c r="Q24" s="135"/>
      <c r="R24" s="138"/>
      <c r="S24" s="135"/>
      <c r="T24" s="138"/>
      <c r="U24" s="135"/>
      <c r="V24" s="138"/>
      <c r="W24" s="135"/>
      <c r="X24" s="138"/>
      <c r="Y24" s="138"/>
    </row>
    <row r="25" spans="1:25" ht="12.75">
      <c r="A25" s="134"/>
      <c r="B25" s="132" t="s">
        <v>161</v>
      </c>
      <c r="C25" s="135"/>
      <c r="D25" s="138"/>
      <c r="E25" s="135"/>
      <c r="F25" s="138"/>
      <c r="G25" s="135"/>
      <c r="H25" s="138"/>
      <c r="I25" s="135"/>
      <c r="J25" s="138"/>
      <c r="K25" s="135"/>
      <c r="L25" s="138"/>
      <c r="M25" s="135"/>
      <c r="N25" s="138"/>
      <c r="O25" s="135"/>
      <c r="P25" s="138"/>
      <c r="Q25" s="135"/>
      <c r="R25" s="138"/>
      <c r="S25" s="135"/>
      <c r="T25" s="138"/>
      <c r="U25" s="135"/>
      <c r="V25" s="138"/>
      <c r="W25" s="135"/>
      <c r="X25" s="138"/>
      <c r="Y25" s="138"/>
    </row>
    <row r="26" spans="1:25" ht="10.5">
      <c r="A26" s="32"/>
      <c r="B26" s="33" t="s">
        <v>285</v>
      </c>
      <c r="C26" s="135">
        <v>0</v>
      </c>
      <c r="D26" s="136">
        <v>0</v>
      </c>
      <c r="E26" s="135">
        <v>0</v>
      </c>
      <c r="F26" s="136">
        <v>0</v>
      </c>
      <c r="G26" s="135">
        <v>0</v>
      </c>
      <c r="H26" s="136">
        <v>0</v>
      </c>
      <c r="I26" s="135">
        <v>1</v>
      </c>
      <c r="J26" s="136">
        <v>1</v>
      </c>
      <c r="K26" s="135">
        <v>238</v>
      </c>
      <c r="L26" s="136">
        <v>212</v>
      </c>
      <c r="M26" s="135">
        <v>7306</v>
      </c>
      <c r="N26" s="136">
        <v>10071</v>
      </c>
      <c r="O26" s="135">
        <v>1126</v>
      </c>
      <c r="P26" s="136">
        <v>904</v>
      </c>
      <c r="Q26" s="135">
        <v>138</v>
      </c>
      <c r="R26" s="136">
        <v>108</v>
      </c>
      <c r="S26" s="135">
        <v>12</v>
      </c>
      <c r="T26" s="136">
        <v>6</v>
      </c>
      <c r="U26" s="135">
        <v>2</v>
      </c>
      <c r="V26" s="136">
        <v>1</v>
      </c>
      <c r="W26" s="135">
        <f aca="true" t="shared" si="1" ref="W26:X29">C26+E26+G26+I26+K26+M26+O26+Q26+S26+U26</f>
        <v>8823</v>
      </c>
      <c r="X26" s="136">
        <f t="shared" si="1"/>
        <v>11303</v>
      </c>
      <c r="Y26" s="138">
        <f>SUM(W26:X26)</f>
        <v>20126</v>
      </c>
    </row>
    <row r="27" spans="1:25" ht="10.5">
      <c r="A27" s="32"/>
      <c r="B27" s="33" t="s">
        <v>286</v>
      </c>
      <c r="C27" s="135">
        <v>0</v>
      </c>
      <c r="D27" s="136">
        <v>0</v>
      </c>
      <c r="E27" s="135">
        <v>0</v>
      </c>
      <c r="F27" s="136">
        <v>0</v>
      </c>
      <c r="G27" s="135">
        <v>0</v>
      </c>
      <c r="H27" s="136">
        <v>0</v>
      </c>
      <c r="I27" s="135">
        <v>0</v>
      </c>
      <c r="J27" s="136">
        <v>0</v>
      </c>
      <c r="K27" s="135">
        <v>0</v>
      </c>
      <c r="L27" s="136">
        <v>1</v>
      </c>
      <c r="M27" s="135">
        <v>104</v>
      </c>
      <c r="N27" s="136">
        <v>294</v>
      </c>
      <c r="O27" s="135">
        <v>74</v>
      </c>
      <c r="P27" s="136">
        <v>133</v>
      </c>
      <c r="Q27" s="135">
        <v>36</v>
      </c>
      <c r="R27" s="136">
        <v>33</v>
      </c>
      <c r="S27" s="135">
        <v>9</v>
      </c>
      <c r="T27" s="136">
        <v>4</v>
      </c>
      <c r="U27" s="135">
        <v>0</v>
      </c>
      <c r="V27" s="136">
        <v>1</v>
      </c>
      <c r="W27" s="135">
        <f t="shared" si="1"/>
        <v>223</v>
      </c>
      <c r="X27" s="136">
        <f t="shared" si="1"/>
        <v>466</v>
      </c>
      <c r="Y27" s="138">
        <f>SUM(W27:X27)</f>
        <v>689</v>
      </c>
    </row>
    <row r="28" spans="1:25" ht="10.5">
      <c r="A28" s="32"/>
      <c r="B28" s="33" t="s">
        <v>287</v>
      </c>
      <c r="C28" s="135">
        <v>0</v>
      </c>
      <c r="D28" s="136">
        <v>0</v>
      </c>
      <c r="E28" s="135">
        <v>0</v>
      </c>
      <c r="F28" s="136">
        <v>0</v>
      </c>
      <c r="G28" s="135">
        <v>0</v>
      </c>
      <c r="H28" s="136">
        <v>0</v>
      </c>
      <c r="I28" s="135">
        <v>0</v>
      </c>
      <c r="J28" s="136">
        <v>0</v>
      </c>
      <c r="K28" s="135">
        <v>18</v>
      </c>
      <c r="L28" s="136">
        <v>26</v>
      </c>
      <c r="M28" s="135">
        <v>4833</v>
      </c>
      <c r="N28" s="136">
        <v>4807</v>
      </c>
      <c r="O28" s="135">
        <v>2451</v>
      </c>
      <c r="P28" s="136">
        <v>1868</v>
      </c>
      <c r="Q28" s="135">
        <v>695</v>
      </c>
      <c r="R28" s="136">
        <v>415</v>
      </c>
      <c r="S28" s="135">
        <v>123</v>
      </c>
      <c r="T28" s="136">
        <v>71</v>
      </c>
      <c r="U28" s="135">
        <v>27</v>
      </c>
      <c r="V28" s="136">
        <v>18</v>
      </c>
      <c r="W28" s="135">
        <f t="shared" si="1"/>
        <v>8147</v>
      </c>
      <c r="X28" s="136">
        <f t="shared" si="1"/>
        <v>7205</v>
      </c>
      <c r="Y28" s="138">
        <f>SUM(W28:X28)</f>
        <v>15352</v>
      </c>
    </row>
    <row r="29" spans="1:25" ht="10.5">
      <c r="A29" s="33"/>
      <c r="B29" s="33" t="s">
        <v>288</v>
      </c>
      <c r="C29" s="135">
        <v>0</v>
      </c>
      <c r="D29" s="136">
        <v>0</v>
      </c>
      <c r="E29" s="135">
        <v>0</v>
      </c>
      <c r="F29" s="136">
        <v>0</v>
      </c>
      <c r="G29" s="135">
        <v>0</v>
      </c>
      <c r="H29" s="136">
        <v>0</v>
      </c>
      <c r="I29" s="135">
        <v>0</v>
      </c>
      <c r="J29" s="136">
        <v>0</v>
      </c>
      <c r="K29" s="135">
        <v>0</v>
      </c>
      <c r="L29" s="136">
        <v>3</v>
      </c>
      <c r="M29" s="135">
        <v>1805</v>
      </c>
      <c r="N29" s="136">
        <v>1957</v>
      </c>
      <c r="O29" s="135">
        <v>1821</v>
      </c>
      <c r="P29" s="136">
        <v>1623</v>
      </c>
      <c r="Q29" s="135">
        <v>560</v>
      </c>
      <c r="R29" s="136">
        <v>355</v>
      </c>
      <c r="S29" s="135">
        <v>109</v>
      </c>
      <c r="T29" s="136">
        <v>61</v>
      </c>
      <c r="U29" s="135">
        <v>25</v>
      </c>
      <c r="V29" s="136">
        <v>12</v>
      </c>
      <c r="W29" s="135">
        <f t="shared" si="1"/>
        <v>4320</v>
      </c>
      <c r="X29" s="136">
        <f t="shared" si="1"/>
        <v>4011</v>
      </c>
      <c r="Y29" s="138">
        <f>SUM(W29:X29)</f>
        <v>8331</v>
      </c>
    </row>
    <row r="30" spans="1:25" ht="10.5">
      <c r="A30" s="33"/>
      <c r="B30" s="33"/>
      <c r="C30" s="135"/>
      <c r="D30" s="136"/>
      <c r="E30" s="135"/>
      <c r="F30" s="136"/>
      <c r="G30" s="135"/>
      <c r="H30" s="136"/>
      <c r="I30" s="135"/>
      <c r="J30" s="136"/>
      <c r="K30" s="135"/>
      <c r="L30" s="136"/>
      <c r="M30" s="135"/>
      <c r="N30" s="136"/>
      <c r="O30" s="135"/>
      <c r="P30" s="136"/>
      <c r="Q30" s="135"/>
      <c r="R30" s="136"/>
      <c r="S30" s="135"/>
      <c r="T30" s="136"/>
      <c r="U30" s="135"/>
      <c r="V30" s="136"/>
      <c r="W30" s="135"/>
      <c r="X30" s="136"/>
      <c r="Y30" s="138"/>
    </row>
    <row r="31" spans="1:25" ht="12.75">
      <c r="A31" s="134"/>
      <c r="B31" s="132" t="s">
        <v>250</v>
      </c>
      <c r="C31" s="135"/>
      <c r="D31" s="138"/>
      <c r="E31" s="135"/>
      <c r="F31" s="138"/>
      <c r="G31" s="135"/>
      <c r="H31" s="138"/>
      <c r="I31" s="135"/>
      <c r="J31" s="138"/>
      <c r="K31" s="135"/>
      <c r="L31" s="138"/>
      <c r="M31" s="135"/>
      <c r="N31" s="138"/>
      <c r="O31" s="135"/>
      <c r="P31" s="138"/>
      <c r="Q31" s="135"/>
      <c r="R31" s="138"/>
      <c r="S31" s="135"/>
      <c r="T31" s="138"/>
      <c r="U31" s="135"/>
      <c r="V31" s="138"/>
      <c r="W31" s="135"/>
      <c r="X31" s="138"/>
      <c r="Y31" s="138"/>
    </row>
    <row r="32" spans="1:25" ht="10.5">
      <c r="A32" s="32"/>
      <c r="B32" s="33" t="s">
        <v>289</v>
      </c>
      <c r="C32" s="135">
        <v>0</v>
      </c>
      <c r="D32" s="136">
        <v>0</v>
      </c>
      <c r="E32" s="135">
        <v>0</v>
      </c>
      <c r="F32" s="136">
        <v>0</v>
      </c>
      <c r="G32" s="135">
        <v>0</v>
      </c>
      <c r="H32" s="136">
        <v>0</v>
      </c>
      <c r="I32" s="135">
        <v>0</v>
      </c>
      <c r="J32" s="136">
        <v>0</v>
      </c>
      <c r="K32" s="135">
        <v>0</v>
      </c>
      <c r="L32" s="136">
        <v>0</v>
      </c>
      <c r="M32" s="135">
        <v>0</v>
      </c>
      <c r="N32" s="136">
        <v>0</v>
      </c>
      <c r="O32" s="135">
        <v>46</v>
      </c>
      <c r="P32" s="136">
        <v>42</v>
      </c>
      <c r="Q32" s="135">
        <v>39</v>
      </c>
      <c r="R32" s="136">
        <v>48</v>
      </c>
      <c r="S32" s="135">
        <v>18</v>
      </c>
      <c r="T32" s="136">
        <v>31</v>
      </c>
      <c r="U32" s="135">
        <v>8</v>
      </c>
      <c r="V32" s="136">
        <v>18</v>
      </c>
      <c r="W32" s="135">
        <f aca="true" t="shared" si="2" ref="W32:X34">C32+E32+G32+I32+K32+M32+O32+Q32+S32+U32</f>
        <v>111</v>
      </c>
      <c r="X32" s="136">
        <f t="shared" si="2"/>
        <v>139</v>
      </c>
      <c r="Y32" s="138">
        <f>SUM(W32:X32)</f>
        <v>250</v>
      </c>
    </row>
    <row r="33" spans="1:25" ht="10.5">
      <c r="A33" s="32"/>
      <c r="B33" s="33" t="s">
        <v>290</v>
      </c>
      <c r="C33" s="135">
        <v>0</v>
      </c>
      <c r="D33" s="136">
        <v>0</v>
      </c>
      <c r="E33" s="135">
        <v>0</v>
      </c>
      <c r="F33" s="136">
        <v>0</v>
      </c>
      <c r="G33" s="135">
        <v>0</v>
      </c>
      <c r="H33" s="136">
        <v>0</v>
      </c>
      <c r="I33" s="135">
        <v>0</v>
      </c>
      <c r="J33" s="136">
        <v>0</v>
      </c>
      <c r="K33" s="135">
        <v>0</v>
      </c>
      <c r="L33" s="136">
        <v>0</v>
      </c>
      <c r="M33" s="135">
        <v>1</v>
      </c>
      <c r="N33" s="136">
        <v>2</v>
      </c>
      <c r="O33" s="135">
        <v>1408</v>
      </c>
      <c r="P33" s="136">
        <v>1637</v>
      </c>
      <c r="Q33" s="135">
        <v>1473</v>
      </c>
      <c r="R33" s="136">
        <v>1311</v>
      </c>
      <c r="S33" s="135">
        <v>388</v>
      </c>
      <c r="T33" s="136">
        <v>318</v>
      </c>
      <c r="U33" s="135">
        <v>116</v>
      </c>
      <c r="V33" s="136">
        <v>87</v>
      </c>
      <c r="W33" s="135">
        <f t="shared" si="2"/>
        <v>3386</v>
      </c>
      <c r="X33" s="136">
        <f t="shared" si="2"/>
        <v>3355</v>
      </c>
      <c r="Y33" s="138">
        <f>SUM(W33:X33)</f>
        <v>6741</v>
      </c>
    </row>
    <row r="34" spans="1:25" ht="10.5">
      <c r="A34" s="32"/>
      <c r="B34" s="33" t="s">
        <v>291</v>
      </c>
      <c r="C34" s="135">
        <v>0</v>
      </c>
      <c r="D34" s="136">
        <v>0</v>
      </c>
      <c r="E34" s="135">
        <v>0</v>
      </c>
      <c r="F34" s="136">
        <v>0</v>
      </c>
      <c r="G34" s="135">
        <v>0</v>
      </c>
      <c r="H34" s="136">
        <v>0</v>
      </c>
      <c r="I34" s="135">
        <v>0</v>
      </c>
      <c r="J34" s="136">
        <v>0</v>
      </c>
      <c r="K34" s="135">
        <v>0</v>
      </c>
      <c r="L34" s="136">
        <v>0</v>
      </c>
      <c r="M34" s="135">
        <v>0</v>
      </c>
      <c r="N34" s="136">
        <v>0</v>
      </c>
      <c r="O34" s="135">
        <v>10</v>
      </c>
      <c r="P34" s="136">
        <v>4</v>
      </c>
      <c r="Q34" s="135">
        <v>10</v>
      </c>
      <c r="R34" s="136">
        <v>6</v>
      </c>
      <c r="S34" s="135">
        <v>2</v>
      </c>
      <c r="T34" s="136">
        <v>1</v>
      </c>
      <c r="U34" s="135">
        <v>1</v>
      </c>
      <c r="V34" s="136">
        <v>0</v>
      </c>
      <c r="W34" s="135">
        <f t="shared" si="2"/>
        <v>23</v>
      </c>
      <c r="X34" s="136">
        <f t="shared" si="2"/>
        <v>11</v>
      </c>
      <c r="Y34" s="138">
        <f>SUM(W34:X34)</f>
        <v>34</v>
      </c>
    </row>
    <row r="35" spans="1:25" ht="10.5">
      <c r="A35" s="33"/>
      <c r="B35" s="33"/>
      <c r="C35" s="133"/>
      <c r="D35" s="33"/>
      <c r="E35" s="133"/>
      <c r="F35" s="33"/>
      <c r="G35" s="133"/>
      <c r="H35" s="33"/>
      <c r="I35" s="133"/>
      <c r="J35" s="33"/>
      <c r="K35" s="133"/>
      <c r="L35" s="33"/>
      <c r="M35" s="133"/>
      <c r="N35" s="33"/>
      <c r="O35" s="133"/>
      <c r="P35" s="33"/>
      <c r="Q35" s="133"/>
      <c r="R35" s="33"/>
      <c r="S35" s="133"/>
      <c r="T35" s="33"/>
      <c r="U35" s="133"/>
      <c r="V35" s="115"/>
      <c r="W35" s="133"/>
      <c r="X35" s="33"/>
      <c r="Y35" s="33"/>
    </row>
    <row r="36" spans="1:25" ht="10.5">
      <c r="A36" s="33"/>
      <c r="B36" s="43" t="s">
        <v>5</v>
      </c>
      <c r="C36" s="133"/>
      <c r="D36" s="33"/>
      <c r="E36" s="133"/>
      <c r="F36" s="33"/>
      <c r="G36" s="133"/>
      <c r="H36" s="33"/>
      <c r="I36" s="133"/>
      <c r="J36" s="33"/>
      <c r="K36" s="133"/>
      <c r="L36" s="33"/>
      <c r="M36" s="133"/>
      <c r="N36" s="33"/>
      <c r="O36" s="133"/>
      <c r="P36" s="33"/>
      <c r="Q36" s="133"/>
      <c r="R36" s="33"/>
      <c r="S36" s="133"/>
      <c r="T36" s="33"/>
      <c r="U36" s="133"/>
      <c r="V36" s="115"/>
      <c r="W36" s="133"/>
      <c r="X36" s="33"/>
      <c r="Y36" s="33"/>
    </row>
    <row r="37" spans="1:25" ht="10.5">
      <c r="A37" s="32"/>
      <c r="B37" s="33" t="s">
        <v>3</v>
      </c>
      <c r="C37" s="135">
        <v>0</v>
      </c>
      <c r="D37" s="136">
        <v>0</v>
      </c>
      <c r="E37" s="135">
        <v>0</v>
      </c>
      <c r="F37" s="136">
        <v>0</v>
      </c>
      <c r="G37" s="135">
        <v>0</v>
      </c>
      <c r="H37" s="136">
        <v>0</v>
      </c>
      <c r="I37" s="135">
        <v>0</v>
      </c>
      <c r="J37" s="136">
        <v>0</v>
      </c>
      <c r="K37" s="135">
        <v>0</v>
      </c>
      <c r="L37" s="136">
        <v>0</v>
      </c>
      <c r="M37" s="135">
        <v>0</v>
      </c>
      <c r="N37" s="136">
        <v>0</v>
      </c>
      <c r="O37" s="135">
        <v>2</v>
      </c>
      <c r="P37" s="136">
        <v>5</v>
      </c>
      <c r="Q37" s="135">
        <v>6</v>
      </c>
      <c r="R37" s="136">
        <v>3</v>
      </c>
      <c r="S37" s="135">
        <v>2</v>
      </c>
      <c r="T37" s="136">
        <v>2</v>
      </c>
      <c r="U37" s="135">
        <v>0</v>
      </c>
      <c r="V37" s="137">
        <v>0</v>
      </c>
      <c r="W37" s="135">
        <f>C37+E37+G37+I37+K37+M37+O37+Q37+S37+U37</f>
        <v>10</v>
      </c>
      <c r="X37" s="136">
        <f>D37+F37+H37+J37+L37+N37+P37+R37+T37+V37</f>
        <v>10</v>
      </c>
      <c r="Y37" s="138">
        <f>SUM(W37:X37)</f>
        <v>20</v>
      </c>
    </row>
    <row r="38" spans="1:25" ht="10.5">
      <c r="A38" s="32"/>
      <c r="B38" s="33" t="s">
        <v>4</v>
      </c>
      <c r="C38" s="135">
        <v>0</v>
      </c>
      <c r="D38" s="136">
        <v>0</v>
      </c>
      <c r="E38" s="135">
        <v>0</v>
      </c>
      <c r="F38" s="136">
        <v>0</v>
      </c>
      <c r="G38" s="135">
        <v>0</v>
      </c>
      <c r="H38" s="136">
        <v>0</v>
      </c>
      <c r="I38" s="135">
        <v>0</v>
      </c>
      <c r="J38" s="136">
        <v>0</v>
      </c>
      <c r="K38" s="135">
        <v>0</v>
      </c>
      <c r="L38" s="136">
        <v>0</v>
      </c>
      <c r="M38" s="135">
        <v>1</v>
      </c>
      <c r="N38" s="136">
        <v>0</v>
      </c>
      <c r="O38" s="135">
        <v>369</v>
      </c>
      <c r="P38" s="136">
        <v>158</v>
      </c>
      <c r="Q38" s="135">
        <v>306</v>
      </c>
      <c r="R38" s="136">
        <v>158</v>
      </c>
      <c r="S38" s="135">
        <v>151</v>
      </c>
      <c r="T38" s="136">
        <v>108</v>
      </c>
      <c r="U38" s="135">
        <v>81</v>
      </c>
      <c r="V38" s="137">
        <v>82</v>
      </c>
      <c r="W38" s="135">
        <f>C38+E38+G38+I38+K38+M38+O38+Q38+S38+U38</f>
        <v>908</v>
      </c>
      <c r="X38" s="136">
        <f>D38+F38+H38+J38+L38+N38+P38+R38+T38+V38</f>
        <v>506</v>
      </c>
      <c r="Y38" s="138">
        <f>SUM(W38:X38)</f>
        <v>1414</v>
      </c>
    </row>
    <row r="39" spans="1:25" ht="10.5">
      <c r="A39" s="33"/>
      <c r="B39" s="33"/>
      <c r="C39" s="133"/>
      <c r="D39" s="33"/>
      <c r="E39" s="133"/>
      <c r="F39" s="33"/>
      <c r="G39" s="133"/>
      <c r="H39" s="33"/>
      <c r="I39" s="133"/>
      <c r="J39" s="33"/>
      <c r="K39" s="133"/>
      <c r="L39" s="33"/>
      <c r="M39" s="133"/>
      <c r="N39" s="33"/>
      <c r="O39" s="133"/>
      <c r="P39" s="33"/>
      <c r="Q39" s="133"/>
      <c r="R39" s="33"/>
      <c r="S39" s="133"/>
      <c r="T39" s="33"/>
      <c r="U39" s="133"/>
      <c r="V39" s="115"/>
      <c r="W39" s="133"/>
      <c r="X39" s="33"/>
      <c r="Y39" s="33"/>
    </row>
    <row r="40" spans="1:25" ht="12">
      <c r="A40" s="31" t="s">
        <v>332</v>
      </c>
      <c r="B40" s="32"/>
      <c r="C40" s="135"/>
      <c r="D40" s="138"/>
      <c r="E40" s="135"/>
      <c r="F40" s="138"/>
      <c r="G40" s="135"/>
      <c r="H40" s="138"/>
      <c r="I40" s="135"/>
      <c r="J40" s="138"/>
      <c r="K40" s="135"/>
      <c r="L40" s="138"/>
      <c r="M40" s="135"/>
      <c r="N40" s="138"/>
      <c r="O40" s="135"/>
      <c r="P40" s="138"/>
      <c r="Q40" s="135"/>
      <c r="R40" s="138"/>
      <c r="S40" s="135"/>
      <c r="T40" s="138"/>
      <c r="U40" s="135"/>
      <c r="V40" s="138"/>
      <c r="W40" s="135"/>
      <c r="X40" s="138"/>
      <c r="Y40" s="138"/>
    </row>
    <row r="41" spans="1:25" ht="12">
      <c r="A41" s="31"/>
      <c r="B41" s="32" t="s">
        <v>382</v>
      </c>
      <c r="C41" s="135">
        <v>0</v>
      </c>
      <c r="D41" s="136">
        <v>0</v>
      </c>
      <c r="E41" s="135">
        <v>0</v>
      </c>
      <c r="F41" s="136">
        <v>0</v>
      </c>
      <c r="G41" s="135">
        <v>1</v>
      </c>
      <c r="H41" s="136">
        <v>0</v>
      </c>
      <c r="I41" s="135">
        <v>22</v>
      </c>
      <c r="J41" s="136">
        <v>38</v>
      </c>
      <c r="K41" s="135">
        <v>30</v>
      </c>
      <c r="L41" s="136">
        <v>33</v>
      </c>
      <c r="M41" s="135">
        <v>6</v>
      </c>
      <c r="N41" s="136">
        <v>6</v>
      </c>
      <c r="O41" s="135">
        <v>1</v>
      </c>
      <c r="P41" s="136">
        <v>2</v>
      </c>
      <c r="Q41" s="135">
        <v>0</v>
      </c>
      <c r="R41" s="136">
        <v>0</v>
      </c>
      <c r="S41" s="135">
        <v>0</v>
      </c>
      <c r="T41" s="136">
        <v>0</v>
      </c>
      <c r="U41" s="135">
        <v>0</v>
      </c>
      <c r="V41" s="137">
        <v>0</v>
      </c>
      <c r="W41" s="135">
        <f aca="true" t="shared" si="3" ref="W41:X44">C41+E41+G41+I41+K41+M41+O41+Q41+S41+U41</f>
        <v>60</v>
      </c>
      <c r="X41" s="136">
        <f t="shared" si="3"/>
        <v>79</v>
      </c>
      <c r="Y41" s="138">
        <f>W41+X41</f>
        <v>139</v>
      </c>
    </row>
    <row r="42" spans="1:25" ht="10.5">
      <c r="A42" s="32"/>
      <c r="B42" s="33" t="s">
        <v>288</v>
      </c>
      <c r="C42" s="135">
        <v>0</v>
      </c>
      <c r="D42" s="136">
        <v>0</v>
      </c>
      <c r="E42" s="135">
        <v>0</v>
      </c>
      <c r="F42" s="136">
        <v>0</v>
      </c>
      <c r="G42" s="135">
        <v>0</v>
      </c>
      <c r="H42" s="136">
        <v>0</v>
      </c>
      <c r="I42" s="135">
        <v>0</v>
      </c>
      <c r="J42" s="136">
        <v>0</v>
      </c>
      <c r="K42" s="135">
        <v>0</v>
      </c>
      <c r="L42" s="136">
        <v>0</v>
      </c>
      <c r="M42" s="135">
        <v>43</v>
      </c>
      <c r="N42" s="136">
        <v>44</v>
      </c>
      <c r="O42" s="135">
        <v>32</v>
      </c>
      <c r="P42" s="136">
        <v>47</v>
      </c>
      <c r="Q42" s="135">
        <v>8</v>
      </c>
      <c r="R42" s="136">
        <v>19</v>
      </c>
      <c r="S42" s="135">
        <v>0</v>
      </c>
      <c r="T42" s="136">
        <v>6</v>
      </c>
      <c r="U42" s="135">
        <v>1</v>
      </c>
      <c r="V42" s="137">
        <v>2</v>
      </c>
      <c r="W42" s="135">
        <f t="shared" si="3"/>
        <v>84</v>
      </c>
      <c r="X42" s="136">
        <f t="shared" si="3"/>
        <v>118</v>
      </c>
      <c r="Y42" s="138">
        <f>W42+X42</f>
        <v>202</v>
      </c>
    </row>
    <row r="43" spans="1:25" ht="10.5">
      <c r="A43" s="32"/>
      <c r="B43" s="32" t="s">
        <v>344</v>
      </c>
      <c r="C43" s="135">
        <v>0</v>
      </c>
      <c r="D43" s="136">
        <v>0</v>
      </c>
      <c r="E43" s="135">
        <v>0</v>
      </c>
      <c r="F43" s="136">
        <v>0</v>
      </c>
      <c r="G43" s="135">
        <v>0</v>
      </c>
      <c r="H43" s="136">
        <v>0</v>
      </c>
      <c r="I43" s="135">
        <v>0</v>
      </c>
      <c r="J43" s="136">
        <v>0</v>
      </c>
      <c r="K43" s="135">
        <v>0</v>
      </c>
      <c r="L43" s="136">
        <v>0</v>
      </c>
      <c r="M43" s="135">
        <v>0</v>
      </c>
      <c r="N43" s="136">
        <v>0</v>
      </c>
      <c r="O43" s="135">
        <v>0</v>
      </c>
      <c r="P43" s="136">
        <v>2</v>
      </c>
      <c r="Q43" s="135">
        <v>0</v>
      </c>
      <c r="R43" s="136">
        <v>12</v>
      </c>
      <c r="S43" s="135">
        <v>0</v>
      </c>
      <c r="T43" s="136">
        <v>20</v>
      </c>
      <c r="U43" s="135">
        <v>2</v>
      </c>
      <c r="V43" s="137">
        <v>11</v>
      </c>
      <c r="W43" s="135">
        <f t="shared" si="3"/>
        <v>2</v>
      </c>
      <c r="X43" s="136">
        <f t="shared" si="3"/>
        <v>45</v>
      </c>
      <c r="Y43" s="138">
        <f>W43+X43</f>
        <v>47</v>
      </c>
    </row>
    <row r="44" spans="1:25" ht="10.5">
      <c r="A44" s="32"/>
      <c r="B44" s="32" t="s">
        <v>383</v>
      </c>
      <c r="C44" s="135">
        <v>0</v>
      </c>
      <c r="D44" s="136">
        <v>0</v>
      </c>
      <c r="E44" s="135">
        <v>0</v>
      </c>
      <c r="F44" s="136">
        <v>0</v>
      </c>
      <c r="G44" s="135">
        <v>0</v>
      </c>
      <c r="H44" s="136">
        <v>0</v>
      </c>
      <c r="I44" s="135">
        <v>0</v>
      </c>
      <c r="J44" s="136">
        <v>0</v>
      </c>
      <c r="K44" s="135">
        <v>0</v>
      </c>
      <c r="L44" s="136">
        <v>0</v>
      </c>
      <c r="M44" s="135">
        <v>0</v>
      </c>
      <c r="N44" s="136">
        <v>0</v>
      </c>
      <c r="O44" s="135">
        <v>35</v>
      </c>
      <c r="P44" s="136">
        <v>49</v>
      </c>
      <c r="Q44" s="135">
        <v>34</v>
      </c>
      <c r="R44" s="136">
        <v>41</v>
      </c>
      <c r="S44" s="135">
        <v>11</v>
      </c>
      <c r="T44" s="136">
        <v>24</v>
      </c>
      <c r="U44" s="135">
        <v>2</v>
      </c>
      <c r="V44" s="137">
        <v>14</v>
      </c>
      <c r="W44" s="135">
        <f t="shared" si="3"/>
        <v>82</v>
      </c>
      <c r="X44" s="136">
        <f t="shared" si="3"/>
        <v>128</v>
      </c>
      <c r="Y44" s="138">
        <f>W44+X44</f>
        <v>210</v>
      </c>
    </row>
    <row r="45" spans="1:26" ht="10.5">
      <c r="A45" s="33"/>
      <c r="B45" s="33"/>
      <c r="C45" s="135"/>
      <c r="D45" s="136"/>
      <c r="E45" s="135"/>
      <c r="F45" s="136"/>
      <c r="G45" s="135"/>
      <c r="H45" s="136"/>
      <c r="I45" s="135"/>
      <c r="J45" s="136"/>
      <c r="K45" s="135"/>
      <c r="L45" s="136"/>
      <c r="M45" s="135"/>
      <c r="N45" s="136"/>
      <c r="O45" s="135"/>
      <c r="P45" s="136"/>
      <c r="Q45" s="135"/>
      <c r="R45" s="136"/>
      <c r="S45" s="135"/>
      <c r="T45" s="136"/>
      <c r="U45" s="135"/>
      <c r="V45" s="137"/>
      <c r="W45" s="33"/>
      <c r="X45" s="32"/>
      <c r="Y45" s="33"/>
      <c r="Z45" s="115"/>
    </row>
    <row r="46" spans="1:26" ht="12">
      <c r="A46" s="31" t="s">
        <v>6</v>
      </c>
      <c r="B46" s="32"/>
      <c r="C46" s="135"/>
      <c r="D46" s="136"/>
      <c r="E46" s="135"/>
      <c r="F46" s="136"/>
      <c r="G46" s="135"/>
      <c r="H46" s="136"/>
      <c r="I46" s="135"/>
      <c r="J46" s="136"/>
      <c r="K46" s="135"/>
      <c r="L46" s="136"/>
      <c r="M46" s="135"/>
      <c r="N46" s="136"/>
      <c r="O46" s="135"/>
      <c r="P46" s="136"/>
      <c r="Q46" s="135"/>
      <c r="R46" s="136"/>
      <c r="S46" s="135"/>
      <c r="T46" s="136"/>
      <c r="U46" s="135"/>
      <c r="V46" s="137"/>
      <c r="W46" s="138"/>
      <c r="X46" s="138"/>
      <c r="Y46" s="138"/>
      <c r="Z46" s="115"/>
    </row>
    <row r="47" spans="1:26" ht="10.5">
      <c r="A47" s="32"/>
      <c r="B47" s="33" t="s">
        <v>7</v>
      </c>
      <c r="C47" s="135">
        <v>0</v>
      </c>
      <c r="D47" s="136">
        <v>0</v>
      </c>
      <c r="E47" s="135">
        <v>0</v>
      </c>
      <c r="F47" s="136">
        <v>0</v>
      </c>
      <c r="G47" s="135">
        <v>0</v>
      </c>
      <c r="H47" s="136">
        <v>0</v>
      </c>
      <c r="I47" s="135">
        <v>0</v>
      </c>
      <c r="J47" s="136">
        <v>0</v>
      </c>
      <c r="K47" s="135">
        <v>0</v>
      </c>
      <c r="L47" s="136">
        <v>0</v>
      </c>
      <c r="M47" s="135">
        <v>0</v>
      </c>
      <c r="N47" s="136">
        <v>0</v>
      </c>
      <c r="O47" s="135">
        <v>0</v>
      </c>
      <c r="P47" s="136">
        <v>0</v>
      </c>
      <c r="Q47" s="135">
        <v>1</v>
      </c>
      <c r="R47" s="136">
        <v>6</v>
      </c>
      <c r="S47" s="135">
        <v>1</v>
      </c>
      <c r="T47" s="136">
        <v>10</v>
      </c>
      <c r="U47" s="135">
        <v>2</v>
      </c>
      <c r="V47" s="137">
        <v>7</v>
      </c>
      <c r="W47" s="135">
        <f>C47+E47+G47+I47+K47+M47+O47+Q47+S47+U47</f>
        <v>4</v>
      </c>
      <c r="X47" s="136">
        <f>D47+F47+H47+J47+L47+N47+P47+R47+T47+V47</f>
        <v>23</v>
      </c>
      <c r="Y47" s="138">
        <f>W47+X47</f>
        <v>27</v>
      </c>
      <c r="Z47" s="115"/>
    </row>
    <row r="48" spans="1:26" ht="10.5">
      <c r="A48" s="32"/>
      <c r="B48" s="33" t="s">
        <v>8</v>
      </c>
      <c r="C48" s="135">
        <v>0</v>
      </c>
      <c r="D48" s="136">
        <v>0</v>
      </c>
      <c r="E48" s="135">
        <v>0</v>
      </c>
      <c r="F48" s="136">
        <v>0</v>
      </c>
      <c r="G48" s="135">
        <v>0</v>
      </c>
      <c r="H48" s="136">
        <v>0</v>
      </c>
      <c r="I48" s="135">
        <v>0</v>
      </c>
      <c r="J48" s="136">
        <v>0</v>
      </c>
      <c r="K48" s="135">
        <v>0</v>
      </c>
      <c r="L48" s="136">
        <v>0</v>
      </c>
      <c r="M48" s="135">
        <v>0</v>
      </c>
      <c r="N48" s="136">
        <v>0</v>
      </c>
      <c r="O48" s="135">
        <v>0</v>
      </c>
      <c r="P48" s="136">
        <v>21</v>
      </c>
      <c r="Q48" s="135">
        <v>10</v>
      </c>
      <c r="R48" s="136">
        <v>30</v>
      </c>
      <c r="S48" s="135">
        <v>4</v>
      </c>
      <c r="T48" s="136">
        <v>23</v>
      </c>
      <c r="U48" s="135">
        <v>9</v>
      </c>
      <c r="V48" s="137">
        <v>11</v>
      </c>
      <c r="W48" s="135">
        <f>C48+E48+G48+I48+K48+M48+O48+Q48+S48+U48</f>
        <v>23</v>
      </c>
      <c r="X48" s="136">
        <f>D48+F48+H48+J48+L48+N48+P48+R48+T48+V48</f>
        <v>85</v>
      </c>
      <c r="Y48" s="138">
        <f>W48+X48</f>
        <v>108</v>
      </c>
      <c r="Z48" s="115"/>
    </row>
    <row r="49" spans="1:26" ht="10.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36"/>
    </row>
    <row r="50" spans="1:26" ht="21" customHeight="1">
      <c r="A50" s="347" t="s">
        <v>541</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115"/>
    </row>
    <row r="51" spans="1:26" ht="10.5">
      <c r="A51" s="44" t="s">
        <v>12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0.5">
      <c r="A52" s="46" t="s">
        <v>9</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ht="10.5">
      <c r="A53" s="46" t="s">
        <v>24</v>
      </c>
    </row>
    <row r="54" spans="1:2" ht="10.5">
      <c r="A54" s="46" t="s">
        <v>10</v>
      </c>
      <c r="B54" s="46"/>
    </row>
    <row r="55" ht="10.5">
      <c r="A55" s="46" t="s">
        <v>11</v>
      </c>
    </row>
    <row r="57" spans="6:20" ht="9.75">
      <c r="F57" s="148"/>
      <c r="G57" s="148"/>
      <c r="H57" s="148"/>
      <c r="I57" s="148"/>
      <c r="J57" s="148"/>
      <c r="K57" s="148"/>
      <c r="L57" s="148"/>
      <c r="M57" s="148"/>
      <c r="N57" s="148"/>
      <c r="O57" s="148"/>
      <c r="P57" s="148"/>
      <c r="Q57" s="148"/>
      <c r="R57" s="148"/>
      <c r="S57" s="148"/>
      <c r="T57" s="148"/>
    </row>
    <row r="58" spans="2:20" ht="9.75">
      <c r="B58" s="44"/>
      <c r="C58" s="44"/>
      <c r="D58" s="44"/>
      <c r="E58" s="44"/>
      <c r="F58" s="73"/>
      <c r="G58" s="73"/>
      <c r="H58" s="73"/>
      <c r="I58" s="73"/>
      <c r="J58" s="73"/>
      <c r="K58" s="73"/>
      <c r="L58" s="73"/>
      <c r="M58" s="73"/>
      <c r="N58" s="148"/>
      <c r="O58" s="148"/>
      <c r="P58" s="148"/>
      <c r="Q58" s="148"/>
      <c r="R58" s="148"/>
      <c r="S58" s="148"/>
      <c r="T58" s="148"/>
    </row>
    <row r="59" spans="2:20" ht="9.75">
      <c r="B59" s="44"/>
      <c r="C59" s="44"/>
      <c r="D59" s="44"/>
      <c r="E59" s="44"/>
      <c r="F59" s="73"/>
      <c r="G59" s="73"/>
      <c r="H59" s="73"/>
      <c r="I59" s="73"/>
      <c r="J59" s="73"/>
      <c r="K59" s="73"/>
      <c r="L59" s="73"/>
      <c r="M59" s="73"/>
      <c r="N59" s="148"/>
      <c r="O59" s="148"/>
      <c r="P59" s="148"/>
      <c r="Q59" s="148"/>
      <c r="R59" s="148"/>
      <c r="S59" s="148"/>
      <c r="T59" s="148"/>
    </row>
    <row r="60" spans="2:20" ht="9.75">
      <c r="B60" s="44"/>
      <c r="C60" s="44"/>
      <c r="D60" s="44"/>
      <c r="E60" s="44"/>
      <c r="F60" s="73"/>
      <c r="G60" s="73"/>
      <c r="H60" s="73"/>
      <c r="I60" s="73"/>
      <c r="J60" s="73"/>
      <c r="K60" s="73"/>
      <c r="L60" s="73"/>
      <c r="M60" s="73"/>
      <c r="N60" s="148"/>
      <c r="O60" s="148"/>
      <c r="P60" s="148"/>
      <c r="Q60" s="148"/>
      <c r="R60" s="148"/>
      <c r="S60" s="148"/>
      <c r="T60" s="148"/>
    </row>
    <row r="61" spans="2:20" ht="9.75">
      <c r="B61" s="44"/>
      <c r="C61" s="44"/>
      <c r="D61" s="44"/>
      <c r="E61" s="44"/>
      <c r="F61" s="73"/>
      <c r="G61" s="73"/>
      <c r="H61" s="73"/>
      <c r="I61" s="73"/>
      <c r="J61" s="73"/>
      <c r="K61" s="73"/>
      <c r="L61" s="73"/>
      <c r="M61" s="73"/>
      <c r="N61" s="148"/>
      <c r="O61" s="148"/>
      <c r="P61" s="148"/>
      <c r="Q61" s="148"/>
      <c r="R61" s="148"/>
      <c r="S61" s="148"/>
      <c r="T61" s="148"/>
    </row>
    <row r="62" spans="2:13" ht="9.75">
      <c r="B62" s="44"/>
      <c r="C62" s="44"/>
      <c r="D62" s="44"/>
      <c r="E62" s="44"/>
      <c r="F62" s="44"/>
      <c r="G62" s="44"/>
      <c r="H62" s="44"/>
      <c r="I62" s="44"/>
      <c r="J62" s="44"/>
      <c r="K62" s="44"/>
      <c r="L62" s="44"/>
      <c r="M62" s="44"/>
    </row>
    <row r="63" spans="2:13" ht="9.75">
      <c r="B63" s="44"/>
      <c r="C63" s="44"/>
      <c r="D63" s="44"/>
      <c r="E63" s="44"/>
      <c r="F63" s="44"/>
      <c r="G63" s="44"/>
      <c r="H63" s="44"/>
      <c r="I63" s="44"/>
      <c r="J63" s="44"/>
      <c r="K63" s="44"/>
      <c r="L63" s="44"/>
      <c r="M63" s="44"/>
    </row>
    <row r="64" spans="2:13" ht="9.75">
      <c r="B64" s="44"/>
      <c r="C64" s="44"/>
      <c r="D64" s="44"/>
      <c r="E64" s="44"/>
      <c r="F64" s="44"/>
      <c r="G64" s="44"/>
      <c r="H64" s="44"/>
      <c r="I64" s="44"/>
      <c r="J64" s="44"/>
      <c r="K64" s="44"/>
      <c r="L64" s="44"/>
      <c r="M64" s="44"/>
    </row>
    <row r="65" spans="2:25" ht="9.75">
      <c r="B65" s="44"/>
      <c r="C65" s="44"/>
      <c r="D65" s="44"/>
      <c r="E65" s="44"/>
      <c r="F65" s="44"/>
      <c r="G65" s="44"/>
      <c r="H65" s="44"/>
      <c r="I65" s="44"/>
      <c r="J65" s="44"/>
      <c r="K65" s="44"/>
      <c r="L65" s="44"/>
      <c r="M65" s="44"/>
      <c r="N65" s="44"/>
      <c r="O65" s="44"/>
      <c r="P65" s="44"/>
      <c r="Q65" s="44"/>
      <c r="W65" s="44"/>
      <c r="X65" s="44"/>
      <c r="Y65" s="44"/>
    </row>
    <row r="66" spans="2:25" ht="9.75">
      <c r="B66" s="44"/>
      <c r="C66" s="44"/>
      <c r="D66" s="44"/>
      <c r="E66" s="44"/>
      <c r="F66" s="44"/>
      <c r="G66" s="44"/>
      <c r="H66" s="44"/>
      <c r="I66" s="44"/>
      <c r="J66" s="44"/>
      <c r="K66" s="44"/>
      <c r="L66" s="44"/>
      <c r="M66" s="44"/>
      <c r="N66" s="44"/>
      <c r="O66" s="44"/>
      <c r="P66" s="44"/>
      <c r="Q66" s="44"/>
      <c r="W66" s="44"/>
      <c r="X66" s="44"/>
      <c r="Y66" s="44"/>
    </row>
    <row r="67" spans="2:20" ht="9.75">
      <c r="B67" s="44"/>
      <c r="C67" s="44"/>
      <c r="D67" s="44"/>
      <c r="E67" s="44"/>
      <c r="F67" s="44"/>
      <c r="G67" s="44"/>
      <c r="H67" s="44"/>
      <c r="I67" s="44"/>
      <c r="J67" s="44"/>
      <c r="K67" s="44"/>
      <c r="L67" s="44"/>
      <c r="M67" s="44"/>
      <c r="N67" s="44"/>
      <c r="O67" s="44"/>
      <c r="P67" s="44"/>
      <c r="Q67" s="44"/>
      <c r="R67" s="44"/>
      <c r="S67" s="44"/>
      <c r="T67" s="44"/>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5"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Z148"/>
  <sheetViews>
    <sheetView zoomScalePageLayoutView="0" workbookViewId="0" topLeftCell="A1">
      <selection activeCell="S39" sqref="S39"/>
    </sheetView>
  </sheetViews>
  <sheetFormatPr defaultColWidth="9.33203125" defaultRowHeight="11.25"/>
  <cols>
    <col min="1" max="1" width="3.16015625" style="192" customWidth="1"/>
    <col min="2" max="2" width="65.66015625" style="192" customWidth="1"/>
    <col min="3" max="25" width="6.33203125" style="192" customWidth="1"/>
    <col min="26" max="16384" width="9.33203125" style="192" customWidth="1"/>
  </cols>
  <sheetData>
    <row r="1" spans="1:25" ht="10.5">
      <c r="A1" s="153" t="s">
        <v>459</v>
      </c>
      <c r="B1" s="196"/>
      <c r="C1" s="195"/>
      <c r="D1" s="195"/>
      <c r="E1" s="195"/>
      <c r="F1" s="195"/>
      <c r="G1" s="195"/>
      <c r="H1" s="195"/>
      <c r="I1" s="195"/>
      <c r="J1" s="195"/>
      <c r="K1" s="195"/>
      <c r="L1" s="195"/>
      <c r="M1" s="195"/>
      <c r="N1" s="195"/>
      <c r="O1" s="195"/>
      <c r="P1" s="195"/>
      <c r="Q1" s="195"/>
      <c r="R1" s="195"/>
      <c r="S1" s="195"/>
      <c r="T1" s="195"/>
      <c r="U1" s="195"/>
      <c r="V1" s="197"/>
      <c r="W1" s="197"/>
      <c r="X1" s="197"/>
      <c r="Y1" s="197"/>
    </row>
    <row r="2" spans="1:25" ht="10.5">
      <c r="A2" s="198" t="s">
        <v>55</v>
      </c>
      <c r="B2" s="198"/>
      <c r="C2" s="199"/>
      <c r="D2" s="199"/>
      <c r="E2" s="199"/>
      <c r="F2" s="199"/>
      <c r="G2" s="199"/>
      <c r="H2" s="199"/>
      <c r="I2" s="199"/>
      <c r="J2" s="199"/>
      <c r="K2" s="199"/>
      <c r="L2" s="199"/>
      <c r="M2" s="199"/>
      <c r="N2" s="199"/>
      <c r="O2" s="199"/>
      <c r="P2" s="199"/>
      <c r="Q2" s="199"/>
      <c r="R2" s="199"/>
      <c r="S2" s="199"/>
      <c r="T2" s="199"/>
      <c r="U2" s="199"/>
      <c r="V2" s="200"/>
      <c r="W2" s="200"/>
      <c r="X2" s="200"/>
      <c r="Y2" s="200"/>
    </row>
    <row r="3" spans="1:25" ht="10.5">
      <c r="A3" s="154" t="s">
        <v>460</v>
      </c>
      <c r="B3" s="198"/>
      <c r="C3" s="198"/>
      <c r="D3" s="198"/>
      <c r="E3" s="198"/>
      <c r="F3" s="198"/>
      <c r="G3" s="198"/>
      <c r="H3" s="198"/>
      <c r="I3" s="198"/>
      <c r="J3" s="198"/>
      <c r="K3" s="198"/>
      <c r="L3" s="198"/>
      <c r="M3" s="198"/>
      <c r="N3" s="198"/>
      <c r="O3" s="198"/>
      <c r="P3" s="198"/>
      <c r="Q3" s="198"/>
      <c r="R3" s="198"/>
      <c r="S3" s="198"/>
      <c r="T3" s="198"/>
      <c r="U3" s="198"/>
      <c r="V3" s="201"/>
      <c r="W3" s="201"/>
      <c r="X3" s="201"/>
      <c r="Y3" s="201"/>
    </row>
    <row r="4" spans="1:25" ht="10.5">
      <c r="A4" s="198" t="s">
        <v>275</v>
      </c>
      <c r="B4" s="198"/>
      <c r="C4" s="199"/>
      <c r="D4" s="199"/>
      <c r="E4" s="199"/>
      <c r="F4" s="199"/>
      <c r="G4" s="199"/>
      <c r="H4" s="199"/>
      <c r="I4" s="199"/>
      <c r="J4" s="199"/>
      <c r="K4" s="199"/>
      <c r="L4" s="199"/>
      <c r="M4" s="199"/>
      <c r="N4" s="199"/>
      <c r="O4" s="199"/>
      <c r="P4" s="199"/>
      <c r="Q4" s="199"/>
      <c r="R4" s="199"/>
      <c r="S4" s="199"/>
      <c r="T4" s="199"/>
      <c r="U4" s="199"/>
      <c r="V4" s="200"/>
      <c r="W4" s="200"/>
      <c r="X4" s="200"/>
      <c r="Y4" s="200"/>
    </row>
    <row r="5" spans="1:25" ht="10.5">
      <c r="A5" s="198"/>
      <c r="B5" s="198"/>
      <c r="C5" s="199"/>
      <c r="D5" s="199"/>
      <c r="E5" s="199"/>
      <c r="F5" s="199"/>
      <c r="G5" s="199"/>
      <c r="H5" s="199"/>
      <c r="I5" s="199"/>
      <c r="J5" s="199"/>
      <c r="K5" s="199"/>
      <c r="L5" s="199"/>
      <c r="M5" s="199"/>
      <c r="N5" s="199"/>
      <c r="O5" s="199"/>
      <c r="P5" s="199"/>
      <c r="Q5" s="199"/>
      <c r="R5" s="199"/>
      <c r="S5" s="199"/>
      <c r="T5" s="199"/>
      <c r="U5" s="199"/>
      <c r="V5" s="200"/>
      <c r="W5" s="200"/>
      <c r="X5" s="200"/>
      <c r="Y5" s="200"/>
    </row>
    <row r="6" spans="1:25" ht="10.5">
      <c r="A6" s="198" t="s">
        <v>294</v>
      </c>
      <c r="B6" s="198"/>
      <c r="C6" s="199"/>
      <c r="D6" s="199"/>
      <c r="E6" s="199"/>
      <c r="F6" s="199"/>
      <c r="G6" s="199"/>
      <c r="H6" s="199"/>
      <c r="I6" s="199"/>
      <c r="J6" s="199"/>
      <c r="K6" s="199"/>
      <c r="L6" s="199"/>
      <c r="M6" s="199"/>
      <c r="N6" s="199"/>
      <c r="O6" s="199"/>
      <c r="P6" s="199"/>
      <c r="Q6" s="199"/>
      <c r="R6" s="199"/>
      <c r="S6" s="199"/>
      <c r="T6" s="199"/>
      <c r="U6" s="199"/>
      <c r="V6" s="200"/>
      <c r="W6" s="200"/>
      <c r="X6" s="200"/>
      <c r="Y6" s="200"/>
    </row>
    <row r="7" spans="1:25" ht="11.25" thickBot="1">
      <c r="A7" s="198"/>
      <c r="B7" s="198"/>
      <c r="C7" s="199"/>
      <c r="D7" s="199"/>
      <c r="E7" s="199"/>
      <c r="F7" s="199"/>
      <c r="G7" s="199"/>
      <c r="H7" s="199"/>
      <c r="I7" s="199"/>
      <c r="J7" s="199"/>
      <c r="K7" s="199"/>
      <c r="L7" s="199"/>
      <c r="M7" s="199"/>
      <c r="N7" s="199"/>
      <c r="O7" s="199"/>
      <c r="P7" s="199"/>
      <c r="Q7" s="199"/>
      <c r="R7" s="199"/>
      <c r="S7" s="199"/>
      <c r="T7" s="199"/>
      <c r="U7" s="199"/>
      <c r="V7" s="200"/>
      <c r="W7" s="200"/>
      <c r="X7" s="200"/>
      <c r="Y7" s="200"/>
    </row>
    <row r="8" spans="1:25" ht="10.5">
      <c r="A8" s="202"/>
      <c r="B8" s="202"/>
      <c r="C8" s="203" t="s">
        <v>276</v>
      </c>
      <c r="D8" s="204"/>
      <c r="E8" s="204"/>
      <c r="F8" s="204"/>
      <c r="G8" s="204"/>
      <c r="H8" s="204"/>
      <c r="I8" s="204"/>
      <c r="J8" s="204"/>
      <c r="K8" s="204"/>
      <c r="L8" s="204"/>
      <c r="M8" s="204"/>
      <c r="N8" s="204"/>
      <c r="O8" s="204"/>
      <c r="P8" s="204"/>
      <c r="Q8" s="204"/>
      <c r="R8" s="204"/>
      <c r="S8" s="204"/>
      <c r="T8" s="204"/>
      <c r="U8" s="204"/>
      <c r="V8" s="205"/>
      <c r="W8" s="205"/>
      <c r="X8" s="205"/>
      <c r="Y8" s="205"/>
    </row>
    <row r="9" spans="1:25" ht="10.5">
      <c r="A9" s="195"/>
      <c r="B9" s="195"/>
      <c r="C9" s="206" t="str">
        <f>E9+1&amp;" en volgende"</f>
        <v>1999 en volgende</v>
      </c>
      <c r="D9" s="199"/>
      <c r="E9" s="206">
        <v>1998</v>
      </c>
      <c r="F9" s="199"/>
      <c r="G9" s="206">
        <f>E9-1</f>
        <v>1997</v>
      </c>
      <c r="H9" s="199"/>
      <c r="I9" s="206">
        <f>G9-1</f>
        <v>1996</v>
      </c>
      <c r="J9" s="199"/>
      <c r="K9" s="206">
        <f>I9-1</f>
        <v>1995</v>
      </c>
      <c r="L9" s="199"/>
      <c r="M9" s="206">
        <f>K9-1</f>
        <v>1994</v>
      </c>
      <c r="N9" s="199"/>
      <c r="O9" s="206">
        <f>M9-1</f>
        <v>1993</v>
      </c>
      <c r="P9" s="199"/>
      <c r="Q9" s="206">
        <f>O9-1</f>
        <v>1992</v>
      </c>
      <c r="R9" s="199"/>
      <c r="S9" s="206">
        <f>Q9-1</f>
        <v>1991</v>
      </c>
      <c r="T9" s="199"/>
      <c r="U9" s="206" t="str">
        <f>S9-1&amp;" + vóór"</f>
        <v>1990 + vóór</v>
      </c>
      <c r="V9" s="200"/>
      <c r="W9" s="206" t="s">
        <v>28</v>
      </c>
      <c r="X9" s="200"/>
      <c r="Y9" s="207"/>
    </row>
    <row r="10" spans="1:25" ht="10.5">
      <c r="A10" s="208"/>
      <c r="B10" s="208"/>
      <c r="C10" s="209" t="s">
        <v>277</v>
      </c>
      <c r="D10" s="210" t="s">
        <v>27</v>
      </c>
      <c r="E10" s="209" t="s">
        <v>277</v>
      </c>
      <c r="F10" s="210" t="s">
        <v>27</v>
      </c>
      <c r="G10" s="209" t="s">
        <v>277</v>
      </c>
      <c r="H10" s="210" t="s">
        <v>27</v>
      </c>
      <c r="I10" s="209" t="s">
        <v>277</v>
      </c>
      <c r="J10" s="210" t="s">
        <v>27</v>
      </c>
      <c r="K10" s="209" t="s">
        <v>277</v>
      </c>
      <c r="L10" s="210" t="s">
        <v>27</v>
      </c>
      <c r="M10" s="209" t="s">
        <v>277</v>
      </c>
      <c r="N10" s="210" t="s">
        <v>27</v>
      </c>
      <c r="O10" s="209" t="s">
        <v>277</v>
      </c>
      <c r="P10" s="210" t="s">
        <v>27</v>
      </c>
      <c r="Q10" s="209" t="s">
        <v>277</v>
      </c>
      <c r="R10" s="210" t="s">
        <v>27</v>
      </c>
      <c r="S10" s="209" t="s">
        <v>277</v>
      </c>
      <c r="T10" s="210" t="s">
        <v>27</v>
      </c>
      <c r="U10" s="209" t="s">
        <v>277</v>
      </c>
      <c r="V10" s="210" t="s">
        <v>27</v>
      </c>
      <c r="W10" s="209" t="s">
        <v>277</v>
      </c>
      <c r="X10" s="210" t="s">
        <v>27</v>
      </c>
      <c r="Y10" s="210" t="s">
        <v>29</v>
      </c>
    </row>
    <row r="11" spans="1:25" ht="10.5">
      <c r="A11" s="211"/>
      <c r="B11" s="211"/>
      <c r="C11" s="212"/>
      <c r="D11" s="213"/>
      <c r="E11" s="212"/>
      <c r="F11" s="213"/>
      <c r="G11" s="212"/>
      <c r="H11" s="213"/>
      <c r="I11" s="212"/>
      <c r="J11" s="213"/>
      <c r="K11" s="212"/>
      <c r="L11" s="213"/>
      <c r="M11" s="212"/>
      <c r="N11" s="213"/>
      <c r="O11" s="212"/>
      <c r="P11" s="213"/>
      <c r="Q11" s="212"/>
      <c r="R11" s="213"/>
      <c r="S11" s="212"/>
      <c r="T11" s="213"/>
      <c r="U11" s="212"/>
      <c r="V11" s="213"/>
      <c r="W11" s="212"/>
      <c r="X11" s="213"/>
      <c r="Y11" s="213"/>
    </row>
    <row r="12" spans="1:25" ht="12">
      <c r="A12" s="31" t="s">
        <v>278</v>
      </c>
      <c r="B12" s="214"/>
      <c r="C12" s="215"/>
      <c r="D12" s="216"/>
      <c r="E12" s="215"/>
      <c r="F12" s="216"/>
      <c r="G12" s="215"/>
      <c r="H12" s="216"/>
      <c r="I12" s="215"/>
      <c r="J12" s="216"/>
      <c r="K12" s="215"/>
      <c r="L12" s="216"/>
      <c r="M12" s="215"/>
      <c r="N12" s="216"/>
      <c r="O12" s="215"/>
      <c r="P12" s="216"/>
      <c r="Q12" s="215"/>
      <c r="R12" s="216"/>
      <c r="S12" s="215"/>
      <c r="T12" s="216"/>
      <c r="U12" s="215"/>
      <c r="V12" s="211"/>
      <c r="W12" s="215"/>
      <c r="X12" s="211"/>
      <c r="Y12" s="211"/>
    </row>
    <row r="13" spans="1:25" ht="12.75">
      <c r="A13" s="217"/>
      <c r="B13" s="214" t="s">
        <v>56</v>
      </c>
      <c r="C13" s="215"/>
      <c r="D13" s="216"/>
      <c r="E13" s="215"/>
      <c r="F13" s="216"/>
      <c r="G13" s="215"/>
      <c r="H13" s="216"/>
      <c r="I13" s="215"/>
      <c r="J13" s="216"/>
      <c r="K13" s="215"/>
      <c r="L13" s="216"/>
      <c r="M13" s="215"/>
      <c r="N13" s="216"/>
      <c r="O13" s="215"/>
      <c r="P13" s="216"/>
      <c r="Q13" s="215"/>
      <c r="R13" s="216"/>
      <c r="S13" s="215"/>
      <c r="T13" s="216"/>
      <c r="U13" s="215"/>
      <c r="V13" s="211"/>
      <c r="W13" s="215"/>
      <c r="X13" s="211"/>
      <c r="Y13" s="211"/>
    </row>
    <row r="14" spans="1:25" ht="10.5">
      <c r="A14" s="195"/>
      <c r="B14" s="195" t="s">
        <v>57</v>
      </c>
      <c r="C14" s="151">
        <v>4</v>
      </c>
      <c r="D14" s="218">
        <v>0</v>
      </c>
      <c r="E14" s="151">
        <v>463</v>
      </c>
      <c r="F14" s="218">
        <v>190</v>
      </c>
      <c r="G14" s="151">
        <v>186</v>
      </c>
      <c r="H14" s="218">
        <v>80</v>
      </c>
      <c r="I14" s="151">
        <v>27</v>
      </c>
      <c r="J14" s="218">
        <v>20</v>
      </c>
      <c r="K14" s="151">
        <v>3</v>
      </c>
      <c r="L14" s="218">
        <v>1</v>
      </c>
      <c r="M14" s="151">
        <v>0</v>
      </c>
      <c r="N14" s="218">
        <v>0</v>
      </c>
      <c r="O14" s="151">
        <v>0</v>
      </c>
      <c r="P14" s="218">
        <v>0</v>
      </c>
      <c r="Q14" s="151">
        <v>0</v>
      </c>
      <c r="R14" s="218">
        <v>0</v>
      </c>
      <c r="S14" s="151">
        <v>0</v>
      </c>
      <c r="T14" s="218">
        <v>0</v>
      </c>
      <c r="U14" s="151">
        <v>0</v>
      </c>
      <c r="V14" s="218">
        <v>0</v>
      </c>
      <c r="W14" s="151">
        <f>C14+E14+G14+I14+K14+M14+O14+Q14+S14+U14</f>
        <v>683</v>
      </c>
      <c r="X14" s="218">
        <f>D14+F14+H14+J14+L14+N14+P14+R14+T14+V14</f>
        <v>291</v>
      </c>
      <c r="Y14" s="219">
        <f>SUM(W14:X14)</f>
        <v>974</v>
      </c>
    </row>
    <row r="15" spans="1:25" ht="10.5">
      <c r="A15" s="195"/>
      <c r="B15" s="195" t="s">
        <v>352</v>
      </c>
      <c r="C15" s="151">
        <v>0</v>
      </c>
      <c r="D15" s="218">
        <v>0</v>
      </c>
      <c r="E15" s="151">
        <v>231</v>
      </c>
      <c r="F15" s="218">
        <v>75</v>
      </c>
      <c r="G15" s="151">
        <v>223</v>
      </c>
      <c r="H15" s="218">
        <v>108</v>
      </c>
      <c r="I15" s="151">
        <v>14</v>
      </c>
      <c r="J15" s="218">
        <v>10</v>
      </c>
      <c r="K15" s="151">
        <v>1</v>
      </c>
      <c r="L15" s="218">
        <v>0</v>
      </c>
      <c r="M15" s="151">
        <v>0</v>
      </c>
      <c r="N15" s="218">
        <v>0</v>
      </c>
      <c r="O15" s="151">
        <v>0</v>
      </c>
      <c r="P15" s="218">
        <v>0</v>
      </c>
      <c r="Q15" s="151">
        <v>0</v>
      </c>
      <c r="R15" s="218">
        <v>0</v>
      </c>
      <c r="S15" s="151">
        <v>0</v>
      </c>
      <c r="T15" s="218">
        <v>0</v>
      </c>
      <c r="U15" s="151">
        <v>0</v>
      </c>
      <c r="V15" s="218">
        <v>0</v>
      </c>
      <c r="W15" s="151">
        <f>C15+E15+G15+I15+K15+M15+O15+Q15+S15+U15</f>
        <v>469</v>
      </c>
      <c r="X15" s="218">
        <f>D15+F15+H15+J15+L15+N15+P15+R15+T15+V15</f>
        <v>193</v>
      </c>
      <c r="Y15" s="219">
        <f>SUM(W15:X15)</f>
        <v>662</v>
      </c>
    </row>
    <row r="16" spans="1:25" ht="10.5">
      <c r="A16" s="195"/>
      <c r="B16" s="195"/>
      <c r="C16" s="151"/>
      <c r="D16" s="218"/>
      <c r="E16" s="151"/>
      <c r="F16" s="218"/>
      <c r="G16" s="151"/>
      <c r="H16" s="218"/>
      <c r="I16" s="151"/>
      <c r="J16" s="218"/>
      <c r="K16" s="151"/>
      <c r="L16" s="218"/>
      <c r="M16" s="151"/>
      <c r="N16" s="218"/>
      <c r="O16" s="151"/>
      <c r="P16" s="218"/>
      <c r="Q16" s="151"/>
      <c r="R16" s="218"/>
      <c r="S16" s="151"/>
      <c r="T16" s="218"/>
      <c r="U16" s="151"/>
      <c r="V16" s="218"/>
      <c r="W16" s="151"/>
      <c r="X16" s="218"/>
      <c r="Y16" s="219"/>
    </row>
    <row r="17" spans="1:25" ht="12">
      <c r="A17" s="31" t="s">
        <v>279</v>
      </c>
      <c r="B17" s="216"/>
      <c r="C17" s="151"/>
      <c r="D17" s="219"/>
      <c r="E17" s="151"/>
      <c r="F17" s="219"/>
      <c r="G17" s="151"/>
      <c r="H17" s="219"/>
      <c r="I17" s="151"/>
      <c r="J17" s="219"/>
      <c r="K17" s="151"/>
      <c r="L17" s="219"/>
      <c r="M17" s="151"/>
      <c r="N17" s="219"/>
      <c r="O17" s="151"/>
      <c r="P17" s="219"/>
      <c r="Q17" s="151"/>
      <c r="R17" s="219"/>
      <c r="S17" s="151"/>
      <c r="T17" s="219"/>
      <c r="U17" s="151"/>
      <c r="V17" s="219"/>
      <c r="W17" s="151"/>
      <c r="X17" s="219"/>
      <c r="Y17" s="219"/>
    </row>
    <row r="18" spans="1:25" ht="12.75">
      <c r="A18" s="217"/>
      <c r="B18" s="214" t="s">
        <v>108</v>
      </c>
      <c r="C18" s="151"/>
      <c r="D18" s="219"/>
      <c r="E18" s="151"/>
      <c r="F18" s="219"/>
      <c r="G18" s="151"/>
      <c r="H18" s="219"/>
      <c r="I18" s="151"/>
      <c r="J18" s="219"/>
      <c r="K18" s="151"/>
      <c r="L18" s="219"/>
      <c r="M18" s="151"/>
      <c r="N18" s="219"/>
      <c r="O18" s="151"/>
      <c r="P18" s="219"/>
      <c r="Q18" s="151"/>
      <c r="R18" s="219"/>
      <c r="S18" s="151"/>
      <c r="T18" s="219"/>
      <c r="U18" s="151"/>
      <c r="V18" s="219"/>
      <c r="W18" s="151"/>
      <c r="X18" s="219"/>
      <c r="Y18" s="219"/>
    </row>
    <row r="19" spans="1:25" ht="10.5">
      <c r="A19" s="195"/>
      <c r="B19" s="195" t="s">
        <v>280</v>
      </c>
      <c r="C19" s="151">
        <v>0</v>
      </c>
      <c r="D19" s="218">
        <v>0</v>
      </c>
      <c r="E19" s="151">
        <v>0</v>
      </c>
      <c r="F19" s="218">
        <v>0</v>
      </c>
      <c r="G19" s="151">
        <v>1</v>
      </c>
      <c r="H19" s="218">
        <v>2</v>
      </c>
      <c r="I19" s="151">
        <v>39</v>
      </c>
      <c r="J19" s="218">
        <v>66</v>
      </c>
      <c r="K19" s="151">
        <v>8</v>
      </c>
      <c r="L19" s="218">
        <v>13</v>
      </c>
      <c r="M19" s="151">
        <v>1</v>
      </c>
      <c r="N19" s="218">
        <v>4</v>
      </c>
      <c r="O19" s="151">
        <v>1</v>
      </c>
      <c r="P19" s="218">
        <v>0</v>
      </c>
      <c r="Q19" s="151">
        <v>0</v>
      </c>
      <c r="R19" s="218">
        <v>0</v>
      </c>
      <c r="S19" s="151">
        <v>0</v>
      </c>
      <c r="T19" s="218">
        <v>0</v>
      </c>
      <c r="U19" s="151">
        <v>0</v>
      </c>
      <c r="V19" s="218">
        <v>0</v>
      </c>
      <c r="W19" s="151">
        <f aca="true" t="shared" si="0" ref="W19:X22">C19+E19+G19+I19+K19+M19+O19+Q19+S19+U19</f>
        <v>50</v>
      </c>
      <c r="X19" s="218">
        <f t="shared" si="0"/>
        <v>85</v>
      </c>
      <c r="Y19" s="219">
        <f>SUM(W19:X19)</f>
        <v>135</v>
      </c>
    </row>
    <row r="20" spans="1:25" ht="10.5">
      <c r="A20" s="195"/>
      <c r="B20" s="195" t="s">
        <v>281</v>
      </c>
      <c r="C20" s="151">
        <v>0</v>
      </c>
      <c r="D20" s="218">
        <v>0</v>
      </c>
      <c r="E20" s="151">
        <v>0</v>
      </c>
      <c r="F20" s="218">
        <v>0</v>
      </c>
      <c r="G20" s="151">
        <v>1</v>
      </c>
      <c r="H20" s="218">
        <v>1</v>
      </c>
      <c r="I20" s="151">
        <v>17</v>
      </c>
      <c r="J20" s="218">
        <v>90</v>
      </c>
      <c r="K20" s="151">
        <v>20</v>
      </c>
      <c r="L20" s="218">
        <v>32</v>
      </c>
      <c r="M20" s="151">
        <v>9</v>
      </c>
      <c r="N20" s="218">
        <v>11</v>
      </c>
      <c r="O20" s="151">
        <v>1</v>
      </c>
      <c r="P20" s="218">
        <v>4</v>
      </c>
      <c r="Q20" s="151">
        <v>0</v>
      </c>
      <c r="R20" s="218">
        <v>0</v>
      </c>
      <c r="S20" s="151">
        <v>0</v>
      </c>
      <c r="T20" s="218">
        <v>0</v>
      </c>
      <c r="U20" s="151">
        <v>0</v>
      </c>
      <c r="V20" s="218">
        <v>0</v>
      </c>
      <c r="W20" s="151">
        <f t="shared" si="0"/>
        <v>48</v>
      </c>
      <c r="X20" s="218">
        <f t="shared" si="0"/>
        <v>138</v>
      </c>
      <c r="Y20" s="219">
        <f>SUM(W20:X20)</f>
        <v>186</v>
      </c>
    </row>
    <row r="21" spans="1:25" ht="10.5">
      <c r="A21" s="195"/>
      <c r="B21" s="195" t="s">
        <v>282</v>
      </c>
      <c r="C21" s="151">
        <v>0</v>
      </c>
      <c r="D21" s="218">
        <v>0</v>
      </c>
      <c r="E21" s="151">
        <v>0</v>
      </c>
      <c r="F21" s="218">
        <v>0</v>
      </c>
      <c r="G21" s="151">
        <v>1</v>
      </c>
      <c r="H21" s="218">
        <v>0</v>
      </c>
      <c r="I21" s="151">
        <v>401</v>
      </c>
      <c r="J21" s="218">
        <v>107</v>
      </c>
      <c r="K21" s="151">
        <v>160</v>
      </c>
      <c r="L21" s="218">
        <v>67</v>
      </c>
      <c r="M21" s="151">
        <v>36</v>
      </c>
      <c r="N21" s="218">
        <v>16</v>
      </c>
      <c r="O21" s="151">
        <v>2</v>
      </c>
      <c r="P21" s="218">
        <v>6</v>
      </c>
      <c r="Q21" s="151">
        <v>1</v>
      </c>
      <c r="R21" s="218">
        <v>3</v>
      </c>
      <c r="S21" s="151">
        <v>0</v>
      </c>
      <c r="T21" s="218">
        <v>0</v>
      </c>
      <c r="U21" s="151">
        <v>0</v>
      </c>
      <c r="V21" s="218">
        <v>0</v>
      </c>
      <c r="W21" s="151">
        <f t="shared" si="0"/>
        <v>601</v>
      </c>
      <c r="X21" s="218">
        <f t="shared" si="0"/>
        <v>199</v>
      </c>
      <c r="Y21" s="219">
        <f>SUM(W21:X21)</f>
        <v>800</v>
      </c>
    </row>
    <row r="22" spans="1:25" ht="10.5">
      <c r="A22" s="195"/>
      <c r="B22" s="195" t="s">
        <v>283</v>
      </c>
      <c r="C22" s="151">
        <v>0</v>
      </c>
      <c r="D22" s="218">
        <v>0</v>
      </c>
      <c r="E22" s="151">
        <v>0</v>
      </c>
      <c r="F22" s="218">
        <v>0</v>
      </c>
      <c r="G22" s="151">
        <v>0</v>
      </c>
      <c r="H22" s="218">
        <v>0</v>
      </c>
      <c r="I22" s="151">
        <v>203</v>
      </c>
      <c r="J22" s="218">
        <v>81</v>
      </c>
      <c r="K22" s="151">
        <v>262</v>
      </c>
      <c r="L22" s="218">
        <v>127</v>
      </c>
      <c r="M22" s="151">
        <v>63</v>
      </c>
      <c r="N22" s="218">
        <v>37</v>
      </c>
      <c r="O22" s="151">
        <v>18</v>
      </c>
      <c r="P22" s="218">
        <v>9</v>
      </c>
      <c r="Q22" s="151">
        <v>3</v>
      </c>
      <c r="R22" s="218">
        <v>0</v>
      </c>
      <c r="S22" s="151">
        <v>0</v>
      </c>
      <c r="T22" s="218">
        <v>0</v>
      </c>
      <c r="U22" s="151">
        <v>0</v>
      </c>
      <c r="V22" s="218">
        <v>0</v>
      </c>
      <c r="W22" s="151">
        <f t="shared" si="0"/>
        <v>549</v>
      </c>
      <c r="X22" s="218">
        <f t="shared" si="0"/>
        <v>254</v>
      </c>
      <c r="Y22" s="219">
        <f>SUM(W22:X22)</f>
        <v>803</v>
      </c>
    </row>
    <row r="23" spans="1:25" ht="10.5">
      <c r="A23" s="196"/>
      <c r="B23" s="195"/>
      <c r="C23" s="151"/>
      <c r="D23" s="218"/>
      <c r="E23" s="151"/>
      <c r="F23" s="218"/>
      <c r="G23" s="151"/>
      <c r="H23" s="218"/>
      <c r="I23" s="151"/>
      <c r="J23" s="218"/>
      <c r="K23" s="151"/>
      <c r="L23" s="218"/>
      <c r="M23" s="151"/>
      <c r="N23" s="218"/>
      <c r="O23" s="151"/>
      <c r="P23" s="218"/>
      <c r="Q23" s="151"/>
      <c r="R23" s="218"/>
      <c r="S23" s="151"/>
      <c r="T23" s="218"/>
      <c r="U23" s="151"/>
      <c r="V23" s="218"/>
      <c r="W23" s="151"/>
      <c r="X23" s="218"/>
      <c r="Y23" s="219"/>
    </row>
    <row r="24" spans="1:25" ht="12">
      <c r="A24" s="31" t="s">
        <v>284</v>
      </c>
      <c r="B24" s="216"/>
      <c r="C24" s="151"/>
      <c r="D24" s="219"/>
      <c r="E24" s="151"/>
      <c r="F24" s="219"/>
      <c r="G24" s="151"/>
      <c r="H24" s="219"/>
      <c r="I24" s="151"/>
      <c r="J24" s="219"/>
      <c r="K24" s="151"/>
      <c r="L24" s="219"/>
      <c r="M24" s="151"/>
      <c r="N24" s="219"/>
      <c r="O24" s="151"/>
      <c r="P24" s="219"/>
      <c r="Q24" s="151"/>
      <c r="R24" s="219"/>
      <c r="S24" s="151"/>
      <c r="T24" s="219"/>
      <c r="U24" s="151"/>
      <c r="V24" s="219"/>
      <c r="W24" s="151"/>
      <c r="X24" s="219"/>
      <c r="Y24" s="219"/>
    </row>
    <row r="25" spans="1:25" ht="12.75">
      <c r="A25" s="217"/>
      <c r="B25" s="214" t="s">
        <v>161</v>
      </c>
      <c r="C25" s="151"/>
      <c r="D25" s="219"/>
      <c r="E25" s="151"/>
      <c r="F25" s="219"/>
      <c r="G25" s="151"/>
      <c r="H25" s="219"/>
      <c r="I25" s="151"/>
      <c r="J25" s="219"/>
      <c r="K25" s="151"/>
      <c r="L25" s="219"/>
      <c r="M25" s="151"/>
      <c r="N25" s="219"/>
      <c r="O25" s="151"/>
      <c r="P25" s="219"/>
      <c r="Q25" s="151"/>
      <c r="R25" s="219"/>
      <c r="S25" s="151"/>
      <c r="T25" s="219"/>
      <c r="U25" s="151"/>
      <c r="V25" s="219"/>
      <c r="W25" s="151"/>
      <c r="X25" s="219"/>
      <c r="Y25" s="219"/>
    </row>
    <row r="26" spans="1:25" ht="10.5">
      <c r="A26" s="216"/>
      <c r="B26" s="195" t="s">
        <v>285</v>
      </c>
      <c r="C26" s="151">
        <v>0</v>
      </c>
      <c r="D26" s="218">
        <v>0</v>
      </c>
      <c r="E26" s="151">
        <v>0</v>
      </c>
      <c r="F26" s="218">
        <v>0</v>
      </c>
      <c r="G26" s="151">
        <v>0</v>
      </c>
      <c r="H26" s="218">
        <v>0</v>
      </c>
      <c r="I26" s="151">
        <v>0</v>
      </c>
      <c r="J26" s="218">
        <v>0</v>
      </c>
      <c r="K26" s="151">
        <v>2</v>
      </c>
      <c r="L26" s="218">
        <v>0</v>
      </c>
      <c r="M26" s="151">
        <v>37</v>
      </c>
      <c r="N26" s="218">
        <v>54</v>
      </c>
      <c r="O26" s="151">
        <v>6</v>
      </c>
      <c r="P26" s="218">
        <v>10</v>
      </c>
      <c r="Q26" s="151">
        <v>4</v>
      </c>
      <c r="R26" s="218">
        <v>3</v>
      </c>
      <c r="S26" s="151">
        <v>1</v>
      </c>
      <c r="T26" s="218">
        <v>0</v>
      </c>
      <c r="U26" s="151">
        <v>0</v>
      </c>
      <c r="V26" s="218">
        <v>0</v>
      </c>
      <c r="W26" s="151">
        <f aca="true" t="shared" si="1" ref="W26:X29">C26+E26+G26+I26+K26+M26+O26+Q26+S26+U26</f>
        <v>50</v>
      </c>
      <c r="X26" s="218">
        <f t="shared" si="1"/>
        <v>67</v>
      </c>
      <c r="Y26" s="219">
        <f>SUM(W26:X26)</f>
        <v>117</v>
      </c>
    </row>
    <row r="27" spans="1:25" ht="10.5">
      <c r="A27" s="216"/>
      <c r="B27" s="195" t="s">
        <v>286</v>
      </c>
      <c r="C27" s="151">
        <v>0</v>
      </c>
      <c r="D27" s="218">
        <v>0</v>
      </c>
      <c r="E27" s="151">
        <v>0</v>
      </c>
      <c r="F27" s="218">
        <v>0</v>
      </c>
      <c r="G27" s="151">
        <v>0</v>
      </c>
      <c r="H27" s="218">
        <v>0</v>
      </c>
      <c r="I27" s="151">
        <v>0</v>
      </c>
      <c r="J27" s="218">
        <v>0</v>
      </c>
      <c r="K27" s="151">
        <v>0</v>
      </c>
      <c r="L27" s="218">
        <v>1</v>
      </c>
      <c r="M27" s="151">
        <v>25</v>
      </c>
      <c r="N27" s="218">
        <v>79</v>
      </c>
      <c r="O27" s="151">
        <v>24</v>
      </c>
      <c r="P27" s="218">
        <v>29</v>
      </c>
      <c r="Q27" s="151">
        <v>8</v>
      </c>
      <c r="R27" s="218">
        <v>10</v>
      </c>
      <c r="S27" s="151">
        <v>1</v>
      </c>
      <c r="T27" s="218">
        <v>1</v>
      </c>
      <c r="U27" s="151">
        <v>1</v>
      </c>
      <c r="V27" s="218">
        <v>0</v>
      </c>
      <c r="W27" s="151">
        <f t="shared" si="1"/>
        <v>59</v>
      </c>
      <c r="X27" s="218">
        <f t="shared" si="1"/>
        <v>120</v>
      </c>
      <c r="Y27" s="219">
        <f>SUM(W27:X27)</f>
        <v>179</v>
      </c>
    </row>
    <row r="28" spans="1:25" ht="10.5">
      <c r="A28" s="216"/>
      <c r="B28" s="195" t="s">
        <v>287</v>
      </c>
      <c r="C28" s="151">
        <v>0</v>
      </c>
      <c r="D28" s="218">
        <v>0</v>
      </c>
      <c r="E28" s="151">
        <v>0</v>
      </c>
      <c r="F28" s="218">
        <v>0</v>
      </c>
      <c r="G28" s="151">
        <v>0</v>
      </c>
      <c r="H28" s="218">
        <v>0</v>
      </c>
      <c r="I28" s="151">
        <v>0</v>
      </c>
      <c r="J28" s="218">
        <v>0</v>
      </c>
      <c r="K28" s="151">
        <v>0</v>
      </c>
      <c r="L28" s="218">
        <v>0</v>
      </c>
      <c r="M28" s="151">
        <v>301</v>
      </c>
      <c r="N28" s="218">
        <v>118</v>
      </c>
      <c r="O28" s="151">
        <v>183</v>
      </c>
      <c r="P28" s="218">
        <v>71</v>
      </c>
      <c r="Q28" s="151">
        <v>55</v>
      </c>
      <c r="R28" s="218">
        <v>23</v>
      </c>
      <c r="S28" s="151">
        <v>13</v>
      </c>
      <c r="T28" s="218">
        <v>9</v>
      </c>
      <c r="U28" s="151">
        <v>3</v>
      </c>
      <c r="V28" s="218">
        <v>0</v>
      </c>
      <c r="W28" s="151">
        <f t="shared" si="1"/>
        <v>555</v>
      </c>
      <c r="X28" s="218">
        <f t="shared" si="1"/>
        <v>221</v>
      </c>
      <c r="Y28" s="219">
        <f>SUM(W28:X28)</f>
        <v>776</v>
      </c>
    </row>
    <row r="29" spans="1:25" ht="10.5">
      <c r="A29" s="195"/>
      <c r="B29" s="195" t="s">
        <v>288</v>
      </c>
      <c r="C29" s="151">
        <v>0</v>
      </c>
      <c r="D29" s="218">
        <v>0</v>
      </c>
      <c r="E29" s="151">
        <v>0</v>
      </c>
      <c r="F29" s="218">
        <v>0</v>
      </c>
      <c r="G29" s="151">
        <v>0</v>
      </c>
      <c r="H29" s="218">
        <v>0</v>
      </c>
      <c r="I29" s="151">
        <v>0</v>
      </c>
      <c r="J29" s="218">
        <v>0</v>
      </c>
      <c r="K29" s="151">
        <v>0</v>
      </c>
      <c r="L29" s="218">
        <v>0</v>
      </c>
      <c r="M29" s="151">
        <v>194</v>
      </c>
      <c r="N29" s="218">
        <v>88</v>
      </c>
      <c r="O29" s="151">
        <v>200</v>
      </c>
      <c r="P29" s="218">
        <v>103</v>
      </c>
      <c r="Q29" s="151">
        <v>78</v>
      </c>
      <c r="R29" s="218">
        <v>33</v>
      </c>
      <c r="S29" s="151">
        <v>17</v>
      </c>
      <c r="T29" s="218">
        <v>9</v>
      </c>
      <c r="U29" s="151">
        <v>13</v>
      </c>
      <c r="V29" s="218">
        <v>1</v>
      </c>
      <c r="W29" s="151">
        <f t="shared" si="1"/>
        <v>502</v>
      </c>
      <c r="X29" s="218">
        <f t="shared" si="1"/>
        <v>234</v>
      </c>
      <c r="Y29" s="219">
        <f>SUM(W29:X29)</f>
        <v>736</v>
      </c>
    </row>
    <row r="30" spans="1:25" ht="10.5">
      <c r="A30" s="195"/>
      <c r="B30" s="195"/>
      <c r="C30" s="151"/>
      <c r="D30" s="218"/>
      <c r="E30" s="151"/>
      <c r="F30" s="218"/>
      <c r="G30" s="151"/>
      <c r="H30" s="218"/>
      <c r="I30" s="151"/>
      <c r="J30" s="218"/>
      <c r="K30" s="151"/>
      <c r="L30" s="218"/>
      <c r="M30" s="151"/>
      <c r="N30" s="218"/>
      <c r="O30" s="151"/>
      <c r="P30" s="218"/>
      <c r="Q30" s="151"/>
      <c r="R30" s="218"/>
      <c r="S30" s="151"/>
      <c r="T30" s="218"/>
      <c r="U30" s="151"/>
      <c r="V30" s="218"/>
      <c r="W30" s="151"/>
      <c r="X30" s="218"/>
      <c r="Y30" s="219"/>
    </row>
    <row r="31" spans="1:25" ht="12.75">
      <c r="A31" s="217"/>
      <c r="B31" s="214" t="s">
        <v>250</v>
      </c>
      <c r="C31" s="151"/>
      <c r="D31" s="219"/>
      <c r="E31" s="151"/>
      <c r="F31" s="219"/>
      <c r="G31" s="151"/>
      <c r="H31" s="219"/>
      <c r="I31" s="151"/>
      <c r="J31" s="219"/>
      <c r="K31" s="151"/>
      <c r="L31" s="219"/>
      <c r="M31" s="151"/>
      <c r="N31" s="219"/>
      <c r="O31" s="151"/>
      <c r="P31" s="219"/>
      <c r="Q31" s="151"/>
      <c r="R31" s="219"/>
      <c r="S31" s="151"/>
      <c r="T31" s="219"/>
      <c r="U31" s="151"/>
      <c r="V31" s="219"/>
      <c r="W31" s="151"/>
      <c r="X31" s="219"/>
      <c r="Y31" s="219"/>
    </row>
    <row r="32" spans="1:25" ht="10.5">
      <c r="A32" s="216"/>
      <c r="B32" s="195" t="s">
        <v>289</v>
      </c>
      <c r="C32" s="151">
        <v>0</v>
      </c>
      <c r="D32" s="218">
        <v>0</v>
      </c>
      <c r="E32" s="151">
        <v>0</v>
      </c>
      <c r="F32" s="218">
        <v>0</v>
      </c>
      <c r="G32" s="151">
        <v>0</v>
      </c>
      <c r="H32" s="218">
        <v>0</v>
      </c>
      <c r="I32" s="151">
        <v>0</v>
      </c>
      <c r="J32" s="218">
        <v>0</v>
      </c>
      <c r="K32" s="151">
        <v>0</v>
      </c>
      <c r="L32" s="218">
        <v>0</v>
      </c>
      <c r="M32" s="151">
        <v>0</v>
      </c>
      <c r="N32" s="218">
        <v>0</v>
      </c>
      <c r="O32" s="151">
        <v>2</v>
      </c>
      <c r="P32" s="218">
        <v>5</v>
      </c>
      <c r="Q32" s="151">
        <v>5</v>
      </c>
      <c r="R32" s="218">
        <v>1</v>
      </c>
      <c r="S32" s="151">
        <v>1</v>
      </c>
      <c r="T32" s="218">
        <v>2</v>
      </c>
      <c r="U32" s="151">
        <v>4</v>
      </c>
      <c r="V32" s="218">
        <v>1</v>
      </c>
      <c r="W32" s="151">
        <f aca="true" t="shared" si="2" ref="W32:X34">C32+E32+G32+I32+K32+M32+O32+Q32+S32+U32</f>
        <v>12</v>
      </c>
      <c r="X32" s="218">
        <f t="shared" si="2"/>
        <v>9</v>
      </c>
      <c r="Y32" s="219">
        <f>SUM(W32:X32)</f>
        <v>21</v>
      </c>
    </row>
    <row r="33" spans="1:25" ht="10.5">
      <c r="A33" s="214"/>
      <c r="B33" s="195" t="s">
        <v>290</v>
      </c>
      <c r="C33" s="151">
        <v>0</v>
      </c>
      <c r="D33" s="218">
        <v>0</v>
      </c>
      <c r="E33" s="151">
        <v>0</v>
      </c>
      <c r="F33" s="218">
        <v>0</v>
      </c>
      <c r="G33" s="151">
        <v>0</v>
      </c>
      <c r="H33" s="218">
        <v>0</v>
      </c>
      <c r="I33" s="151">
        <v>0</v>
      </c>
      <c r="J33" s="218">
        <v>0</v>
      </c>
      <c r="K33" s="151">
        <v>0</v>
      </c>
      <c r="L33" s="218">
        <v>0</v>
      </c>
      <c r="M33" s="151">
        <v>0</v>
      </c>
      <c r="N33" s="218">
        <v>0</v>
      </c>
      <c r="O33" s="151">
        <v>136</v>
      </c>
      <c r="P33" s="218">
        <v>79</v>
      </c>
      <c r="Q33" s="151">
        <v>176</v>
      </c>
      <c r="R33" s="218">
        <v>86</v>
      </c>
      <c r="S33" s="151">
        <v>44</v>
      </c>
      <c r="T33" s="218">
        <v>31</v>
      </c>
      <c r="U33" s="151">
        <v>23</v>
      </c>
      <c r="V33" s="218">
        <v>18</v>
      </c>
      <c r="W33" s="151">
        <f t="shared" si="2"/>
        <v>379</v>
      </c>
      <c r="X33" s="218">
        <f t="shared" si="2"/>
        <v>214</v>
      </c>
      <c r="Y33" s="219">
        <f>SUM(W33:X33)</f>
        <v>593</v>
      </c>
    </row>
    <row r="34" spans="1:25" ht="10.5">
      <c r="A34" s="216"/>
      <c r="B34" s="195" t="s">
        <v>291</v>
      </c>
      <c r="C34" s="151">
        <v>0</v>
      </c>
      <c r="D34" s="218">
        <v>0</v>
      </c>
      <c r="E34" s="151">
        <v>0</v>
      </c>
      <c r="F34" s="218">
        <v>0</v>
      </c>
      <c r="G34" s="151">
        <v>0</v>
      </c>
      <c r="H34" s="218">
        <v>0</v>
      </c>
      <c r="I34" s="151">
        <v>0</v>
      </c>
      <c r="J34" s="218">
        <v>0</v>
      </c>
      <c r="K34" s="151">
        <v>0</v>
      </c>
      <c r="L34" s="218">
        <v>0</v>
      </c>
      <c r="M34" s="151">
        <v>0</v>
      </c>
      <c r="N34" s="218">
        <v>0</v>
      </c>
      <c r="O34" s="151">
        <v>22</v>
      </c>
      <c r="P34" s="218">
        <v>5</v>
      </c>
      <c r="Q34" s="151">
        <v>16</v>
      </c>
      <c r="R34" s="218">
        <v>5</v>
      </c>
      <c r="S34" s="151">
        <v>5</v>
      </c>
      <c r="T34" s="218">
        <v>1</v>
      </c>
      <c r="U34" s="151">
        <v>3</v>
      </c>
      <c r="V34" s="218">
        <v>0</v>
      </c>
      <c r="W34" s="151">
        <f t="shared" si="2"/>
        <v>46</v>
      </c>
      <c r="X34" s="218">
        <f t="shared" si="2"/>
        <v>11</v>
      </c>
      <c r="Y34" s="219">
        <f>SUM(W34:X34)</f>
        <v>57</v>
      </c>
    </row>
    <row r="35" spans="1:25" ht="10.5">
      <c r="A35" s="195"/>
      <c r="B35" s="195"/>
      <c r="C35" s="215"/>
      <c r="D35" s="195"/>
      <c r="E35" s="215"/>
      <c r="F35" s="195"/>
      <c r="G35" s="215"/>
      <c r="H35" s="195"/>
      <c r="I35" s="215"/>
      <c r="J35" s="195"/>
      <c r="K35" s="215"/>
      <c r="L35" s="195"/>
      <c r="M35" s="215"/>
      <c r="N35" s="195"/>
      <c r="O35" s="215"/>
      <c r="P35" s="195"/>
      <c r="Q35" s="215"/>
      <c r="R35" s="195"/>
      <c r="S35" s="215"/>
      <c r="T35" s="195"/>
      <c r="U35" s="215"/>
      <c r="V35" s="197"/>
      <c r="W35" s="215"/>
      <c r="X35" s="195"/>
      <c r="Y35" s="195"/>
    </row>
    <row r="36" spans="1:25" ht="10.5">
      <c r="A36" s="195"/>
      <c r="B36" s="196" t="s">
        <v>5</v>
      </c>
      <c r="C36" s="215"/>
      <c r="D36" s="195"/>
      <c r="E36" s="215"/>
      <c r="F36" s="195"/>
      <c r="G36" s="215"/>
      <c r="H36" s="195"/>
      <c r="I36" s="215"/>
      <c r="J36" s="195"/>
      <c r="K36" s="215"/>
      <c r="L36" s="195"/>
      <c r="M36" s="215"/>
      <c r="N36" s="195"/>
      <c r="O36" s="215"/>
      <c r="P36" s="195"/>
      <c r="Q36" s="215"/>
      <c r="R36" s="195"/>
      <c r="S36" s="215"/>
      <c r="T36" s="195"/>
      <c r="U36" s="215"/>
      <c r="V36" s="197"/>
      <c r="W36" s="215"/>
      <c r="X36" s="195"/>
      <c r="Y36" s="195"/>
    </row>
    <row r="37" spans="1:25" ht="10.5">
      <c r="A37" s="216"/>
      <c r="B37" s="195" t="s">
        <v>3</v>
      </c>
      <c r="C37" s="151">
        <v>0</v>
      </c>
      <c r="D37" s="218">
        <v>0</v>
      </c>
      <c r="E37" s="151">
        <v>0</v>
      </c>
      <c r="F37" s="218">
        <v>0</v>
      </c>
      <c r="G37" s="151">
        <v>0</v>
      </c>
      <c r="H37" s="218">
        <v>0</v>
      </c>
      <c r="I37" s="151">
        <v>0</v>
      </c>
      <c r="J37" s="218">
        <v>0</v>
      </c>
      <c r="K37" s="151">
        <v>0</v>
      </c>
      <c r="L37" s="218">
        <v>0</v>
      </c>
      <c r="M37" s="151">
        <v>0</v>
      </c>
      <c r="N37" s="218">
        <v>0</v>
      </c>
      <c r="O37" s="151">
        <v>0</v>
      </c>
      <c r="P37" s="218">
        <v>0</v>
      </c>
      <c r="Q37" s="151">
        <v>0</v>
      </c>
      <c r="R37" s="218">
        <v>0</v>
      </c>
      <c r="S37" s="151">
        <v>0</v>
      </c>
      <c r="T37" s="218">
        <v>0</v>
      </c>
      <c r="U37" s="151">
        <v>0</v>
      </c>
      <c r="V37" s="218">
        <v>0</v>
      </c>
      <c r="W37" s="151">
        <f>C37+E37+G37+I37+K37+M37+O37+Q37+S37+U37</f>
        <v>0</v>
      </c>
      <c r="X37" s="218">
        <f>D37+F37+H37+J37+L37+N37+P37+R37+T37+V37</f>
        <v>0</v>
      </c>
      <c r="Y37" s="219">
        <f>SUM(W37:X37)</f>
        <v>0</v>
      </c>
    </row>
    <row r="38" spans="1:25" ht="10.5">
      <c r="A38" s="216"/>
      <c r="B38" s="195" t="s">
        <v>4</v>
      </c>
      <c r="C38" s="151">
        <v>0</v>
      </c>
      <c r="D38" s="218">
        <v>0</v>
      </c>
      <c r="E38" s="151">
        <v>0</v>
      </c>
      <c r="F38" s="218">
        <v>0</v>
      </c>
      <c r="G38" s="151">
        <v>0</v>
      </c>
      <c r="H38" s="218">
        <v>0</v>
      </c>
      <c r="I38" s="151">
        <v>0</v>
      </c>
      <c r="J38" s="218">
        <v>0</v>
      </c>
      <c r="K38" s="151">
        <v>0</v>
      </c>
      <c r="L38" s="218">
        <v>0</v>
      </c>
      <c r="M38" s="151">
        <v>0</v>
      </c>
      <c r="N38" s="218">
        <v>0</v>
      </c>
      <c r="O38" s="151">
        <v>23</v>
      </c>
      <c r="P38" s="218">
        <v>27</v>
      </c>
      <c r="Q38" s="151">
        <v>19</v>
      </c>
      <c r="R38" s="218">
        <v>31</v>
      </c>
      <c r="S38" s="151">
        <v>23</v>
      </c>
      <c r="T38" s="218">
        <v>27</v>
      </c>
      <c r="U38" s="151">
        <v>8</v>
      </c>
      <c r="V38" s="218">
        <v>16</v>
      </c>
      <c r="W38" s="151">
        <f>C38+E38+G38+I38+K38+M38+O38+Q38+S38+U38</f>
        <v>73</v>
      </c>
      <c r="X38" s="218">
        <f>D38+F38+H38+J38+L38+N38+P38+R38+T38+V38</f>
        <v>101</v>
      </c>
      <c r="Y38" s="219">
        <f>SUM(W38:X38)</f>
        <v>174</v>
      </c>
    </row>
    <row r="39" spans="1:25" ht="10.5">
      <c r="A39" s="195"/>
      <c r="B39" s="195"/>
      <c r="C39" s="215"/>
      <c r="D39" s="195"/>
      <c r="E39" s="215"/>
      <c r="F39" s="195"/>
      <c r="G39" s="215"/>
      <c r="H39" s="195"/>
      <c r="I39" s="215"/>
      <c r="J39" s="195"/>
      <c r="K39" s="215"/>
      <c r="L39" s="195"/>
      <c r="M39" s="215"/>
      <c r="N39" s="195"/>
      <c r="O39" s="215"/>
      <c r="P39" s="195"/>
      <c r="Q39" s="215"/>
      <c r="R39" s="195"/>
      <c r="S39" s="215"/>
      <c r="T39" s="195"/>
      <c r="U39" s="215"/>
      <c r="V39" s="197"/>
      <c r="W39" s="215"/>
      <c r="X39" s="195"/>
      <c r="Y39" s="195"/>
    </row>
    <row r="40" spans="1:25" ht="12">
      <c r="A40" s="31" t="s">
        <v>332</v>
      </c>
      <c r="B40" s="216"/>
      <c r="C40" s="151"/>
      <c r="D40" s="219"/>
      <c r="E40" s="151"/>
      <c r="F40" s="219"/>
      <c r="G40" s="151"/>
      <c r="H40" s="219"/>
      <c r="I40" s="151"/>
      <c r="J40" s="219"/>
      <c r="K40" s="151"/>
      <c r="L40" s="219"/>
      <c r="M40" s="151"/>
      <c r="N40" s="219"/>
      <c r="O40" s="151"/>
      <c r="P40" s="219"/>
      <c r="Q40" s="151"/>
      <c r="R40" s="219"/>
      <c r="S40" s="151"/>
      <c r="T40" s="219"/>
      <c r="U40" s="151"/>
      <c r="V40" s="219"/>
      <c r="W40" s="151"/>
      <c r="X40" s="219"/>
      <c r="Y40" s="219"/>
    </row>
    <row r="41" spans="1:25" ht="12">
      <c r="A41" s="31"/>
      <c r="B41" s="216" t="s">
        <v>382</v>
      </c>
      <c r="C41" s="151">
        <v>0</v>
      </c>
      <c r="D41" s="218">
        <v>0</v>
      </c>
      <c r="E41" s="151">
        <v>0</v>
      </c>
      <c r="F41" s="218">
        <v>0</v>
      </c>
      <c r="G41" s="151">
        <v>0</v>
      </c>
      <c r="H41" s="218">
        <v>0</v>
      </c>
      <c r="I41" s="151">
        <v>9</v>
      </c>
      <c r="J41" s="218">
        <v>0</v>
      </c>
      <c r="K41" s="151">
        <v>15</v>
      </c>
      <c r="L41" s="218">
        <v>0</v>
      </c>
      <c r="M41" s="151">
        <v>5</v>
      </c>
      <c r="N41" s="218">
        <v>0</v>
      </c>
      <c r="O41" s="151">
        <v>0</v>
      </c>
      <c r="P41" s="218">
        <v>0</v>
      </c>
      <c r="Q41" s="151">
        <v>0</v>
      </c>
      <c r="R41" s="218">
        <v>0</v>
      </c>
      <c r="S41" s="151">
        <v>0</v>
      </c>
      <c r="T41" s="218">
        <v>0</v>
      </c>
      <c r="U41" s="151">
        <v>0</v>
      </c>
      <c r="V41" s="218">
        <v>0</v>
      </c>
      <c r="W41" s="151">
        <f aca="true" t="shared" si="3" ref="W41:X44">C41+E41+G41+I41+K41+M41+O41+Q41+S41+U41</f>
        <v>29</v>
      </c>
      <c r="X41" s="218">
        <f t="shared" si="3"/>
        <v>0</v>
      </c>
      <c r="Y41" s="219">
        <f>W41+X41</f>
        <v>29</v>
      </c>
    </row>
    <row r="42" spans="1:25" ht="10.5">
      <c r="A42" s="216"/>
      <c r="B42" s="195" t="s">
        <v>288</v>
      </c>
      <c r="C42" s="151">
        <v>0</v>
      </c>
      <c r="D42" s="218">
        <v>0</v>
      </c>
      <c r="E42" s="151">
        <v>0</v>
      </c>
      <c r="F42" s="218">
        <v>0</v>
      </c>
      <c r="G42" s="151">
        <v>0</v>
      </c>
      <c r="H42" s="218">
        <v>0</v>
      </c>
      <c r="I42" s="151">
        <v>0</v>
      </c>
      <c r="J42" s="218">
        <v>0</v>
      </c>
      <c r="K42" s="151">
        <v>0</v>
      </c>
      <c r="L42" s="218">
        <v>0</v>
      </c>
      <c r="M42" s="151">
        <v>5</v>
      </c>
      <c r="N42" s="218">
        <v>0</v>
      </c>
      <c r="O42" s="151">
        <v>12</v>
      </c>
      <c r="P42" s="218">
        <v>0</v>
      </c>
      <c r="Q42" s="151">
        <v>4</v>
      </c>
      <c r="R42" s="218">
        <v>0</v>
      </c>
      <c r="S42" s="151">
        <v>0</v>
      </c>
      <c r="T42" s="218">
        <v>0</v>
      </c>
      <c r="U42" s="151">
        <v>0</v>
      </c>
      <c r="V42" s="218">
        <v>0</v>
      </c>
      <c r="W42" s="151">
        <f t="shared" si="3"/>
        <v>21</v>
      </c>
      <c r="X42" s="218">
        <f t="shared" si="3"/>
        <v>0</v>
      </c>
      <c r="Y42" s="219">
        <f>W42+X42</f>
        <v>21</v>
      </c>
    </row>
    <row r="43" spans="1:25" ht="10.5">
      <c r="A43" s="216"/>
      <c r="B43" s="216" t="s">
        <v>344</v>
      </c>
      <c r="C43" s="151">
        <v>0</v>
      </c>
      <c r="D43" s="218">
        <v>0</v>
      </c>
      <c r="E43" s="151">
        <v>0</v>
      </c>
      <c r="F43" s="218">
        <v>0</v>
      </c>
      <c r="G43" s="151">
        <v>0</v>
      </c>
      <c r="H43" s="218">
        <v>0</v>
      </c>
      <c r="I43" s="151">
        <v>0</v>
      </c>
      <c r="J43" s="218">
        <v>0</v>
      </c>
      <c r="K43" s="151">
        <v>0</v>
      </c>
      <c r="L43" s="218">
        <v>0</v>
      </c>
      <c r="M43" s="151">
        <v>0</v>
      </c>
      <c r="N43" s="218">
        <v>0</v>
      </c>
      <c r="O43" s="151">
        <v>0</v>
      </c>
      <c r="P43" s="218">
        <v>0</v>
      </c>
      <c r="Q43" s="151">
        <v>0</v>
      </c>
      <c r="R43" s="218">
        <v>0</v>
      </c>
      <c r="S43" s="151">
        <v>0</v>
      </c>
      <c r="T43" s="218">
        <v>0</v>
      </c>
      <c r="U43" s="151">
        <v>0</v>
      </c>
      <c r="V43" s="218">
        <v>0</v>
      </c>
      <c r="W43" s="151">
        <f t="shared" si="3"/>
        <v>0</v>
      </c>
      <c r="X43" s="218">
        <f t="shared" si="3"/>
        <v>0</v>
      </c>
      <c r="Y43" s="219">
        <f>W43+X43</f>
        <v>0</v>
      </c>
    </row>
    <row r="44" spans="1:25" ht="10.5">
      <c r="A44" s="216"/>
      <c r="B44" s="216" t="s">
        <v>383</v>
      </c>
      <c r="C44" s="151">
        <v>0</v>
      </c>
      <c r="D44" s="218">
        <v>0</v>
      </c>
      <c r="E44" s="151">
        <v>0</v>
      </c>
      <c r="F44" s="218">
        <v>0</v>
      </c>
      <c r="G44" s="151">
        <v>0</v>
      </c>
      <c r="H44" s="218">
        <v>0</v>
      </c>
      <c r="I44" s="151">
        <v>0</v>
      </c>
      <c r="J44" s="218">
        <v>0</v>
      </c>
      <c r="K44" s="151">
        <v>0</v>
      </c>
      <c r="L44" s="218">
        <v>0</v>
      </c>
      <c r="M44" s="151">
        <v>0</v>
      </c>
      <c r="N44" s="218">
        <v>0</v>
      </c>
      <c r="O44" s="151">
        <v>6</v>
      </c>
      <c r="P44" s="218">
        <v>0</v>
      </c>
      <c r="Q44" s="151">
        <v>8</v>
      </c>
      <c r="R44" s="218">
        <v>0</v>
      </c>
      <c r="S44" s="151">
        <v>4</v>
      </c>
      <c r="T44" s="218">
        <v>0</v>
      </c>
      <c r="U44" s="151">
        <v>0</v>
      </c>
      <c r="V44" s="218">
        <v>0</v>
      </c>
      <c r="W44" s="151">
        <f t="shared" si="3"/>
        <v>18</v>
      </c>
      <c r="X44" s="218">
        <f t="shared" si="3"/>
        <v>0</v>
      </c>
      <c r="Y44" s="219">
        <f>W44+X44</f>
        <v>18</v>
      </c>
    </row>
    <row r="45" spans="1:26" ht="10.5">
      <c r="A45" s="195"/>
      <c r="B45" s="195"/>
      <c r="C45" s="151"/>
      <c r="D45" s="218"/>
      <c r="E45" s="151"/>
      <c r="F45" s="218"/>
      <c r="G45" s="151"/>
      <c r="H45" s="218"/>
      <c r="I45" s="151"/>
      <c r="J45" s="218"/>
      <c r="K45" s="151"/>
      <c r="L45" s="218"/>
      <c r="M45" s="151"/>
      <c r="N45" s="218"/>
      <c r="O45" s="151"/>
      <c r="P45" s="218"/>
      <c r="Q45" s="151"/>
      <c r="R45" s="218"/>
      <c r="S45" s="151"/>
      <c r="T45" s="218"/>
      <c r="U45" s="151"/>
      <c r="V45" s="220"/>
      <c r="W45" s="195"/>
      <c r="X45" s="216"/>
      <c r="Y45" s="195"/>
      <c r="Z45" s="197"/>
    </row>
    <row r="46" spans="1:26" ht="12">
      <c r="A46" s="31" t="s">
        <v>6</v>
      </c>
      <c r="B46" s="216"/>
      <c r="C46" s="151"/>
      <c r="D46" s="218"/>
      <c r="E46" s="151"/>
      <c r="F46" s="218"/>
      <c r="G46" s="151"/>
      <c r="H46" s="218"/>
      <c r="I46" s="151"/>
      <c r="J46" s="218"/>
      <c r="K46" s="151"/>
      <c r="L46" s="218"/>
      <c r="M46" s="151"/>
      <c r="N46" s="218"/>
      <c r="O46" s="151"/>
      <c r="P46" s="218"/>
      <c r="Q46" s="151"/>
      <c r="R46" s="218"/>
      <c r="S46" s="151"/>
      <c r="T46" s="218"/>
      <c r="U46" s="151"/>
      <c r="V46" s="220"/>
      <c r="W46" s="219"/>
      <c r="X46" s="219"/>
      <c r="Y46" s="219"/>
      <c r="Z46" s="197"/>
    </row>
    <row r="47" spans="1:26" ht="10.5">
      <c r="A47" s="216"/>
      <c r="B47" s="195" t="s">
        <v>7</v>
      </c>
      <c r="C47" s="151">
        <v>0</v>
      </c>
      <c r="D47" s="218">
        <v>0</v>
      </c>
      <c r="E47" s="151">
        <v>0</v>
      </c>
      <c r="F47" s="218">
        <v>0</v>
      </c>
      <c r="G47" s="151">
        <v>0</v>
      </c>
      <c r="H47" s="218">
        <v>0</v>
      </c>
      <c r="I47" s="151">
        <v>0</v>
      </c>
      <c r="J47" s="218">
        <v>0</v>
      </c>
      <c r="K47" s="151">
        <v>0</v>
      </c>
      <c r="L47" s="218">
        <v>0</v>
      </c>
      <c r="M47" s="151">
        <v>0</v>
      </c>
      <c r="N47" s="218">
        <v>0</v>
      </c>
      <c r="O47" s="151">
        <v>0</v>
      </c>
      <c r="P47" s="218">
        <v>0</v>
      </c>
      <c r="Q47" s="151">
        <v>0</v>
      </c>
      <c r="R47" s="218">
        <v>0</v>
      </c>
      <c r="S47" s="151">
        <v>0</v>
      </c>
      <c r="T47" s="218">
        <v>0</v>
      </c>
      <c r="U47" s="151">
        <v>0</v>
      </c>
      <c r="V47" s="220">
        <v>0</v>
      </c>
      <c r="W47" s="218">
        <f>C47+E47+G47+I47+K47+M47+O47+Q47+S47+U47</f>
        <v>0</v>
      </c>
      <c r="X47" s="218">
        <f>D47+F47+H47+J47+L47+N47+P47+R47+T47+V47</f>
        <v>0</v>
      </c>
      <c r="Y47" s="219">
        <f>W47+X47</f>
        <v>0</v>
      </c>
      <c r="Z47" s="197"/>
    </row>
    <row r="48" spans="1:26" ht="10.5">
      <c r="A48" s="216"/>
      <c r="B48" s="195" t="s">
        <v>8</v>
      </c>
      <c r="C48" s="151">
        <v>0</v>
      </c>
      <c r="D48" s="218">
        <v>0</v>
      </c>
      <c r="E48" s="151">
        <v>0</v>
      </c>
      <c r="F48" s="218">
        <v>0</v>
      </c>
      <c r="G48" s="151">
        <v>0</v>
      </c>
      <c r="H48" s="218">
        <v>0</v>
      </c>
      <c r="I48" s="151">
        <v>0</v>
      </c>
      <c r="J48" s="218">
        <v>0</v>
      </c>
      <c r="K48" s="151">
        <v>0</v>
      </c>
      <c r="L48" s="218">
        <v>0</v>
      </c>
      <c r="M48" s="151">
        <v>0</v>
      </c>
      <c r="N48" s="218">
        <v>0</v>
      </c>
      <c r="O48" s="151">
        <v>0</v>
      </c>
      <c r="P48" s="218">
        <v>0</v>
      </c>
      <c r="Q48" s="151">
        <v>0</v>
      </c>
      <c r="R48" s="218">
        <v>0</v>
      </c>
      <c r="S48" s="151">
        <v>0</v>
      </c>
      <c r="T48" s="218">
        <v>0</v>
      </c>
      <c r="U48" s="151">
        <v>0</v>
      </c>
      <c r="V48" s="220">
        <v>0</v>
      </c>
      <c r="W48" s="218">
        <f>C48+E48+G48+I48+K48+M48+O48+Q48+S48+U48</f>
        <v>0</v>
      </c>
      <c r="X48" s="218">
        <f>D48+F48+H48+J48+L48+N48+P48+R48+T48+V48</f>
        <v>0</v>
      </c>
      <c r="Y48" s="219">
        <f>W48+X48</f>
        <v>0</v>
      </c>
      <c r="Z48" s="197"/>
    </row>
    <row r="49" spans="1:26" ht="10.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218"/>
    </row>
    <row r="50" spans="1:26" ht="21" customHeight="1">
      <c r="A50" s="347" t="s">
        <v>541</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197"/>
    </row>
    <row r="51" spans="1:26" ht="10.5">
      <c r="A51" s="150" t="s">
        <v>12</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row>
    <row r="52" spans="1:26" ht="10.5">
      <c r="A52" s="155" t="s">
        <v>9</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row>
    <row r="53" spans="1:26" ht="10.5">
      <c r="A53" s="155" t="s">
        <v>24</v>
      </c>
      <c r="C53" s="197"/>
      <c r="D53" s="197"/>
      <c r="E53" s="197"/>
      <c r="F53" s="197"/>
      <c r="G53" s="197"/>
      <c r="H53" s="197"/>
      <c r="I53" s="197"/>
      <c r="J53" s="197"/>
      <c r="K53" s="197"/>
      <c r="L53" s="197"/>
      <c r="M53" s="197"/>
      <c r="N53" s="197"/>
      <c r="O53" s="197"/>
      <c r="P53" s="197"/>
      <c r="Q53" s="197"/>
      <c r="R53" s="197"/>
      <c r="S53" s="197"/>
      <c r="T53" s="197"/>
      <c r="U53" s="197"/>
      <c r="V53" s="197"/>
      <c r="Z53" s="197"/>
    </row>
    <row r="54" spans="1:21" ht="10.5">
      <c r="A54" s="155" t="s">
        <v>10</v>
      </c>
      <c r="B54" s="155"/>
      <c r="C54" s="197"/>
      <c r="D54" s="197"/>
      <c r="E54" s="197"/>
      <c r="F54" s="197"/>
      <c r="G54" s="197"/>
      <c r="H54" s="197"/>
      <c r="I54" s="197"/>
      <c r="J54" s="197"/>
      <c r="K54" s="197"/>
      <c r="L54" s="197"/>
      <c r="M54" s="197"/>
      <c r="N54" s="197"/>
      <c r="O54" s="197"/>
      <c r="P54" s="197"/>
      <c r="Q54" s="197"/>
      <c r="R54" s="197"/>
      <c r="S54" s="197"/>
      <c r="T54" s="197"/>
      <c r="U54" s="197"/>
    </row>
    <row r="55" spans="1:21" ht="10.5">
      <c r="A55" s="155" t="s">
        <v>11</v>
      </c>
      <c r="B55" s="197"/>
      <c r="C55" s="197"/>
      <c r="D55" s="197"/>
      <c r="E55" s="197"/>
      <c r="F55" s="197"/>
      <c r="G55" s="197"/>
      <c r="H55" s="197"/>
      <c r="I55" s="197"/>
      <c r="J55" s="197"/>
      <c r="K55" s="197"/>
      <c r="L55" s="197"/>
      <c r="M55" s="197"/>
      <c r="N55" s="197"/>
      <c r="O55" s="197"/>
      <c r="P55" s="197"/>
      <c r="Q55" s="197"/>
      <c r="R55" s="197"/>
      <c r="S55" s="197"/>
      <c r="T55" s="197"/>
      <c r="U55" s="197"/>
    </row>
    <row r="56" spans="1:21" ht="10.5">
      <c r="A56" s="197"/>
      <c r="B56" s="197"/>
      <c r="C56" s="197"/>
      <c r="D56" s="197"/>
      <c r="E56" s="197"/>
      <c r="F56" s="197"/>
      <c r="G56" s="197"/>
      <c r="H56" s="197"/>
      <c r="I56" s="197"/>
      <c r="J56" s="197"/>
      <c r="K56" s="197"/>
      <c r="L56" s="197"/>
      <c r="M56" s="197"/>
      <c r="N56" s="197"/>
      <c r="O56" s="197"/>
      <c r="P56" s="197"/>
      <c r="Q56" s="197"/>
      <c r="R56" s="197"/>
      <c r="S56" s="197"/>
      <c r="T56" s="197"/>
      <c r="U56" s="197"/>
    </row>
    <row r="57" spans="1:21" ht="10.5">
      <c r="A57" s="197"/>
      <c r="B57" s="197"/>
      <c r="C57" s="197"/>
      <c r="D57" s="197"/>
      <c r="E57" s="197"/>
      <c r="F57" s="197"/>
      <c r="G57" s="197"/>
      <c r="H57" s="197"/>
      <c r="I57" s="197"/>
      <c r="J57" s="197"/>
      <c r="K57" s="197"/>
      <c r="L57" s="197"/>
      <c r="M57" s="197"/>
      <c r="N57" s="197"/>
      <c r="O57" s="197"/>
      <c r="P57" s="197"/>
      <c r="Q57" s="197"/>
      <c r="R57" s="197"/>
      <c r="S57" s="197"/>
      <c r="T57" s="197"/>
      <c r="U57" s="197"/>
    </row>
    <row r="58" spans="1:21" ht="10.5">
      <c r="A58" s="197"/>
      <c r="B58" s="197"/>
      <c r="C58" s="197"/>
      <c r="D58" s="197"/>
      <c r="E58" s="197"/>
      <c r="F58" s="197"/>
      <c r="G58" s="197"/>
      <c r="H58" s="197"/>
      <c r="I58" s="197"/>
      <c r="J58" s="197"/>
      <c r="K58" s="197"/>
      <c r="L58" s="197"/>
      <c r="M58" s="197"/>
      <c r="N58" s="197"/>
      <c r="O58" s="197"/>
      <c r="P58" s="197"/>
      <c r="Q58" s="197"/>
      <c r="R58" s="197"/>
      <c r="S58" s="197"/>
      <c r="T58" s="197"/>
      <c r="U58" s="197"/>
    </row>
    <row r="59" spans="1:21" ht="10.5">
      <c r="A59" s="197"/>
      <c r="B59" s="197"/>
      <c r="C59" s="197"/>
      <c r="D59" s="197"/>
      <c r="E59" s="197"/>
      <c r="F59" s="197"/>
      <c r="G59" s="197"/>
      <c r="H59" s="197"/>
      <c r="I59" s="197"/>
      <c r="J59" s="197"/>
      <c r="K59" s="197"/>
      <c r="L59" s="197"/>
      <c r="M59" s="197"/>
      <c r="N59" s="197"/>
      <c r="O59" s="197"/>
      <c r="P59" s="197"/>
      <c r="Q59" s="197"/>
      <c r="R59" s="197"/>
      <c r="S59" s="197"/>
      <c r="T59" s="197"/>
      <c r="U59" s="197"/>
    </row>
    <row r="60" spans="1:21" ht="10.5">
      <c r="A60" s="197"/>
      <c r="B60" s="197"/>
      <c r="C60" s="197"/>
      <c r="D60" s="197"/>
      <c r="E60" s="197"/>
      <c r="F60" s="197"/>
      <c r="G60" s="197"/>
      <c r="H60" s="197"/>
      <c r="I60" s="197"/>
      <c r="J60" s="197"/>
      <c r="K60" s="197"/>
      <c r="L60" s="197"/>
      <c r="M60" s="197"/>
      <c r="N60" s="197"/>
      <c r="O60" s="197"/>
      <c r="P60" s="197"/>
      <c r="Q60" s="197"/>
      <c r="R60" s="197"/>
      <c r="S60" s="197"/>
      <c r="T60" s="197"/>
      <c r="U60" s="197"/>
    </row>
    <row r="61" spans="1:21" ht="10.5">
      <c r="A61" s="197"/>
      <c r="B61" s="197"/>
      <c r="C61" s="197"/>
      <c r="D61" s="197"/>
      <c r="E61" s="197"/>
      <c r="F61" s="197"/>
      <c r="G61" s="197"/>
      <c r="H61" s="197"/>
      <c r="I61" s="197"/>
      <c r="J61" s="197"/>
      <c r="K61" s="197"/>
      <c r="L61" s="197"/>
      <c r="M61" s="197"/>
      <c r="N61" s="197"/>
      <c r="O61" s="197"/>
      <c r="P61" s="197"/>
      <c r="Q61" s="197"/>
      <c r="R61" s="197"/>
      <c r="S61" s="197"/>
      <c r="T61" s="197"/>
      <c r="U61" s="197"/>
    </row>
    <row r="62" spans="1:21" ht="10.5">
      <c r="A62" s="197"/>
      <c r="B62" s="197"/>
      <c r="C62" s="197"/>
      <c r="D62" s="197"/>
      <c r="E62" s="197"/>
      <c r="F62" s="197"/>
      <c r="G62" s="197"/>
      <c r="H62" s="197"/>
      <c r="I62" s="197"/>
      <c r="J62" s="197"/>
      <c r="K62" s="197"/>
      <c r="L62" s="197"/>
      <c r="M62" s="197"/>
      <c r="N62" s="197"/>
      <c r="O62" s="197"/>
      <c r="P62" s="197"/>
      <c r="Q62" s="197"/>
      <c r="R62" s="197"/>
      <c r="S62" s="197"/>
      <c r="T62" s="197"/>
      <c r="U62" s="197"/>
    </row>
    <row r="63" spans="1:21" ht="10.5">
      <c r="A63" s="197"/>
      <c r="B63" s="197"/>
      <c r="C63" s="197"/>
      <c r="D63" s="197"/>
      <c r="E63" s="197"/>
      <c r="F63" s="197"/>
      <c r="G63" s="197"/>
      <c r="H63" s="197"/>
      <c r="I63" s="197"/>
      <c r="J63" s="197"/>
      <c r="K63" s="197"/>
      <c r="L63" s="197"/>
      <c r="M63" s="197"/>
      <c r="N63" s="197"/>
      <c r="O63" s="197"/>
      <c r="P63" s="197"/>
      <c r="Q63" s="197"/>
      <c r="R63" s="197"/>
      <c r="S63" s="197"/>
      <c r="T63" s="197"/>
      <c r="U63" s="197"/>
    </row>
    <row r="64" spans="1:21" ht="10.5">
      <c r="A64" s="197"/>
      <c r="B64" s="197"/>
      <c r="C64" s="197"/>
      <c r="D64" s="197"/>
      <c r="E64" s="197"/>
      <c r="F64" s="197"/>
      <c r="G64" s="197"/>
      <c r="H64" s="197"/>
      <c r="I64" s="197"/>
      <c r="J64" s="197"/>
      <c r="K64" s="197"/>
      <c r="L64" s="197"/>
      <c r="M64" s="197"/>
      <c r="N64" s="197"/>
      <c r="O64" s="197"/>
      <c r="P64" s="197"/>
      <c r="Q64" s="197"/>
      <c r="R64" s="197"/>
      <c r="S64" s="197"/>
      <c r="T64" s="197"/>
      <c r="U64" s="197"/>
    </row>
    <row r="65" spans="1:21" ht="10.5">
      <c r="A65" s="197"/>
      <c r="B65" s="197"/>
      <c r="C65" s="197"/>
      <c r="D65" s="197"/>
      <c r="E65" s="197"/>
      <c r="F65" s="197"/>
      <c r="G65" s="197"/>
      <c r="H65" s="197"/>
      <c r="I65" s="197"/>
      <c r="J65" s="197"/>
      <c r="K65" s="197"/>
      <c r="L65" s="197"/>
      <c r="M65" s="197"/>
      <c r="N65" s="197"/>
      <c r="O65" s="197"/>
      <c r="P65" s="197"/>
      <c r="Q65" s="197"/>
      <c r="R65" s="197"/>
      <c r="S65" s="197"/>
      <c r="T65" s="197"/>
      <c r="U65" s="197"/>
    </row>
    <row r="66" spans="1:21" ht="10.5">
      <c r="A66" s="197"/>
      <c r="B66" s="197"/>
      <c r="C66" s="197"/>
      <c r="D66" s="197"/>
      <c r="E66" s="197"/>
      <c r="F66" s="197"/>
      <c r="G66" s="197"/>
      <c r="H66" s="197"/>
      <c r="I66" s="197"/>
      <c r="J66" s="197"/>
      <c r="K66" s="197"/>
      <c r="L66" s="197"/>
      <c r="M66" s="197"/>
      <c r="N66" s="197"/>
      <c r="O66" s="197"/>
      <c r="P66" s="197"/>
      <c r="Q66" s="197"/>
      <c r="R66" s="197"/>
      <c r="S66" s="197"/>
      <c r="T66" s="197"/>
      <c r="U66" s="197"/>
    </row>
    <row r="67" spans="1:21" ht="10.5">
      <c r="A67" s="197"/>
      <c r="B67" s="197"/>
      <c r="C67" s="197"/>
      <c r="D67" s="197"/>
      <c r="E67" s="197"/>
      <c r="F67" s="197"/>
      <c r="G67" s="197"/>
      <c r="H67" s="197"/>
      <c r="I67" s="197"/>
      <c r="J67" s="197"/>
      <c r="K67" s="197"/>
      <c r="L67" s="197"/>
      <c r="M67" s="197"/>
      <c r="N67" s="197"/>
      <c r="O67" s="197"/>
      <c r="P67" s="197"/>
      <c r="Q67" s="197"/>
      <c r="R67" s="197"/>
      <c r="S67" s="197"/>
      <c r="T67" s="197"/>
      <c r="U67" s="197"/>
    </row>
    <row r="68" spans="1:21" ht="10.5">
      <c r="A68" s="197"/>
      <c r="B68" s="197"/>
      <c r="C68" s="197"/>
      <c r="D68" s="197"/>
      <c r="E68" s="197"/>
      <c r="F68" s="197"/>
      <c r="G68" s="197"/>
      <c r="H68" s="197"/>
      <c r="I68" s="197"/>
      <c r="J68" s="197"/>
      <c r="K68" s="197"/>
      <c r="L68" s="197"/>
      <c r="M68" s="197"/>
      <c r="N68" s="197"/>
      <c r="O68" s="197"/>
      <c r="P68" s="197"/>
      <c r="Q68" s="197"/>
      <c r="R68" s="197"/>
      <c r="S68" s="197"/>
      <c r="T68" s="197"/>
      <c r="U68" s="197"/>
    </row>
    <row r="69" spans="1:21" ht="10.5">
      <c r="A69" s="197"/>
      <c r="B69" s="197"/>
      <c r="C69" s="197"/>
      <c r="D69" s="197"/>
      <c r="E69" s="197"/>
      <c r="F69" s="197"/>
      <c r="G69" s="197"/>
      <c r="H69" s="197"/>
      <c r="I69" s="197"/>
      <c r="J69" s="197"/>
      <c r="K69" s="197"/>
      <c r="L69" s="197"/>
      <c r="M69" s="197"/>
      <c r="N69" s="197"/>
      <c r="O69" s="197"/>
      <c r="P69" s="197"/>
      <c r="Q69" s="197"/>
      <c r="R69" s="197"/>
      <c r="S69" s="197"/>
      <c r="T69" s="197"/>
      <c r="U69" s="197"/>
    </row>
    <row r="70" spans="1:21" ht="10.5">
      <c r="A70" s="197"/>
      <c r="B70" s="197"/>
      <c r="C70" s="197"/>
      <c r="D70" s="197"/>
      <c r="E70" s="197"/>
      <c r="F70" s="197"/>
      <c r="G70" s="197"/>
      <c r="H70" s="197"/>
      <c r="I70" s="197"/>
      <c r="J70" s="197"/>
      <c r="K70" s="197"/>
      <c r="L70" s="197"/>
      <c r="M70" s="197"/>
      <c r="N70" s="197"/>
      <c r="O70" s="197"/>
      <c r="P70" s="197"/>
      <c r="Q70" s="197"/>
      <c r="R70" s="197"/>
      <c r="S70" s="197"/>
      <c r="T70" s="197"/>
      <c r="U70" s="197"/>
    </row>
    <row r="71" spans="1:21" ht="10.5">
      <c r="A71" s="197"/>
      <c r="B71" s="197"/>
      <c r="C71" s="197"/>
      <c r="D71" s="197"/>
      <c r="E71" s="197"/>
      <c r="F71" s="197"/>
      <c r="G71" s="197"/>
      <c r="H71" s="197"/>
      <c r="I71" s="197"/>
      <c r="J71" s="197"/>
      <c r="K71" s="197"/>
      <c r="L71" s="197"/>
      <c r="M71" s="197"/>
      <c r="N71" s="197"/>
      <c r="O71" s="197"/>
      <c r="P71" s="197"/>
      <c r="Q71" s="197"/>
      <c r="R71" s="197"/>
      <c r="S71" s="197"/>
      <c r="T71" s="197"/>
      <c r="U71" s="197"/>
    </row>
    <row r="72" spans="1:21" ht="10.5">
      <c r="A72" s="197"/>
      <c r="B72" s="197"/>
      <c r="C72" s="197"/>
      <c r="D72" s="197"/>
      <c r="E72" s="197"/>
      <c r="F72" s="197"/>
      <c r="G72" s="197"/>
      <c r="H72" s="197"/>
      <c r="I72" s="197"/>
      <c r="J72" s="197"/>
      <c r="K72" s="197"/>
      <c r="L72" s="197"/>
      <c r="M72" s="197"/>
      <c r="N72" s="197"/>
      <c r="O72" s="197"/>
      <c r="P72" s="197"/>
      <c r="Q72" s="197"/>
      <c r="R72" s="197"/>
      <c r="S72" s="197"/>
      <c r="T72" s="197"/>
      <c r="U72" s="197"/>
    </row>
    <row r="73" spans="1:21" ht="10.5">
      <c r="A73" s="197"/>
      <c r="B73" s="197"/>
      <c r="C73" s="197"/>
      <c r="D73" s="197"/>
      <c r="E73" s="197"/>
      <c r="F73" s="197"/>
      <c r="G73" s="197"/>
      <c r="H73" s="197"/>
      <c r="I73" s="197"/>
      <c r="J73" s="197"/>
      <c r="K73" s="197"/>
      <c r="L73" s="197"/>
      <c r="M73" s="197"/>
      <c r="N73" s="197"/>
      <c r="O73" s="197"/>
      <c r="P73" s="197"/>
      <c r="Q73" s="197"/>
      <c r="R73" s="197"/>
      <c r="S73" s="197"/>
      <c r="T73" s="197"/>
      <c r="U73" s="197"/>
    </row>
    <row r="74" spans="1:21" ht="10.5">
      <c r="A74" s="197"/>
      <c r="B74" s="197"/>
      <c r="C74" s="197"/>
      <c r="D74" s="197"/>
      <c r="E74" s="197"/>
      <c r="F74" s="197"/>
      <c r="G74" s="197"/>
      <c r="H74" s="197"/>
      <c r="I74" s="197"/>
      <c r="J74" s="197"/>
      <c r="K74" s="197"/>
      <c r="L74" s="197"/>
      <c r="M74" s="197"/>
      <c r="N74" s="197"/>
      <c r="O74" s="197"/>
      <c r="P74" s="197"/>
      <c r="Q74" s="197"/>
      <c r="R74" s="197"/>
      <c r="S74" s="197"/>
      <c r="T74" s="197"/>
      <c r="U74" s="197"/>
    </row>
    <row r="75" spans="1:21" ht="10.5">
      <c r="A75" s="197"/>
      <c r="B75" s="197"/>
      <c r="C75" s="197"/>
      <c r="D75" s="197"/>
      <c r="E75" s="197"/>
      <c r="F75" s="197"/>
      <c r="G75" s="197"/>
      <c r="H75" s="197"/>
      <c r="I75" s="197"/>
      <c r="J75" s="197"/>
      <c r="K75" s="197"/>
      <c r="L75" s="197"/>
      <c r="M75" s="197"/>
      <c r="N75" s="197"/>
      <c r="O75" s="197"/>
      <c r="P75" s="197"/>
      <c r="Q75" s="197"/>
      <c r="R75" s="197"/>
      <c r="S75" s="197"/>
      <c r="T75" s="197"/>
      <c r="U75" s="197"/>
    </row>
    <row r="76" spans="1:21" ht="10.5">
      <c r="A76" s="197"/>
      <c r="B76" s="197"/>
      <c r="C76" s="197"/>
      <c r="D76" s="197"/>
      <c r="E76" s="197"/>
      <c r="F76" s="197"/>
      <c r="G76" s="197"/>
      <c r="H76" s="197"/>
      <c r="I76" s="197"/>
      <c r="J76" s="197"/>
      <c r="K76" s="197"/>
      <c r="L76" s="197"/>
      <c r="M76" s="197"/>
      <c r="N76" s="197"/>
      <c r="O76" s="197"/>
      <c r="P76" s="197"/>
      <c r="Q76" s="197"/>
      <c r="R76" s="197"/>
      <c r="S76" s="197"/>
      <c r="T76" s="197"/>
      <c r="U76" s="197"/>
    </row>
    <row r="77" spans="1:21" ht="10.5">
      <c r="A77" s="197"/>
      <c r="B77" s="197"/>
      <c r="C77" s="197"/>
      <c r="D77" s="197"/>
      <c r="E77" s="197"/>
      <c r="F77" s="197"/>
      <c r="G77" s="197"/>
      <c r="H77" s="197"/>
      <c r="I77" s="197"/>
      <c r="J77" s="197"/>
      <c r="K77" s="197"/>
      <c r="L77" s="197"/>
      <c r="M77" s="197"/>
      <c r="N77" s="197"/>
      <c r="O77" s="197"/>
      <c r="P77" s="197"/>
      <c r="Q77" s="197"/>
      <c r="R77" s="197"/>
      <c r="S77" s="197"/>
      <c r="T77" s="197"/>
      <c r="U77" s="197"/>
    </row>
    <row r="78" spans="1:21" ht="10.5">
      <c r="A78" s="197"/>
      <c r="B78" s="197"/>
      <c r="C78" s="197"/>
      <c r="D78" s="197"/>
      <c r="E78" s="197"/>
      <c r="F78" s="197"/>
      <c r="G78" s="197"/>
      <c r="H78" s="197"/>
      <c r="I78" s="197"/>
      <c r="J78" s="197"/>
      <c r="K78" s="197"/>
      <c r="L78" s="197"/>
      <c r="M78" s="197"/>
      <c r="N78" s="197"/>
      <c r="O78" s="197"/>
      <c r="P78" s="197"/>
      <c r="Q78" s="197"/>
      <c r="R78" s="197"/>
      <c r="S78" s="197"/>
      <c r="T78" s="197"/>
      <c r="U78" s="197"/>
    </row>
    <row r="79" spans="1:21" ht="10.5">
      <c r="A79" s="197"/>
      <c r="B79" s="197"/>
      <c r="C79" s="197"/>
      <c r="D79" s="197"/>
      <c r="E79" s="197"/>
      <c r="F79" s="197"/>
      <c r="G79" s="197"/>
      <c r="H79" s="197"/>
      <c r="I79" s="197"/>
      <c r="J79" s="197"/>
      <c r="K79" s="197"/>
      <c r="L79" s="197"/>
      <c r="M79" s="197"/>
      <c r="N79" s="197"/>
      <c r="O79" s="197"/>
      <c r="P79" s="197"/>
      <c r="Q79" s="197"/>
      <c r="R79" s="197"/>
      <c r="S79" s="197"/>
      <c r="T79" s="197"/>
      <c r="U79" s="197"/>
    </row>
    <row r="80" spans="1:21" ht="10.5">
      <c r="A80" s="197"/>
      <c r="B80" s="197"/>
      <c r="C80" s="197"/>
      <c r="D80" s="197"/>
      <c r="E80" s="197"/>
      <c r="F80" s="197"/>
      <c r="G80" s="197"/>
      <c r="H80" s="197"/>
      <c r="I80" s="197"/>
      <c r="J80" s="197"/>
      <c r="K80" s="197"/>
      <c r="L80" s="197"/>
      <c r="M80" s="197"/>
      <c r="N80" s="197"/>
      <c r="O80" s="197"/>
      <c r="P80" s="197"/>
      <c r="Q80" s="197"/>
      <c r="R80" s="197"/>
      <c r="S80" s="197"/>
      <c r="T80" s="197"/>
      <c r="U80" s="197"/>
    </row>
    <row r="81" spans="1:21" ht="10.5">
      <c r="A81" s="197"/>
      <c r="B81" s="197"/>
      <c r="C81" s="197"/>
      <c r="D81" s="197"/>
      <c r="E81" s="197"/>
      <c r="F81" s="197"/>
      <c r="G81" s="197"/>
      <c r="H81" s="197"/>
      <c r="I81" s="197"/>
      <c r="J81" s="197"/>
      <c r="K81" s="197"/>
      <c r="L81" s="197"/>
      <c r="M81" s="197"/>
      <c r="N81" s="197"/>
      <c r="O81" s="197"/>
      <c r="P81" s="197"/>
      <c r="Q81" s="197"/>
      <c r="R81" s="197"/>
      <c r="S81" s="197"/>
      <c r="T81" s="197"/>
      <c r="U81" s="197"/>
    </row>
    <row r="82" spans="1:21" ht="10.5">
      <c r="A82" s="197"/>
      <c r="B82" s="197"/>
      <c r="C82" s="197"/>
      <c r="D82" s="197"/>
      <c r="E82" s="197"/>
      <c r="F82" s="197"/>
      <c r="G82" s="197"/>
      <c r="H82" s="197"/>
      <c r="I82" s="197"/>
      <c r="J82" s="197"/>
      <c r="K82" s="197"/>
      <c r="L82" s="197"/>
      <c r="M82" s="197"/>
      <c r="N82" s="197"/>
      <c r="O82" s="197"/>
      <c r="P82" s="197"/>
      <c r="Q82" s="197"/>
      <c r="R82" s="197"/>
      <c r="S82" s="197"/>
      <c r="T82" s="197"/>
      <c r="U82" s="197"/>
    </row>
    <row r="83" spans="1:21" ht="10.5">
      <c r="A83" s="197"/>
      <c r="B83" s="197"/>
      <c r="C83" s="197"/>
      <c r="D83" s="197"/>
      <c r="E83" s="197"/>
      <c r="F83" s="197"/>
      <c r="G83" s="197"/>
      <c r="H83" s="197"/>
      <c r="I83" s="197"/>
      <c r="J83" s="197"/>
      <c r="K83" s="197"/>
      <c r="L83" s="197"/>
      <c r="M83" s="197"/>
      <c r="N83" s="197"/>
      <c r="O83" s="197"/>
      <c r="P83" s="197"/>
      <c r="Q83" s="197"/>
      <c r="R83" s="197"/>
      <c r="S83" s="197"/>
      <c r="T83" s="197"/>
      <c r="U83" s="197"/>
    </row>
    <row r="84" spans="1:21" ht="10.5">
      <c r="A84" s="197"/>
      <c r="B84" s="197"/>
      <c r="C84" s="197"/>
      <c r="D84" s="197"/>
      <c r="E84" s="197"/>
      <c r="F84" s="197"/>
      <c r="G84" s="197"/>
      <c r="H84" s="197"/>
      <c r="I84" s="197"/>
      <c r="J84" s="197"/>
      <c r="K84" s="197"/>
      <c r="L84" s="197"/>
      <c r="M84" s="197"/>
      <c r="N84" s="197"/>
      <c r="O84" s="197"/>
      <c r="P84" s="197"/>
      <c r="Q84" s="197"/>
      <c r="R84" s="197"/>
      <c r="S84" s="197"/>
      <c r="T84" s="197"/>
      <c r="U84" s="197"/>
    </row>
    <row r="85" spans="1:21" ht="10.5">
      <c r="A85" s="197"/>
      <c r="B85" s="197"/>
      <c r="C85" s="197"/>
      <c r="D85" s="197"/>
      <c r="E85" s="197"/>
      <c r="F85" s="197"/>
      <c r="G85" s="197"/>
      <c r="H85" s="197"/>
      <c r="I85" s="197"/>
      <c r="J85" s="197"/>
      <c r="K85" s="197"/>
      <c r="L85" s="197"/>
      <c r="M85" s="197"/>
      <c r="N85" s="197"/>
      <c r="O85" s="197"/>
      <c r="P85" s="197"/>
      <c r="Q85" s="197"/>
      <c r="R85" s="197"/>
      <c r="S85" s="197"/>
      <c r="T85" s="197"/>
      <c r="U85" s="197"/>
    </row>
    <row r="86" spans="1:21" ht="10.5">
      <c r="A86" s="197"/>
      <c r="B86" s="197"/>
      <c r="C86" s="197"/>
      <c r="D86" s="197"/>
      <c r="E86" s="197"/>
      <c r="F86" s="197"/>
      <c r="G86" s="197"/>
      <c r="H86" s="197"/>
      <c r="I86" s="197"/>
      <c r="J86" s="197"/>
      <c r="K86" s="197"/>
      <c r="L86" s="197"/>
      <c r="M86" s="197"/>
      <c r="N86" s="197"/>
      <c r="O86" s="197"/>
      <c r="P86" s="197"/>
      <c r="Q86" s="197"/>
      <c r="R86" s="197"/>
      <c r="S86" s="197"/>
      <c r="T86" s="197"/>
      <c r="U86" s="197"/>
    </row>
    <row r="87" spans="1:21" ht="10.5">
      <c r="A87" s="197"/>
      <c r="B87" s="197"/>
      <c r="C87" s="197"/>
      <c r="D87" s="197"/>
      <c r="E87" s="197"/>
      <c r="F87" s="197"/>
      <c r="G87" s="197"/>
      <c r="H87" s="197"/>
      <c r="I87" s="197"/>
      <c r="J87" s="197"/>
      <c r="K87" s="197"/>
      <c r="L87" s="197"/>
      <c r="M87" s="197"/>
      <c r="N87" s="197"/>
      <c r="O87" s="197"/>
      <c r="P87" s="197"/>
      <c r="Q87" s="197"/>
      <c r="R87" s="197"/>
      <c r="S87" s="197"/>
      <c r="T87" s="197"/>
      <c r="U87" s="197"/>
    </row>
    <row r="88" spans="1:21" ht="10.5">
      <c r="A88" s="197"/>
      <c r="B88" s="197"/>
      <c r="C88" s="197"/>
      <c r="D88" s="197"/>
      <c r="E88" s="197"/>
      <c r="F88" s="197"/>
      <c r="G88" s="197"/>
      <c r="H88" s="197"/>
      <c r="I88" s="197"/>
      <c r="J88" s="197"/>
      <c r="K88" s="197"/>
      <c r="L88" s="197"/>
      <c r="M88" s="197"/>
      <c r="N88" s="197"/>
      <c r="O88" s="197"/>
      <c r="P88" s="197"/>
      <c r="Q88" s="197"/>
      <c r="R88" s="197"/>
      <c r="S88" s="197"/>
      <c r="T88" s="197"/>
      <c r="U88" s="197"/>
    </row>
    <row r="89" spans="1:21" ht="10.5">
      <c r="A89" s="197"/>
      <c r="B89" s="197"/>
      <c r="C89" s="197"/>
      <c r="D89" s="197"/>
      <c r="E89" s="197"/>
      <c r="F89" s="197"/>
      <c r="G89" s="197"/>
      <c r="H89" s="197"/>
      <c r="I89" s="197"/>
      <c r="J89" s="197"/>
      <c r="K89" s="197"/>
      <c r="L89" s="197"/>
      <c r="M89" s="197"/>
      <c r="N89" s="197"/>
      <c r="O89" s="197"/>
      <c r="P89" s="197"/>
      <c r="Q89" s="197"/>
      <c r="R89" s="197"/>
      <c r="S89" s="197"/>
      <c r="T89" s="197"/>
      <c r="U89" s="197"/>
    </row>
    <row r="90" spans="1:21" ht="10.5">
      <c r="A90" s="197"/>
      <c r="B90" s="197"/>
      <c r="C90" s="197"/>
      <c r="D90" s="197"/>
      <c r="E90" s="197"/>
      <c r="F90" s="197"/>
      <c r="G90" s="197"/>
      <c r="H90" s="197"/>
      <c r="I90" s="197"/>
      <c r="J90" s="197"/>
      <c r="K90" s="197"/>
      <c r="L90" s="197"/>
      <c r="M90" s="197"/>
      <c r="N90" s="197"/>
      <c r="O90" s="197"/>
      <c r="P90" s="197"/>
      <c r="Q90" s="197"/>
      <c r="R90" s="197"/>
      <c r="S90" s="197"/>
      <c r="T90" s="197"/>
      <c r="U90" s="197"/>
    </row>
    <row r="91" spans="1:21" ht="10.5">
      <c r="A91" s="197"/>
      <c r="B91" s="197"/>
      <c r="C91" s="197"/>
      <c r="D91" s="197"/>
      <c r="E91" s="197"/>
      <c r="F91" s="197"/>
      <c r="G91" s="197"/>
      <c r="H91" s="197"/>
      <c r="I91" s="197"/>
      <c r="J91" s="197"/>
      <c r="K91" s="197"/>
      <c r="L91" s="197"/>
      <c r="M91" s="197"/>
      <c r="N91" s="197"/>
      <c r="O91" s="197"/>
      <c r="P91" s="197"/>
      <c r="Q91" s="197"/>
      <c r="R91" s="197"/>
      <c r="S91" s="197"/>
      <c r="T91" s="197"/>
      <c r="U91" s="197"/>
    </row>
    <row r="92" spans="1:21" ht="10.5">
      <c r="A92" s="197"/>
      <c r="B92" s="197"/>
      <c r="C92" s="197"/>
      <c r="D92" s="197"/>
      <c r="E92" s="197"/>
      <c r="F92" s="197"/>
      <c r="G92" s="197"/>
      <c r="H92" s="197"/>
      <c r="I92" s="197"/>
      <c r="J92" s="197"/>
      <c r="K92" s="197"/>
      <c r="L92" s="197"/>
      <c r="M92" s="197"/>
      <c r="N92" s="197"/>
      <c r="O92" s="197"/>
      <c r="P92" s="197"/>
      <c r="Q92" s="197"/>
      <c r="R92" s="197"/>
      <c r="S92" s="197"/>
      <c r="T92" s="197"/>
      <c r="U92" s="197"/>
    </row>
    <row r="93" spans="1:21" ht="10.5">
      <c r="A93" s="197"/>
      <c r="B93" s="197"/>
      <c r="C93" s="197"/>
      <c r="D93" s="197"/>
      <c r="E93" s="197"/>
      <c r="F93" s="197"/>
      <c r="G93" s="197"/>
      <c r="H93" s="197"/>
      <c r="I93" s="197"/>
      <c r="J93" s="197"/>
      <c r="K93" s="197"/>
      <c r="L93" s="197"/>
      <c r="M93" s="197"/>
      <c r="N93" s="197"/>
      <c r="O93" s="197"/>
      <c r="P93" s="197"/>
      <c r="Q93" s="197"/>
      <c r="R93" s="197"/>
      <c r="S93" s="197"/>
      <c r="T93" s="197"/>
      <c r="U93" s="197"/>
    </row>
    <row r="94" spans="1:21" ht="10.5">
      <c r="A94" s="197"/>
      <c r="B94" s="197"/>
      <c r="C94" s="197"/>
      <c r="D94" s="197"/>
      <c r="E94" s="197"/>
      <c r="F94" s="197"/>
      <c r="G94" s="197"/>
      <c r="H94" s="197"/>
      <c r="I94" s="197"/>
      <c r="J94" s="197"/>
      <c r="K94" s="197"/>
      <c r="L94" s="197"/>
      <c r="M94" s="197"/>
      <c r="N94" s="197"/>
      <c r="O94" s="197"/>
      <c r="P94" s="197"/>
      <c r="Q94" s="197"/>
      <c r="R94" s="197"/>
      <c r="S94" s="197"/>
      <c r="T94" s="197"/>
      <c r="U94" s="197"/>
    </row>
    <row r="95" spans="1:21" ht="10.5">
      <c r="A95" s="197"/>
      <c r="B95" s="197"/>
      <c r="C95" s="197"/>
      <c r="D95" s="197"/>
      <c r="E95" s="197"/>
      <c r="F95" s="197"/>
      <c r="G95" s="197"/>
      <c r="H95" s="197"/>
      <c r="I95" s="197"/>
      <c r="J95" s="197"/>
      <c r="K95" s="197"/>
      <c r="L95" s="197"/>
      <c r="M95" s="197"/>
      <c r="N95" s="197"/>
      <c r="O95" s="197"/>
      <c r="P95" s="197"/>
      <c r="Q95" s="197"/>
      <c r="R95" s="197"/>
      <c r="S95" s="197"/>
      <c r="T95" s="197"/>
      <c r="U95" s="197"/>
    </row>
    <row r="96" spans="1:21" ht="10.5">
      <c r="A96" s="197"/>
      <c r="B96" s="197"/>
      <c r="C96" s="197"/>
      <c r="D96" s="197"/>
      <c r="E96" s="197"/>
      <c r="F96" s="197"/>
      <c r="G96" s="197"/>
      <c r="H96" s="197"/>
      <c r="I96" s="197"/>
      <c r="J96" s="197"/>
      <c r="K96" s="197"/>
      <c r="L96" s="197"/>
      <c r="M96" s="197"/>
      <c r="N96" s="197"/>
      <c r="O96" s="197"/>
      <c r="P96" s="197"/>
      <c r="Q96" s="197"/>
      <c r="R96" s="197"/>
      <c r="S96" s="197"/>
      <c r="T96" s="197"/>
      <c r="U96" s="197"/>
    </row>
    <row r="97" spans="1:21" ht="10.5">
      <c r="A97" s="197"/>
      <c r="B97" s="197"/>
      <c r="C97" s="197"/>
      <c r="D97" s="197"/>
      <c r="E97" s="197"/>
      <c r="F97" s="197"/>
      <c r="G97" s="197"/>
      <c r="H97" s="197"/>
      <c r="I97" s="197"/>
      <c r="J97" s="197"/>
      <c r="K97" s="197"/>
      <c r="L97" s="197"/>
      <c r="M97" s="197"/>
      <c r="N97" s="197"/>
      <c r="O97" s="197"/>
      <c r="P97" s="197"/>
      <c r="Q97" s="197"/>
      <c r="R97" s="197"/>
      <c r="S97" s="197"/>
      <c r="T97" s="197"/>
      <c r="U97" s="197"/>
    </row>
    <row r="98" spans="1:21" ht="10.5">
      <c r="A98" s="197"/>
      <c r="B98" s="197"/>
      <c r="C98" s="197"/>
      <c r="D98" s="197"/>
      <c r="E98" s="197"/>
      <c r="F98" s="197"/>
      <c r="G98" s="197"/>
      <c r="H98" s="197"/>
      <c r="I98" s="197"/>
      <c r="J98" s="197"/>
      <c r="K98" s="197"/>
      <c r="L98" s="197"/>
      <c r="M98" s="197"/>
      <c r="N98" s="197"/>
      <c r="O98" s="197"/>
      <c r="P98" s="197"/>
      <c r="Q98" s="197"/>
      <c r="R98" s="197"/>
      <c r="S98" s="197"/>
      <c r="T98" s="197"/>
      <c r="U98" s="197"/>
    </row>
    <row r="99" spans="1:21" ht="10.5">
      <c r="A99" s="197"/>
      <c r="B99" s="197"/>
      <c r="C99" s="197"/>
      <c r="D99" s="197"/>
      <c r="E99" s="197"/>
      <c r="F99" s="197"/>
      <c r="G99" s="197"/>
      <c r="H99" s="197"/>
      <c r="I99" s="197"/>
      <c r="J99" s="197"/>
      <c r="K99" s="197"/>
      <c r="L99" s="197"/>
      <c r="M99" s="197"/>
      <c r="N99" s="197"/>
      <c r="O99" s="197"/>
      <c r="P99" s="197"/>
      <c r="Q99" s="197"/>
      <c r="R99" s="197"/>
      <c r="S99" s="197"/>
      <c r="T99" s="197"/>
      <c r="U99" s="197"/>
    </row>
    <row r="100" spans="1:21" ht="10.5">
      <c r="A100" s="197"/>
      <c r="B100" s="197"/>
      <c r="C100" s="197"/>
      <c r="D100" s="197"/>
      <c r="E100" s="197"/>
      <c r="F100" s="197"/>
      <c r="G100" s="197"/>
      <c r="H100" s="197"/>
      <c r="I100" s="197"/>
      <c r="J100" s="197"/>
      <c r="K100" s="197"/>
      <c r="L100" s="197"/>
      <c r="M100" s="197"/>
      <c r="N100" s="197"/>
      <c r="O100" s="197"/>
      <c r="P100" s="197"/>
      <c r="Q100" s="197"/>
      <c r="R100" s="197"/>
      <c r="S100" s="197"/>
      <c r="T100" s="197"/>
      <c r="U100" s="197"/>
    </row>
    <row r="101" spans="1:21" ht="10.5">
      <c r="A101" s="197"/>
      <c r="B101" s="197"/>
      <c r="C101" s="197"/>
      <c r="D101" s="197"/>
      <c r="E101" s="197"/>
      <c r="F101" s="197"/>
      <c r="G101" s="197"/>
      <c r="H101" s="197"/>
      <c r="I101" s="197"/>
      <c r="J101" s="197"/>
      <c r="K101" s="197"/>
      <c r="L101" s="197"/>
      <c r="M101" s="197"/>
      <c r="N101" s="197"/>
      <c r="O101" s="197"/>
      <c r="P101" s="197"/>
      <c r="Q101" s="197"/>
      <c r="R101" s="197"/>
      <c r="S101" s="197"/>
      <c r="T101" s="197"/>
      <c r="U101" s="197"/>
    </row>
    <row r="102" spans="1:21" ht="10.5">
      <c r="A102" s="197"/>
      <c r="B102" s="197"/>
      <c r="C102" s="197"/>
      <c r="D102" s="197"/>
      <c r="E102" s="197"/>
      <c r="F102" s="197"/>
      <c r="G102" s="197"/>
      <c r="H102" s="197"/>
      <c r="I102" s="197"/>
      <c r="J102" s="197"/>
      <c r="K102" s="197"/>
      <c r="L102" s="197"/>
      <c r="M102" s="197"/>
      <c r="N102" s="197"/>
      <c r="O102" s="197"/>
      <c r="P102" s="197"/>
      <c r="Q102" s="197"/>
      <c r="R102" s="197"/>
      <c r="S102" s="197"/>
      <c r="T102" s="197"/>
      <c r="U102" s="197"/>
    </row>
    <row r="103" spans="1:21" ht="10.5">
      <c r="A103" s="197"/>
      <c r="B103" s="197"/>
      <c r="C103" s="197"/>
      <c r="D103" s="197"/>
      <c r="E103" s="197"/>
      <c r="F103" s="197"/>
      <c r="G103" s="197"/>
      <c r="H103" s="197"/>
      <c r="I103" s="197"/>
      <c r="J103" s="197"/>
      <c r="K103" s="197"/>
      <c r="L103" s="197"/>
      <c r="M103" s="197"/>
      <c r="N103" s="197"/>
      <c r="O103" s="197"/>
      <c r="P103" s="197"/>
      <c r="Q103" s="197"/>
      <c r="R103" s="197"/>
      <c r="S103" s="197"/>
      <c r="T103" s="197"/>
      <c r="U103" s="197"/>
    </row>
    <row r="104" spans="1:21" ht="10.5">
      <c r="A104" s="197"/>
      <c r="B104" s="197"/>
      <c r="C104" s="197"/>
      <c r="D104" s="197"/>
      <c r="E104" s="197"/>
      <c r="F104" s="197"/>
      <c r="G104" s="197"/>
      <c r="H104" s="197"/>
      <c r="I104" s="197"/>
      <c r="J104" s="197"/>
      <c r="K104" s="197"/>
      <c r="L104" s="197"/>
      <c r="M104" s="197"/>
      <c r="N104" s="197"/>
      <c r="O104" s="197"/>
      <c r="P104" s="197"/>
      <c r="Q104" s="197"/>
      <c r="R104" s="197"/>
      <c r="S104" s="197"/>
      <c r="T104" s="197"/>
      <c r="U104" s="197"/>
    </row>
    <row r="105" spans="1:21" ht="10.5">
      <c r="A105" s="197"/>
      <c r="B105" s="197"/>
      <c r="C105" s="197"/>
      <c r="D105" s="197"/>
      <c r="E105" s="197"/>
      <c r="F105" s="197"/>
      <c r="G105" s="197"/>
      <c r="H105" s="197"/>
      <c r="I105" s="197"/>
      <c r="J105" s="197"/>
      <c r="K105" s="197"/>
      <c r="L105" s="197"/>
      <c r="M105" s="197"/>
      <c r="N105" s="197"/>
      <c r="O105" s="197"/>
      <c r="P105" s="197"/>
      <c r="Q105" s="197"/>
      <c r="R105" s="197"/>
      <c r="S105" s="197"/>
      <c r="T105" s="197"/>
      <c r="U105" s="197"/>
    </row>
    <row r="106" spans="1:21" ht="10.5">
      <c r="A106" s="197"/>
      <c r="B106" s="197"/>
      <c r="C106" s="197"/>
      <c r="D106" s="197"/>
      <c r="E106" s="197"/>
      <c r="F106" s="197"/>
      <c r="G106" s="197"/>
      <c r="H106" s="197"/>
      <c r="I106" s="197"/>
      <c r="J106" s="197"/>
      <c r="K106" s="197"/>
      <c r="L106" s="197"/>
      <c r="M106" s="197"/>
      <c r="N106" s="197"/>
      <c r="O106" s="197"/>
      <c r="P106" s="197"/>
      <c r="Q106" s="197"/>
      <c r="R106" s="197"/>
      <c r="S106" s="197"/>
      <c r="T106" s="197"/>
      <c r="U106" s="197"/>
    </row>
    <row r="107" spans="1:21" ht="10.5">
      <c r="A107" s="197"/>
      <c r="B107" s="197"/>
      <c r="C107" s="197"/>
      <c r="D107" s="197"/>
      <c r="E107" s="197"/>
      <c r="F107" s="197"/>
      <c r="G107" s="197"/>
      <c r="H107" s="197"/>
      <c r="I107" s="197"/>
      <c r="J107" s="197"/>
      <c r="K107" s="197"/>
      <c r="L107" s="197"/>
      <c r="M107" s="197"/>
      <c r="N107" s="197"/>
      <c r="O107" s="197"/>
      <c r="P107" s="197"/>
      <c r="Q107" s="197"/>
      <c r="R107" s="197"/>
      <c r="S107" s="197"/>
      <c r="T107" s="197"/>
      <c r="U107" s="197"/>
    </row>
    <row r="108" spans="1:21" ht="10.5">
      <c r="A108" s="197"/>
      <c r="B108" s="197"/>
      <c r="C108" s="197"/>
      <c r="D108" s="197"/>
      <c r="E108" s="197"/>
      <c r="F108" s="197"/>
      <c r="G108" s="197"/>
      <c r="H108" s="197"/>
      <c r="I108" s="197"/>
      <c r="J108" s="197"/>
      <c r="K108" s="197"/>
      <c r="L108" s="197"/>
      <c r="M108" s="197"/>
      <c r="N108" s="197"/>
      <c r="O108" s="197"/>
      <c r="P108" s="197"/>
      <c r="Q108" s="197"/>
      <c r="R108" s="197"/>
      <c r="S108" s="197"/>
      <c r="T108" s="197"/>
      <c r="U108" s="197"/>
    </row>
    <row r="109" spans="1:21" ht="10.5">
      <c r="A109" s="197"/>
      <c r="B109" s="197"/>
      <c r="C109" s="197"/>
      <c r="D109" s="197"/>
      <c r="E109" s="197"/>
      <c r="F109" s="197"/>
      <c r="G109" s="197"/>
      <c r="H109" s="197"/>
      <c r="I109" s="197"/>
      <c r="J109" s="197"/>
      <c r="K109" s="197"/>
      <c r="L109" s="197"/>
      <c r="M109" s="197"/>
      <c r="N109" s="197"/>
      <c r="O109" s="197"/>
      <c r="P109" s="197"/>
      <c r="Q109" s="197"/>
      <c r="R109" s="197"/>
      <c r="S109" s="197"/>
      <c r="T109" s="197"/>
      <c r="U109" s="197"/>
    </row>
    <row r="110" spans="1:21" ht="10.5">
      <c r="A110" s="197"/>
      <c r="B110" s="197"/>
      <c r="C110" s="197"/>
      <c r="D110" s="197"/>
      <c r="E110" s="197"/>
      <c r="F110" s="197"/>
      <c r="G110" s="197"/>
      <c r="H110" s="197"/>
      <c r="I110" s="197"/>
      <c r="J110" s="197"/>
      <c r="K110" s="197"/>
      <c r="L110" s="197"/>
      <c r="M110" s="197"/>
      <c r="N110" s="197"/>
      <c r="O110" s="197"/>
      <c r="P110" s="197"/>
      <c r="Q110" s="197"/>
      <c r="R110" s="197"/>
      <c r="S110" s="197"/>
      <c r="T110" s="197"/>
      <c r="U110" s="197"/>
    </row>
    <row r="111" spans="1:21" ht="10.5">
      <c r="A111" s="197"/>
      <c r="B111" s="197"/>
      <c r="C111" s="197"/>
      <c r="D111" s="197"/>
      <c r="E111" s="197"/>
      <c r="F111" s="197"/>
      <c r="G111" s="197"/>
      <c r="H111" s="197"/>
      <c r="I111" s="197"/>
      <c r="J111" s="197"/>
      <c r="K111" s="197"/>
      <c r="L111" s="197"/>
      <c r="M111" s="197"/>
      <c r="N111" s="197"/>
      <c r="O111" s="197"/>
      <c r="P111" s="197"/>
      <c r="Q111" s="197"/>
      <c r="R111" s="197"/>
      <c r="S111" s="197"/>
      <c r="T111" s="197"/>
      <c r="U111" s="197"/>
    </row>
    <row r="112" spans="1:21" ht="10.5">
      <c r="A112" s="197"/>
      <c r="B112" s="197"/>
      <c r="C112" s="197"/>
      <c r="D112" s="197"/>
      <c r="E112" s="197"/>
      <c r="F112" s="197"/>
      <c r="G112" s="197"/>
      <c r="H112" s="197"/>
      <c r="I112" s="197"/>
      <c r="J112" s="197"/>
      <c r="K112" s="197"/>
      <c r="L112" s="197"/>
      <c r="M112" s="197"/>
      <c r="N112" s="197"/>
      <c r="O112" s="197"/>
      <c r="P112" s="197"/>
      <c r="Q112" s="197"/>
      <c r="R112" s="197"/>
      <c r="S112" s="197"/>
      <c r="T112" s="197"/>
      <c r="U112" s="197"/>
    </row>
    <row r="113" spans="1:21" ht="10.5">
      <c r="A113" s="197"/>
      <c r="B113" s="197"/>
      <c r="C113" s="197"/>
      <c r="D113" s="197"/>
      <c r="E113" s="197"/>
      <c r="F113" s="197"/>
      <c r="G113" s="197"/>
      <c r="H113" s="197"/>
      <c r="I113" s="197"/>
      <c r="J113" s="197"/>
      <c r="K113" s="197"/>
      <c r="L113" s="197"/>
      <c r="M113" s="197"/>
      <c r="N113" s="197"/>
      <c r="O113" s="197"/>
      <c r="P113" s="197"/>
      <c r="Q113" s="197"/>
      <c r="R113" s="197"/>
      <c r="S113" s="197"/>
      <c r="T113" s="197"/>
      <c r="U113" s="197"/>
    </row>
    <row r="114" spans="1:21" ht="10.5">
      <c r="A114" s="197"/>
      <c r="B114" s="197"/>
      <c r="C114" s="197"/>
      <c r="D114" s="197"/>
      <c r="E114" s="197"/>
      <c r="F114" s="197"/>
      <c r="G114" s="197"/>
      <c r="H114" s="197"/>
      <c r="I114" s="197"/>
      <c r="J114" s="197"/>
      <c r="K114" s="197"/>
      <c r="L114" s="197"/>
      <c r="M114" s="197"/>
      <c r="N114" s="197"/>
      <c r="O114" s="197"/>
      <c r="P114" s="197"/>
      <c r="Q114" s="197"/>
      <c r="R114" s="197"/>
      <c r="S114" s="197"/>
      <c r="T114" s="197"/>
      <c r="U114" s="197"/>
    </row>
    <row r="115" spans="1:21" ht="10.5">
      <c r="A115" s="197"/>
      <c r="B115" s="197"/>
      <c r="C115" s="197"/>
      <c r="D115" s="197"/>
      <c r="E115" s="197"/>
      <c r="F115" s="197"/>
      <c r="G115" s="197"/>
      <c r="H115" s="197"/>
      <c r="I115" s="197"/>
      <c r="J115" s="197"/>
      <c r="K115" s="197"/>
      <c r="L115" s="197"/>
      <c r="M115" s="197"/>
      <c r="N115" s="197"/>
      <c r="O115" s="197"/>
      <c r="P115" s="197"/>
      <c r="Q115" s="197"/>
      <c r="R115" s="197"/>
      <c r="S115" s="197"/>
      <c r="T115" s="197"/>
      <c r="U115" s="197"/>
    </row>
    <row r="116" spans="1:21" ht="10.5">
      <c r="A116" s="197"/>
      <c r="B116" s="197"/>
      <c r="C116" s="197"/>
      <c r="D116" s="197"/>
      <c r="E116" s="197"/>
      <c r="F116" s="197"/>
      <c r="G116" s="197"/>
      <c r="H116" s="197"/>
      <c r="I116" s="197"/>
      <c r="J116" s="197"/>
      <c r="K116" s="197"/>
      <c r="L116" s="197"/>
      <c r="M116" s="197"/>
      <c r="N116" s="197"/>
      <c r="O116" s="197"/>
      <c r="P116" s="197"/>
      <c r="Q116" s="197"/>
      <c r="R116" s="197"/>
      <c r="S116" s="197"/>
      <c r="T116" s="197"/>
      <c r="U116" s="197"/>
    </row>
    <row r="117" spans="1:21" ht="10.5">
      <c r="A117" s="197"/>
      <c r="B117" s="197"/>
      <c r="C117" s="197"/>
      <c r="D117" s="197"/>
      <c r="E117" s="197"/>
      <c r="F117" s="197"/>
      <c r="G117" s="197"/>
      <c r="H117" s="197"/>
      <c r="I117" s="197"/>
      <c r="J117" s="197"/>
      <c r="K117" s="197"/>
      <c r="L117" s="197"/>
      <c r="M117" s="197"/>
      <c r="N117" s="197"/>
      <c r="O117" s="197"/>
      <c r="P117" s="197"/>
      <c r="Q117" s="197"/>
      <c r="R117" s="197"/>
      <c r="S117" s="197"/>
      <c r="T117" s="197"/>
      <c r="U117" s="197"/>
    </row>
    <row r="118" spans="1:21" ht="10.5">
      <c r="A118" s="197"/>
      <c r="B118" s="197"/>
      <c r="C118" s="197"/>
      <c r="D118" s="197"/>
      <c r="E118" s="197"/>
      <c r="F118" s="197"/>
      <c r="G118" s="197"/>
      <c r="H118" s="197"/>
      <c r="I118" s="197"/>
      <c r="J118" s="197"/>
      <c r="K118" s="197"/>
      <c r="L118" s="197"/>
      <c r="M118" s="197"/>
      <c r="N118" s="197"/>
      <c r="O118" s="197"/>
      <c r="P118" s="197"/>
      <c r="Q118" s="197"/>
      <c r="R118" s="197"/>
      <c r="S118" s="197"/>
      <c r="T118" s="197"/>
      <c r="U118" s="197"/>
    </row>
    <row r="119" spans="1:21" ht="10.5">
      <c r="A119" s="197"/>
      <c r="B119" s="197"/>
      <c r="C119" s="197"/>
      <c r="D119" s="197"/>
      <c r="E119" s="197"/>
      <c r="F119" s="197"/>
      <c r="G119" s="197"/>
      <c r="H119" s="197"/>
      <c r="I119" s="197"/>
      <c r="J119" s="197"/>
      <c r="K119" s="197"/>
      <c r="L119" s="197"/>
      <c r="M119" s="197"/>
      <c r="N119" s="197"/>
      <c r="O119" s="197"/>
      <c r="P119" s="197"/>
      <c r="Q119" s="197"/>
      <c r="R119" s="197"/>
      <c r="S119" s="197"/>
      <c r="T119" s="197"/>
      <c r="U119" s="197"/>
    </row>
    <row r="120" spans="1:21" ht="10.5">
      <c r="A120" s="197"/>
      <c r="B120" s="197"/>
      <c r="C120" s="197"/>
      <c r="D120" s="197"/>
      <c r="E120" s="197"/>
      <c r="F120" s="197"/>
      <c r="G120" s="197"/>
      <c r="H120" s="197"/>
      <c r="I120" s="197"/>
      <c r="J120" s="197"/>
      <c r="K120" s="197"/>
      <c r="L120" s="197"/>
      <c r="M120" s="197"/>
      <c r="N120" s="197"/>
      <c r="O120" s="197"/>
      <c r="P120" s="197"/>
      <c r="Q120" s="197"/>
      <c r="R120" s="197"/>
      <c r="S120" s="197"/>
      <c r="T120" s="197"/>
      <c r="U120" s="197"/>
    </row>
    <row r="121" spans="1:21" ht="10.5">
      <c r="A121" s="197"/>
      <c r="B121" s="197"/>
      <c r="C121" s="197"/>
      <c r="D121" s="197"/>
      <c r="E121" s="197"/>
      <c r="F121" s="197"/>
      <c r="G121" s="197"/>
      <c r="H121" s="197"/>
      <c r="I121" s="197"/>
      <c r="J121" s="197"/>
      <c r="K121" s="197"/>
      <c r="L121" s="197"/>
      <c r="M121" s="197"/>
      <c r="N121" s="197"/>
      <c r="O121" s="197"/>
      <c r="P121" s="197"/>
      <c r="Q121" s="197"/>
      <c r="R121" s="197"/>
      <c r="S121" s="197"/>
      <c r="T121" s="197"/>
      <c r="U121" s="197"/>
    </row>
    <row r="122" spans="1:21" ht="10.5">
      <c r="A122" s="197"/>
      <c r="B122" s="197"/>
      <c r="C122" s="197"/>
      <c r="D122" s="197"/>
      <c r="E122" s="197"/>
      <c r="F122" s="197"/>
      <c r="G122" s="197"/>
      <c r="H122" s="197"/>
      <c r="I122" s="197"/>
      <c r="J122" s="197"/>
      <c r="K122" s="197"/>
      <c r="L122" s="197"/>
      <c r="M122" s="197"/>
      <c r="N122" s="197"/>
      <c r="O122" s="197"/>
      <c r="P122" s="197"/>
      <c r="Q122" s="197"/>
      <c r="R122" s="197"/>
      <c r="S122" s="197"/>
      <c r="T122" s="197"/>
      <c r="U122" s="197"/>
    </row>
    <row r="123" spans="1:21" ht="10.5">
      <c r="A123" s="197"/>
      <c r="B123" s="197"/>
      <c r="C123" s="197"/>
      <c r="D123" s="197"/>
      <c r="E123" s="197"/>
      <c r="F123" s="197"/>
      <c r="G123" s="197"/>
      <c r="H123" s="197"/>
      <c r="I123" s="197"/>
      <c r="J123" s="197"/>
      <c r="K123" s="197"/>
      <c r="L123" s="197"/>
      <c r="M123" s="197"/>
      <c r="N123" s="197"/>
      <c r="O123" s="197"/>
      <c r="P123" s="197"/>
      <c r="Q123" s="197"/>
      <c r="R123" s="197"/>
      <c r="S123" s="197"/>
      <c r="T123" s="197"/>
      <c r="U123" s="197"/>
    </row>
    <row r="124" spans="1:21" ht="10.5">
      <c r="A124" s="197"/>
      <c r="B124" s="197"/>
      <c r="C124" s="197"/>
      <c r="D124" s="197"/>
      <c r="E124" s="197"/>
      <c r="F124" s="197"/>
      <c r="G124" s="197"/>
      <c r="H124" s="197"/>
      <c r="I124" s="197"/>
      <c r="J124" s="197"/>
      <c r="K124" s="197"/>
      <c r="L124" s="197"/>
      <c r="M124" s="197"/>
      <c r="N124" s="197"/>
      <c r="O124" s="197"/>
      <c r="P124" s="197"/>
      <c r="Q124" s="197"/>
      <c r="R124" s="197"/>
      <c r="S124" s="197"/>
      <c r="T124" s="197"/>
      <c r="U124" s="197"/>
    </row>
    <row r="125" spans="1:21" ht="10.5">
      <c r="A125" s="197"/>
      <c r="B125" s="197"/>
      <c r="C125" s="197"/>
      <c r="D125" s="197"/>
      <c r="E125" s="197"/>
      <c r="F125" s="197"/>
      <c r="G125" s="197"/>
      <c r="H125" s="197"/>
      <c r="I125" s="197"/>
      <c r="J125" s="197"/>
      <c r="K125" s="197"/>
      <c r="L125" s="197"/>
      <c r="M125" s="197"/>
      <c r="N125" s="197"/>
      <c r="O125" s="197"/>
      <c r="P125" s="197"/>
      <c r="Q125" s="197"/>
      <c r="R125" s="197"/>
      <c r="S125" s="197"/>
      <c r="T125" s="197"/>
      <c r="U125" s="197"/>
    </row>
    <row r="126" spans="1:21" ht="10.5">
      <c r="A126" s="197"/>
      <c r="B126" s="197"/>
      <c r="C126" s="197"/>
      <c r="D126" s="197"/>
      <c r="E126" s="197"/>
      <c r="F126" s="197"/>
      <c r="G126" s="197"/>
      <c r="H126" s="197"/>
      <c r="I126" s="197"/>
      <c r="J126" s="197"/>
      <c r="K126" s="197"/>
      <c r="L126" s="197"/>
      <c r="M126" s="197"/>
      <c r="N126" s="197"/>
      <c r="O126" s="197"/>
      <c r="P126" s="197"/>
      <c r="Q126" s="197"/>
      <c r="R126" s="197"/>
      <c r="S126" s="197"/>
      <c r="T126" s="197"/>
      <c r="U126" s="197"/>
    </row>
    <row r="127" spans="1:21" ht="10.5">
      <c r="A127" s="197"/>
      <c r="B127" s="197"/>
      <c r="C127" s="197"/>
      <c r="D127" s="197"/>
      <c r="E127" s="197"/>
      <c r="F127" s="197"/>
      <c r="G127" s="197"/>
      <c r="H127" s="197"/>
      <c r="I127" s="197"/>
      <c r="J127" s="197"/>
      <c r="K127" s="197"/>
      <c r="L127" s="197"/>
      <c r="M127" s="197"/>
      <c r="N127" s="197"/>
      <c r="O127" s="197"/>
      <c r="P127" s="197"/>
      <c r="Q127" s="197"/>
      <c r="R127" s="197"/>
      <c r="S127" s="197"/>
      <c r="T127" s="197"/>
      <c r="U127" s="197"/>
    </row>
    <row r="128" spans="1:21" ht="10.5">
      <c r="A128" s="197"/>
      <c r="B128" s="197"/>
      <c r="C128" s="197"/>
      <c r="D128" s="197"/>
      <c r="E128" s="197"/>
      <c r="F128" s="197"/>
      <c r="G128" s="197"/>
      <c r="H128" s="197"/>
      <c r="I128" s="197"/>
      <c r="J128" s="197"/>
      <c r="K128" s="197"/>
      <c r="L128" s="197"/>
      <c r="M128" s="197"/>
      <c r="N128" s="197"/>
      <c r="O128" s="197"/>
      <c r="P128" s="197"/>
      <c r="Q128" s="197"/>
      <c r="R128" s="197"/>
      <c r="S128" s="197"/>
      <c r="T128" s="197"/>
      <c r="U128" s="197"/>
    </row>
    <row r="129" spans="1:21" ht="10.5">
      <c r="A129" s="197"/>
      <c r="B129" s="197"/>
      <c r="C129" s="197"/>
      <c r="D129" s="197"/>
      <c r="E129" s="197"/>
      <c r="F129" s="197"/>
      <c r="G129" s="197"/>
      <c r="H129" s="197"/>
      <c r="I129" s="197"/>
      <c r="J129" s="197"/>
      <c r="K129" s="197"/>
      <c r="L129" s="197"/>
      <c r="M129" s="197"/>
      <c r="N129" s="197"/>
      <c r="O129" s="197"/>
      <c r="P129" s="197"/>
      <c r="Q129" s="197"/>
      <c r="R129" s="197"/>
      <c r="S129" s="197"/>
      <c r="T129" s="197"/>
      <c r="U129" s="197"/>
    </row>
    <row r="130" spans="1:21" ht="10.5">
      <c r="A130" s="197"/>
      <c r="B130" s="197"/>
      <c r="C130" s="197"/>
      <c r="D130" s="197"/>
      <c r="E130" s="197"/>
      <c r="F130" s="197"/>
      <c r="G130" s="197"/>
      <c r="H130" s="197"/>
      <c r="I130" s="197"/>
      <c r="J130" s="197"/>
      <c r="K130" s="197"/>
      <c r="L130" s="197"/>
      <c r="M130" s="197"/>
      <c r="N130" s="197"/>
      <c r="O130" s="197"/>
      <c r="P130" s="197"/>
      <c r="Q130" s="197"/>
      <c r="R130" s="197"/>
      <c r="S130" s="197"/>
      <c r="T130" s="197"/>
      <c r="U130" s="197"/>
    </row>
    <row r="131" spans="1:21" ht="10.5">
      <c r="A131" s="197"/>
      <c r="B131" s="197"/>
      <c r="C131" s="197"/>
      <c r="D131" s="197"/>
      <c r="E131" s="197"/>
      <c r="F131" s="197"/>
      <c r="G131" s="197"/>
      <c r="H131" s="197"/>
      <c r="I131" s="197"/>
      <c r="J131" s="197"/>
      <c r="K131" s="197"/>
      <c r="L131" s="197"/>
      <c r="M131" s="197"/>
      <c r="N131" s="197"/>
      <c r="O131" s="197"/>
      <c r="P131" s="197"/>
      <c r="Q131" s="197"/>
      <c r="R131" s="197"/>
      <c r="S131" s="197"/>
      <c r="T131" s="197"/>
      <c r="U131" s="197"/>
    </row>
    <row r="132" spans="1:21" ht="10.5">
      <c r="A132" s="197"/>
      <c r="B132" s="197"/>
      <c r="C132" s="197"/>
      <c r="D132" s="197"/>
      <c r="E132" s="197"/>
      <c r="F132" s="197"/>
      <c r="G132" s="197"/>
      <c r="H132" s="197"/>
      <c r="I132" s="197"/>
      <c r="J132" s="197"/>
      <c r="K132" s="197"/>
      <c r="L132" s="197"/>
      <c r="M132" s="197"/>
      <c r="N132" s="197"/>
      <c r="O132" s="197"/>
      <c r="P132" s="197"/>
      <c r="Q132" s="197"/>
      <c r="R132" s="197"/>
      <c r="S132" s="197"/>
      <c r="T132" s="197"/>
      <c r="U132" s="197"/>
    </row>
    <row r="133" spans="1:21" ht="10.5">
      <c r="A133" s="197"/>
      <c r="B133" s="197"/>
      <c r="C133" s="197"/>
      <c r="D133" s="197"/>
      <c r="E133" s="197"/>
      <c r="F133" s="197"/>
      <c r="G133" s="197"/>
      <c r="H133" s="197"/>
      <c r="I133" s="197"/>
      <c r="J133" s="197"/>
      <c r="K133" s="197"/>
      <c r="L133" s="197"/>
      <c r="M133" s="197"/>
      <c r="N133" s="197"/>
      <c r="O133" s="197"/>
      <c r="P133" s="197"/>
      <c r="Q133" s="197"/>
      <c r="R133" s="197"/>
      <c r="S133" s="197"/>
      <c r="T133" s="197"/>
      <c r="U133" s="197"/>
    </row>
    <row r="134" spans="1:21" ht="10.5">
      <c r="A134" s="197"/>
      <c r="B134" s="197"/>
      <c r="C134" s="197"/>
      <c r="D134" s="197"/>
      <c r="E134" s="197"/>
      <c r="F134" s="197"/>
      <c r="G134" s="197"/>
      <c r="H134" s="197"/>
      <c r="I134" s="197"/>
      <c r="J134" s="197"/>
      <c r="K134" s="197"/>
      <c r="L134" s="197"/>
      <c r="M134" s="197"/>
      <c r="N134" s="197"/>
      <c r="O134" s="197"/>
      <c r="P134" s="197"/>
      <c r="Q134" s="197"/>
      <c r="R134" s="197"/>
      <c r="S134" s="197"/>
      <c r="T134" s="197"/>
      <c r="U134" s="197"/>
    </row>
    <row r="135" spans="1:21" ht="10.5">
      <c r="A135" s="197"/>
      <c r="B135" s="197"/>
      <c r="C135" s="197"/>
      <c r="D135" s="197"/>
      <c r="E135" s="197"/>
      <c r="F135" s="197"/>
      <c r="G135" s="197"/>
      <c r="H135" s="197"/>
      <c r="I135" s="197"/>
      <c r="J135" s="197"/>
      <c r="K135" s="197"/>
      <c r="L135" s="197"/>
      <c r="M135" s="197"/>
      <c r="N135" s="197"/>
      <c r="O135" s="197"/>
      <c r="P135" s="197"/>
      <c r="Q135" s="197"/>
      <c r="R135" s="197"/>
      <c r="S135" s="197"/>
      <c r="T135" s="197"/>
      <c r="U135" s="197"/>
    </row>
    <row r="136" spans="1:21" ht="10.5">
      <c r="A136" s="197"/>
      <c r="B136" s="197"/>
      <c r="C136" s="197"/>
      <c r="D136" s="197"/>
      <c r="E136" s="197"/>
      <c r="F136" s="197"/>
      <c r="G136" s="197"/>
      <c r="H136" s="197"/>
      <c r="I136" s="197"/>
      <c r="J136" s="197"/>
      <c r="K136" s="197"/>
      <c r="L136" s="197"/>
      <c r="M136" s="197"/>
      <c r="N136" s="197"/>
      <c r="O136" s="197"/>
      <c r="P136" s="197"/>
      <c r="Q136" s="197"/>
      <c r="R136" s="197"/>
      <c r="S136" s="197"/>
      <c r="T136" s="197"/>
      <c r="U136" s="197"/>
    </row>
    <row r="137" spans="1:21" ht="10.5">
      <c r="A137" s="197"/>
      <c r="B137" s="197"/>
      <c r="C137" s="197"/>
      <c r="D137" s="197"/>
      <c r="E137" s="197"/>
      <c r="F137" s="197"/>
      <c r="G137" s="197"/>
      <c r="H137" s="197"/>
      <c r="I137" s="197"/>
      <c r="J137" s="197"/>
      <c r="K137" s="197"/>
      <c r="L137" s="197"/>
      <c r="M137" s="197"/>
      <c r="N137" s="197"/>
      <c r="O137" s="197"/>
      <c r="P137" s="197"/>
      <c r="Q137" s="197"/>
      <c r="R137" s="197"/>
      <c r="S137" s="197"/>
      <c r="T137" s="197"/>
      <c r="U137" s="197"/>
    </row>
    <row r="138" spans="1:21" ht="10.5">
      <c r="A138" s="197"/>
      <c r="B138" s="197"/>
      <c r="C138" s="197"/>
      <c r="D138" s="197"/>
      <c r="E138" s="197"/>
      <c r="F138" s="197"/>
      <c r="G138" s="197"/>
      <c r="H138" s="197"/>
      <c r="I138" s="197"/>
      <c r="J138" s="197"/>
      <c r="K138" s="197"/>
      <c r="L138" s="197"/>
      <c r="M138" s="197"/>
      <c r="N138" s="197"/>
      <c r="O138" s="197"/>
      <c r="P138" s="197"/>
      <c r="Q138" s="197"/>
      <c r="R138" s="197"/>
      <c r="S138" s="197"/>
      <c r="T138" s="197"/>
      <c r="U138" s="197"/>
    </row>
    <row r="139" spans="1:21" ht="10.5">
      <c r="A139" s="197"/>
      <c r="B139" s="197"/>
      <c r="C139" s="197"/>
      <c r="D139" s="197"/>
      <c r="E139" s="197"/>
      <c r="F139" s="197"/>
      <c r="G139" s="197"/>
      <c r="H139" s="197"/>
      <c r="I139" s="197"/>
      <c r="J139" s="197"/>
      <c r="K139" s="197"/>
      <c r="L139" s="197"/>
      <c r="M139" s="197"/>
      <c r="N139" s="197"/>
      <c r="O139" s="197"/>
      <c r="P139" s="197"/>
      <c r="Q139" s="197"/>
      <c r="R139" s="197"/>
      <c r="S139" s="197"/>
      <c r="T139" s="197"/>
      <c r="U139" s="197"/>
    </row>
    <row r="140" spans="1:21" ht="10.5">
      <c r="A140" s="197"/>
      <c r="B140" s="197"/>
      <c r="C140" s="197"/>
      <c r="D140" s="197"/>
      <c r="E140" s="197"/>
      <c r="F140" s="197"/>
      <c r="G140" s="197"/>
      <c r="H140" s="197"/>
      <c r="I140" s="197"/>
      <c r="J140" s="197"/>
      <c r="K140" s="197"/>
      <c r="L140" s="197"/>
      <c r="M140" s="197"/>
      <c r="N140" s="197"/>
      <c r="O140" s="197"/>
      <c r="P140" s="197"/>
      <c r="Q140" s="197"/>
      <c r="R140" s="197"/>
      <c r="S140" s="197"/>
      <c r="T140" s="197"/>
      <c r="U140" s="197"/>
    </row>
    <row r="141" spans="1:21" ht="10.5">
      <c r="A141" s="197"/>
      <c r="B141" s="197"/>
      <c r="C141" s="197"/>
      <c r="D141" s="197"/>
      <c r="E141" s="197"/>
      <c r="F141" s="197"/>
      <c r="G141" s="197"/>
      <c r="H141" s="197"/>
      <c r="I141" s="197"/>
      <c r="J141" s="197"/>
      <c r="K141" s="197"/>
      <c r="L141" s="197"/>
      <c r="M141" s="197"/>
      <c r="N141" s="197"/>
      <c r="O141" s="197"/>
      <c r="P141" s="197"/>
      <c r="Q141" s="197"/>
      <c r="R141" s="197"/>
      <c r="S141" s="197"/>
      <c r="T141" s="197"/>
      <c r="U141" s="197"/>
    </row>
    <row r="142" spans="1:21" ht="10.5">
      <c r="A142" s="197"/>
      <c r="B142" s="197"/>
      <c r="C142" s="197"/>
      <c r="D142" s="197"/>
      <c r="E142" s="197"/>
      <c r="F142" s="197"/>
      <c r="G142" s="197"/>
      <c r="H142" s="197"/>
      <c r="I142" s="197"/>
      <c r="J142" s="197"/>
      <c r="K142" s="197"/>
      <c r="L142" s="197"/>
      <c r="M142" s="197"/>
      <c r="N142" s="197"/>
      <c r="O142" s="197"/>
      <c r="P142" s="197"/>
      <c r="Q142" s="197"/>
      <c r="R142" s="197"/>
      <c r="S142" s="197"/>
      <c r="T142" s="197"/>
      <c r="U142" s="197"/>
    </row>
    <row r="143" spans="1:21" ht="10.5">
      <c r="A143" s="197"/>
      <c r="B143" s="197"/>
      <c r="C143" s="197"/>
      <c r="D143" s="197"/>
      <c r="E143" s="197"/>
      <c r="F143" s="197"/>
      <c r="G143" s="197"/>
      <c r="H143" s="197"/>
      <c r="I143" s="197"/>
      <c r="J143" s="197"/>
      <c r="K143" s="197"/>
      <c r="L143" s="197"/>
      <c r="M143" s="197"/>
      <c r="N143" s="197"/>
      <c r="O143" s="197"/>
      <c r="P143" s="197"/>
      <c r="Q143" s="197"/>
      <c r="R143" s="197"/>
      <c r="S143" s="197"/>
      <c r="T143" s="197"/>
      <c r="U143" s="197"/>
    </row>
    <row r="144" spans="1:21" ht="10.5">
      <c r="A144" s="197"/>
      <c r="B144" s="197"/>
      <c r="C144" s="197"/>
      <c r="D144" s="197"/>
      <c r="E144" s="197"/>
      <c r="F144" s="197"/>
      <c r="G144" s="197"/>
      <c r="H144" s="197"/>
      <c r="I144" s="197"/>
      <c r="J144" s="197"/>
      <c r="K144" s="197"/>
      <c r="L144" s="197"/>
      <c r="M144" s="197"/>
      <c r="N144" s="197"/>
      <c r="O144" s="197"/>
      <c r="P144" s="197"/>
      <c r="Q144" s="197"/>
      <c r="R144" s="197"/>
      <c r="S144" s="197"/>
      <c r="T144" s="197"/>
      <c r="U144" s="197"/>
    </row>
    <row r="145" spans="1:21" ht="10.5">
      <c r="A145" s="197"/>
      <c r="B145" s="197"/>
      <c r="C145" s="197"/>
      <c r="D145" s="197"/>
      <c r="E145" s="197"/>
      <c r="F145" s="197"/>
      <c r="G145" s="197"/>
      <c r="H145" s="197"/>
      <c r="I145" s="197"/>
      <c r="J145" s="197"/>
      <c r="K145" s="197"/>
      <c r="L145" s="197"/>
      <c r="M145" s="197"/>
      <c r="N145" s="197"/>
      <c r="O145" s="197"/>
      <c r="P145" s="197"/>
      <c r="Q145" s="197"/>
      <c r="R145" s="197"/>
      <c r="S145" s="197"/>
      <c r="T145" s="197"/>
      <c r="U145" s="197"/>
    </row>
    <row r="146" spans="1:21" ht="10.5">
      <c r="A146" s="197"/>
      <c r="B146" s="197"/>
      <c r="C146" s="197"/>
      <c r="D146" s="197"/>
      <c r="E146" s="197"/>
      <c r="F146" s="197"/>
      <c r="G146" s="197"/>
      <c r="H146" s="197"/>
      <c r="I146" s="197"/>
      <c r="J146" s="197"/>
      <c r="K146" s="197"/>
      <c r="L146" s="197"/>
      <c r="M146" s="197"/>
      <c r="N146" s="197"/>
      <c r="O146" s="197"/>
      <c r="P146" s="197"/>
      <c r="Q146" s="197"/>
      <c r="R146" s="197"/>
      <c r="S146" s="197"/>
      <c r="T146" s="197"/>
      <c r="U146" s="197"/>
    </row>
    <row r="147" spans="1:21" ht="10.5">
      <c r="A147" s="197"/>
      <c r="B147" s="197"/>
      <c r="C147" s="197"/>
      <c r="D147" s="197"/>
      <c r="E147" s="197"/>
      <c r="F147" s="197"/>
      <c r="G147" s="197"/>
      <c r="H147" s="197"/>
      <c r="I147" s="197"/>
      <c r="J147" s="197"/>
      <c r="K147" s="197"/>
      <c r="L147" s="197"/>
      <c r="M147" s="197"/>
      <c r="N147" s="197"/>
      <c r="O147" s="197"/>
      <c r="P147" s="197"/>
      <c r="Q147" s="197"/>
      <c r="R147" s="197"/>
      <c r="S147" s="197"/>
      <c r="T147" s="197"/>
      <c r="U147" s="197"/>
    </row>
    <row r="148" spans="1:21" ht="10.5">
      <c r="A148" s="197"/>
      <c r="B148" s="197"/>
      <c r="C148" s="197"/>
      <c r="D148" s="197"/>
      <c r="E148" s="197"/>
      <c r="F148" s="197"/>
      <c r="G148" s="197"/>
      <c r="H148" s="197"/>
      <c r="I148" s="197"/>
      <c r="J148" s="197"/>
      <c r="K148" s="197"/>
      <c r="L148" s="197"/>
      <c r="M148" s="197"/>
      <c r="N148" s="197"/>
      <c r="O148" s="197"/>
      <c r="P148" s="197"/>
      <c r="Q148" s="197"/>
      <c r="R148" s="197"/>
      <c r="S148" s="197"/>
      <c r="T148" s="197"/>
      <c r="U148" s="197"/>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6"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S40" sqref="S40"/>
    </sheetView>
  </sheetViews>
  <sheetFormatPr defaultColWidth="10.66015625" defaultRowHeight="11.25"/>
  <cols>
    <col min="1" max="1" width="32.16015625" style="1" customWidth="1"/>
    <col min="2" max="2" width="8" style="1" bestFit="1" customWidth="1"/>
    <col min="3" max="3" width="8.33203125" style="1" customWidth="1"/>
    <col min="4" max="17" width="8.33203125" style="2" customWidth="1"/>
    <col min="18" max="19" width="8.33203125" style="16" customWidth="1"/>
    <col min="20" max="16384" width="10.66015625" style="2" customWidth="1"/>
  </cols>
  <sheetData>
    <row r="1" spans="1:3" ht="10.5">
      <c r="A1" s="153" t="s">
        <v>459</v>
      </c>
      <c r="C1" s="1" t="s">
        <v>30</v>
      </c>
    </row>
    <row r="2" spans="1:19" ht="10.5">
      <c r="A2" s="3" t="s">
        <v>55</v>
      </c>
      <c r="B2" s="4"/>
      <c r="C2" s="4"/>
      <c r="D2" s="5"/>
      <c r="E2" s="5"/>
      <c r="F2" s="5"/>
      <c r="G2" s="5"/>
      <c r="H2" s="5"/>
      <c r="I2" s="5"/>
      <c r="J2" s="5"/>
      <c r="K2" s="5"/>
      <c r="L2" s="5"/>
      <c r="M2" s="5"/>
      <c r="N2" s="5"/>
      <c r="O2" s="5"/>
      <c r="P2" s="5"/>
      <c r="Q2" s="5"/>
      <c r="R2" s="14"/>
      <c r="S2" s="14"/>
    </row>
    <row r="3" spans="1:19" ht="10.5">
      <c r="A3" s="154" t="s">
        <v>460</v>
      </c>
      <c r="B3" s="4"/>
      <c r="C3" s="4"/>
      <c r="D3" s="5"/>
      <c r="E3" s="5"/>
      <c r="F3" s="5"/>
      <c r="G3" s="5"/>
      <c r="H3" s="5"/>
      <c r="I3" s="5"/>
      <c r="J3" s="5"/>
      <c r="K3" s="5"/>
      <c r="L3" s="5"/>
      <c r="M3" s="5"/>
      <c r="N3" s="5"/>
      <c r="O3" s="5"/>
      <c r="P3" s="5"/>
      <c r="Q3" s="5"/>
      <c r="R3" s="14"/>
      <c r="S3" s="14"/>
    </row>
    <row r="4" ht="10.5">
      <c r="A4" s="153"/>
    </row>
    <row r="5" spans="1:19" ht="10.5">
      <c r="A5" s="3" t="s">
        <v>56</v>
      </c>
      <c r="B5" s="4"/>
      <c r="C5" s="4"/>
      <c r="D5" s="5"/>
      <c r="E5" s="5"/>
      <c r="F5" s="5"/>
      <c r="G5" s="5"/>
      <c r="H5" s="5"/>
      <c r="I5" s="5"/>
      <c r="J5" s="5"/>
      <c r="K5" s="5"/>
      <c r="L5" s="5"/>
      <c r="M5" s="5"/>
      <c r="N5" s="5"/>
      <c r="O5" s="5"/>
      <c r="P5" s="5"/>
      <c r="Q5" s="5"/>
      <c r="R5" s="14"/>
      <c r="S5" s="14"/>
    </row>
    <row r="6" spans="1:19" ht="10.5">
      <c r="A6" s="3" t="s">
        <v>57</v>
      </c>
      <c r="B6" s="4"/>
      <c r="C6" s="4"/>
      <c r="D6" s="5"/>
      <c r="E6" s="5"/>
      <c r="F6" s="5"/>
      <c r="G6" s="5"/>
      <c r="H6" s="5"/>
      <c r="I6" s="5"/>
      <c r="J6" s="5"/>
      <c r="K6" s="5"/>
      <c r="L6" s="5"/>
      <c r="M6" s="5"/>
      <c r="N6" s="5"/>
      <c r="O6" s="5"/>
      <c r="P6" s="5"/>
      <c r="Q6" s="5"/>
      <c r="R6" s="14"/>
      <c r="S6" s="14"/>
    </row>
    <row r="7" spans="1:4" ht="10.5" customHeight="1" thickBot="1">
      <c r="A7" s="34"/>
      <c r="B7" s="4"/>
      <c r="C7" s="4"/>
      <c r="D7" s="5"/>
    </row>
    <row r="8" spans="1:19" ht="12.75" customHeight="1">
      <c r="A8" s="6"/>
      <c r="B8" s="320" t="s">
        <v>58</v>
      </c>
      <c r="C8" s="321"/>
      <c r="D8" s="322"/>
      <c r="E8" s="8"/>
      <c r="F8" s="7" t="s">
        <v>46</v>
      </c>
      <c r="G8" s="9"/>
      <c r="H8" s="8"/>
      <c r="I8" s="7" t="s">
        <v>47</v>
      </c>
      <c r="J8" s="9"/>
      <c r="K8" s="8"/>
      <c r="L8" s="7" t="s">
        <v>48</v>
      </c>
      <c r="M8" s="9"/>
      <c r="N8" s="8"/>
      <c r="O8" s="7" t="s">
        <v>59</v>
      </c>
      <c r="P8" s="9"/>
      <c r="Q8" s="8"/>
      <c r="R8" s="7" t="s">
        <v>28</v>
      </c>
      <c r="S8" s="10"/>
    </row>
    <row r="9" spans="1:19" s="16" customFormat="1" ht="12.75" customHeight="1">
      <c r="A9" s="11"/>
      <c r="B9" s="323" t="s">
        <v>60</v>
      </c>
      <c r="C9" s="324"/>
      <c r="D9" s="325"/>
      <c r="E9" s="12"/>
      <c r="F9" s="13"/>
      <c r="G9" s="14"/>
      <c r="H9" s="12"/>
      <c r="I9" s="13"/>
      <c r="J9" s="14"/>
      <c r="K9" s="12"/>
      <c r="L9" s="13"/>
      <c r="M9" s="14"/>
      <c r="N9" s="12"/>
      <c r="O9" s="15" t="s">
        <v>61</v>
      </c>
      <c r="P9" s="14"/>
      <c r="Q9" s="12"/>
      <c r="R9" s="13"/>
      <c r="S9" s="14"/>
    </row>
    <row r="10" spans="1:19" s="20" customFormat="1" ht="10.5">
      <c r="A10" s="15" t="s">
        <v>62</v>
      </c>
      <c r="B10" s="17" t="s">
        <v>63</v>
      </c>
      <c r="C10" s="18" t="s">
        <v>64</v>
      </c>
      <c r="D10" s="19" t="s">
        <v>28</v>
      </c>
      <c r="E10" s="17" t="s">
        <v>63</v>
      </c>
      <c r="F10" s="18" t="s">
        <v>64</v>
      </c>
      <c r="G10" s="19" t="s">
        <v>28</v>
      </c>
      <c r="H10" s="17" t="s">
        <v>63</v>
      </c>
      <c r="I10" s="18" t="s">
        <v>64</v>
      </c>
      <c r="J10" s="19" t="s">
        <v>28</v>
      </c>
      <c r="K10" s="17" t="s">
        <v>63</v>
      </c>
      <c r="L10" s="18" t="s">
        <v>64</v>
      </c>
      <c r="M10" s="19" t="s">
        <v>28</v>
      </c>
      <c r="N10" s="17" t="s">
        <v>63</v>
      </c>
      <c r="O10" s="18" t="s">
        <v>64</v>
      </c>
      <c r="P10" s="19" t="s">
        <v>28</v>
      </c>
      <c r="Q10" s="17" t="s">
        <v>63</v>
      </c>
      <c r="R10" s="18" t="s">
        <v>64</v>
      </c>
      <c r="S10" s="19" t="s">
        <v>28</v>
      </c>
    </row>
    <row r="11" spans="1:19" s="16" customFormat="1" ht="10.5">
      <c r="A11" s="21" t="s">
        <v>65</v>
      </c>
      <c r="B11" s="22">
        <v>47</v>
      </c>
      <c r="C11" s="23">
        <v>41</v>
      </c>
      <c r="D11" s="23">
        <v>88</v>
      </c>
      <c r="E11" s="22">
        <v>259</v>
      </c>
      <c r="F11" s="23">
        <v>97</v>
      </c>
      <c r="G11" s="23">
        <v>356</v>
      </c>
      <c r="H11" s="22">
        <v>87</v>
      </c>
      <c r="I11" s="23">
        <v>42</v>
      </c>
      <c r="J11" s="23">
        <v>129</v>
      </c>
      <c r="K11" s="22">
        <v>16</v>
      </c>
      <c r="L11" s="23">
        <v>5</v>
      </c>
      <c r="M11" s="23">
        <v>21</v>
      </c>
      <c r="N11" s="22">
        <v>4</v>
      </c>
      <c r="O11" s="23">
        <v>0</v>
      </c>
      <c r="P11" s="23">
        <v>4</v>
      </c>
      <c r="Q11" s="22">
        <f>SUM(N11,K11,H11,E11,B11)</f>
        <v>413</v>
      </c>
      <c r="R11" s="23">
        <f>SUM(O11,L11,I11,F11,C11)</f>
        <v>185</v>
      </c>
      <c r="S11" s="23">
        <f>SUM(Q11:R11)</f>
        <v>598</v>
      </c>
    </row>
    <row r="12" spans="1:19" ht="10.5">
      <c r="A12" s="11" t="s">
        <v>66</v>
      </c>
      <c r="B12" s="24">
        <v>56</v>
      </c>
      <c r="C12" s="25">
        <v>126</v>
      </c>
      <c r="D12" s="25">
        <v>182</v>
      </c>
      <c r="E12" s="24">
        <v>95</v>
      </c>
      <c r="F12" s="25">
        <v>228</v>
      </c>
      <c r="G12" s="25">
        <v>323</v>
      </c>
      <c r="H12" s="24">
        <v>20</v>
      </c>
      <c r="I12" s="25">
        <v>26</v>
      </c>
      <c r="J12" s="25">
        <v>46</v>
      </c>
      <c r="K12" s="24">
        <v>30</v>
      </c>
      <c r="L12" s="25">
        <v>50</v>
      </c>
      <c r="M12" s="25">
        <v>80</v>
      </c>
      <c r="N12" s="24">
        <v>0</v>
      </c>
      <c r="O12" s="25">
        <v>0</v>
      </c>
      <c r="P12" s="25">
        <v>0</v>
      </c>
      <c r="Q12" s="24">
        <f aca="true" t="shared" si="0" ref="Q12:Q31">SUM(N12,K12,H12,E12,B12)</f>
        <v>201</v>
      </c>
      <c r="R12" s="25">
        <f aca="true" t="shared" si="1" ref="R12:R31">SUM(O12,L12,I12,F12,C12)</f>
        <v>430</v>
      </c>
      <c r="S12" s="25">
        <f aca="true" t="shared" si="2" ref="S12:S31">SUM(Q12:R12)</f>
        <v>631</v>
      </c>
    </row>
    <row r="13" spans="1:19" ht="10.5">
      <c r="A13" s="11" t="s">
        <v>67</v>
      </c>
      <c r="B13" s="24">
        <v>0</v>
      </c>
      <c r="C13" s="25">
        <v>0</v>
      </c>
      <c r="D13" s="25">
        <v>0</v>
      </c>
      <c r="E13" s="24">
        <v>0</v>
      </c>
      <c r="F13" s="25">
        <v>0</v>
      </c>
      <c r="G13" s="25">
        <v>0</v>
      </c>
      <c r="H13" s="24">
        <v>0</v>
      </c>
      <c r="I13" s="25">
        <v>0</v>
      </c>
      <c r="J13" s="25">
        <v>0</v>
      </c>
      <c r="K13" s="24">
        <v>6</v>
      </c>
      <c r="L13" s="25">
        <v>12</v>
      </c>
      <c r="M13" s="25">
        <v>18</v>
      </c>
      <c r="N13" s="24">
        <v>0</v>
      </c>
      <c r="O13" s="25">
        <v>0</v>
      </c>
      <c r="P13" s="25">
        <v>0</v>
      </c>
      <c r="Q13" s="24">
        <f t="shared" si="0"/>
        <v>6</v>
      </c>
      <c r="R13" s="25">
        <f t="shared" si="1"/>
        <v>12</v>
      </c>
      <c r="S13" s="25">
        <f t="shared" si="2"/>
        <v>18</v>
      </c>
    </row>
    <row r="14" spans="1:19" ht="10.5">
      <c r="A14" s="11" t="s">
        <v>68</v>
      </c>
      <c r="B14" s="24">
        <v>19</v>
      </c>
      <c r="C14" s="25">
        <v>0</v>
      </c>
      <c r="D14" s="25">
        <v>19</v>
      </c>
      <c r="E14" s="24">
        <v>663</v>
      </c>
      <c r="F14" s="25">
        <v>11</v>
      </c>
      <c r="G14" s="25">
        <v>674</v>
      </c>
      <c r="H14" s="24">
        <v>34</v>
      </c>
      <c r="I14" s="25">
        <v>0</v>
      </c>
      <c r="J14" s="25">
        <v>34</v>
      </c>
      <c r="K14" s="24">
        <v>24</v>
      </c>
      <c r="L14" s="25">
        <v>1</v>
      </c>
      <c r="M14" s="25">
        <v>25</v>
      </c>
      <c r="N14" s="24">
        <v>0</v>
      </c>
      <c r="O14" s="25">
        <v>0</v>
      </c>
      <c r="P14" s="25">
        <v>0</v>
      </c>
      <c r="Q14" s="24">
        <f t="shared" si="0"/>
        <v>740</v>
      </c>
      <c r="R14" s="25">
        <f t="shared" si="1"/>
        <v>12</v>
      </c>
      <c r="S14" s="25">
        <f t="shared" si="2"/>
        <v>752</v>
      </c>
    </row>
    <row r="15" spans="1:19" ht="10.5">
      <c r="A15" s="11" t="s">
        <v>69</v>
      </c>
      <c r="B15" s="24">
        <v>0</v>
      </c>
      <c r="C15" s="25">
        <v>1</v>
      </c>
      <c r="D15" s="25">
        <v>1</v>
      </c>
      <c r="E15" s="24">
        <v>18</v>
      </c>
      <c r="F15" s="25">
        <v>200</v>
      </c>
      <c r="G15" s="25">
        <v>218</v>
      </c>
      <c r="H15" s="24">
        <v>5</v>
      </c>
      <c r="I15" s="25">
        <v>17</v>
      </c>
      <c r="J15" s="25">
        <v>22</v>
      </c>
      <c r="K15" s="24">
        <v>0</v>
      </c>
      <c r="L15" s="25">
        <v>6</v>
      </c>
      <c r="M15" s="25">
        <v>6</v>
      </c>
      <c r="N15" s="24">
        <v>0</v>
      </c>
      <c r="O15" s="25">
        <v>0</v>
      </c>
      <c r="P15" s="25">
        <v>0</v>
      </c>
      <c r="Q15" s="24">
        <f t="shared" si="0"/>
        <v>23</v>
      </c>
      <c r="R15" s="25">
        <f t="shared" si="1"/>
        <v>224</v>
      </c>
      <c r="S15" s="25">
        <f t="shared" si="2"/>
        <v>247</v>
      </c>
    </row>
    <row r="16" spans="1:19" ht="10.5">
      <c r="A16" s="11" t="s">
        <v>343</v>
      </c>
      <c r="B16" s="24">
        <v>5</v>
      </c>
      <c r="C16" s="25">
        <v>0</v>
      </c>
      <c r="D16" s="25">
        <v>5</v>
      </c>
      <c r="E16" s="24">
        <v>104</v>
      </c>
      <c r="F16" s="25">
        <v>35</v>
      </c>
      <c r="G16" s="25">
        <v>139</v>
      </c>
      <c r="H16" s="24">
        <v>0</v>
      </c>
      <c r="I16" s="25">
        <v>0</v>
      </c>
      <c r="J16" s="25">
        <v>0</v>
      </c>
      <c r="K16" s="24">
        <v>0</v>
      </c>
      <c r="L16" s="25">
        <v>0</v>
      </c>
      <c r="M16" s="25">
        <v>0</v>
      </c>
      <c r="N16" s="24">
        <v>0</v>
      </c>
      <c r="O16" s="25">
        <v>0</v>
      </c>
      <c r="P16" s="25">
        <v>0</v>
      </c>
      <c r="Q16" s="24">
        <f t="shared" si="0"/>
        <v>109</v>
      </c>
      <c r="R16" s="25">
        <f t="shared" si="1"/>
        <v>35</v>
      </c>
      <c r="S16" s="25">
        <f t="shared" si="2"/>
        <v>144</v>
      </c>
    </row>
    <row r="17" spans="1:19" s="26" customFormat="1" ht="10.5">
      <c r="A17" s="11" t="s">
        <v>70</v>
      </c>
      <c r="B17" s="24">
        <v>174</v>
      </c>
      <c r="C17" s="25">
        <v>213</v>
      </c>
      <c r="D17" s="25">
        <v>387</v>
      </c>
      <c r="E17" s="24">
        <v>866</v>
      </c>
      <c r="F17" s="25">
        <v>1049</v>
      </c>
      <c r="G17" s="25">
        <v>1915</v>
      </c>
      <c r="H17" s="24">
        <v>0</v>
      </c>
      <c r="I17" s="25">
        <v>0</v>
      </c>
      <c r="J17" s="25">
        <v>0</v>
      </c>
      <c r="K17" s="24">
        <v>0</v>
      </c>
      <c r="L17" s="25">
        <v>0</v>
      </c>
      <c r="M17" s="25">
        <v>0</v>
      </c>
      <c r="N17" s="24">
        <v>0</v>
      </c>
      <c r="O17" s="25">
        <v>0</v>
      </c>
      <c r="P17" s="25">
        <v>0</v>
      </c>
      <c r="Q17" s="24">
        <f>SUM(N17,K17,H17,E17,B17)</f>
        <v>1040</v>
      </c>
      <c r="R17" s="25">
        <f>SUM(O17,L17,I17,F17,C17)</f>
        <v>1262</v>
      </c>
      <c r="S17" s="25">
        <f>SUM(Q17:R17)</f>
        <v>2302</v>
      </c>
    </row>
    <row r="18" spans="1:19" ht="10.5">
      <c r="A18" s="11" t="s">
        <v>51</v>
      </c>
      <c r="B18" s="24">
        <v>223</v>
      </c>
      <c r="C18" s="25">
        <v>203</v>
      </c>
      <c r="D18" s="25">
        <v>426</v>
      </c>
      <c r="E18" s="24">
        <v>1270</v>
      </c>
      <c r="F18" s="25">
        <v>1470</v>
      </c>
      <c r="G18" s="25">
        <v>2740</v>
      </c>
      <c r="H18" s="24">
        <v>23</v>
      </c>
      <c r="I18" s="25">
        <v>23</v>
      </c>
      <c r="J18" s="25">
        <v>46</v>
      </c>
      <c r="K18" s="24">
        <v>57</v>
      </c>
      <c r="L18" s="25">
        <v>30</v>
      </c>
      <c r="M18" s="25">
        <v>87</v>
      </c>
      <c r="N18" s="24">
        <v>0</v>
      </c>
      <c r="O18" s="25">
        <v>0</v>
      </c>
      <c r="P18" s="25">
        <v>0</v>
      </c>
      <c r="Q18" s="24">
        <f>SUM(N18,K18,H18,E18,B18)</f>
        <v>1573</v>
      </c>
      <c r="R18" s="25">
        <f>SUM(O18,L18,I18,F18,C18)</f>
        <v>1726</v>
      </c>
      <c r="S18" s="25">
        <f>SUM(Q18:R18)</f>
        <v>3299</v>
      </c>
    </row>
    <row r="19" spans="1:19" ht="10.5">
      <c r="A19" s="11" t="s">
        <v>71</v>
      </c>
      <c r="B19" s="24">
        <v>42</v>
      </c>
      <c r="C19" s="25">
        <v>13</v>
      </c>
      <c r="D19" s="25">
        <v>55</v>
      </c>
      <c r="E19" s="24">
        <v>193</v>
      </c>
      <c r="F19" s="25">
        <v>95</v>
      </c>
      <c r="G19" s="25">
        <v>288</v>
      </c>
      <c r="H19" s="24">
        <v>50</v>
      </c>
      <c r="I19" s="25">
        <v>20</v>
      </c>
      <c r="J19" s="25">
        <v>70</v>
      </c>
      <c r="K19" s="24">
        <v>12</v>
      </c>
      <c r="L19" s="25">
        <v>3</v>
      </c>
      <c r="M19" s="25">
        <v>15</v>
      </c>
      <c r="N19" s="24">
        <v>12</v>
      </c>
      <c r="O19" s="25">
        <v>2</v>
      </c>
      <c r="P19" s="25">
        <v>14</v>
      </c>
      <c r="Q19" s="24">
        <f t="shared" si="0"/>
        <v>309</v>
      </c>
      <c r="R19" s="25">
        <f t="shared" si="1"/>
        <v>133</v>
      </c>
      <c r="S19" s="25">
        <f t="shared" si="2"/>
        <v>442</v>
      </c>
    </row>
    <row r="20" spans="1:19" ht="10.5">
      <c r="A20" s="11" t="s">
        <v>42</v>
      </c>
      <c r="B20" s="24">
        <v>35</v>
      </c>
      <c r="C20" s="25">
        <v>2</v>
      </c>
      <c r="D20" s="25">
        <v>37</v>
      </c>
      <c r="E20" s="24">
        <v>1208</v>
      </c>
      <c r="F20" s="25">
        <v>30</v>
      </c>
      <c r="G20" s="25">
        <v>1238</v>
      </c>
      <c r="H20" s="24">
        <v>74</v>
      </c>
      <c r="I20" s="25">
        <v>2</v>
      </c>
      <c r="J20" s="25">
        <v>76</v>
      </c>
      <c r="K20" s="24">
        <v>91</v>
      </c>
      <c r="L20" s="25">
        <v>3</v>
      </c>
      <c r="M20" s="25">
        <v>94</v>
      </c>
      <c r="N20" s="24">
        <v>0</v>
      </c>
      <c r="O20" s="25">
        <v>0</v>
      </c>
      <c r="P20" s="25">
        <v>0</v>
      </c>
      <c r="Q20" s="24">
        <f t="shared" si="0"/>
        <v>1408</v>
      </c>
      <c r="R20" s="25">
        <f t="shared" si="1"/>
        <v>37</v>
      </c>
      <c r="S20" s="25">
        <f t="shared" si="2"/>
        <v>1445</v>
      </c>
    </row>
    <row r="21" spans="1:19" ht="10.5">
      <c r="A21" s="11" t="s">
        <v>72</v>
      </c>
      <c r="B21" s="24">
        <v>647</v>
      </c>
      <c r="C21" s="25">
        <v>741</v>
      </c>
      <c r="D21" s="25">
        <v>1388</v>
      </c>
      <c r="E21" s="24">
        <v>3978</v>
      </c>
      <c r="F21" s="25">
        <v>4593</v>
      </c>
      <c r="G21" s="25">
        <v>8571</v>
      </c>
      <c r="H21" s="24">
        <v>16</v>
      </c>
      <c r="I21" s="25">
        <v>7</v>
      </c>
      <c r="J21" s="25">
        <v>23</v>
      </c>
      <c r="K21" s="24">
        <v>82</v>
      </c>
      <c r="L21" s="25">
        <v>98</v>
      </c>
      <c r="M21" s="25">
        <v>180</v>
      </c>
      <c r="N21" s="24">
        <v>0</v>
      </c>
      <c r="O21" s="25">
        <v>0</v>
      </c>
      <c r="P21" s="25">
        <v>0</v>
      </c>
      <c r="Q21" s="24">
        <f t="shared" si="0"/>
        <v>4723</v>
      </c>
      <c r="R21" s="25">
        <f t="shared" si="1"/>
        <v>5439</v>
      </c>
      <c r="S21" s="25">
        <f t="shared" si="2"/>
        <v>10162</v>
      </c>
    </row>
    <row r="22" spans="1:19" ht="10.5">
      <c r="A22" s="11" t="s">
        <v>367</v>
      </c>
      <c r="B22" s="24">
        <v>28</v>
      </c>
      <c r="C22" s="25">
        <v>1</v>
      </c>
      <c r="D22" s="25">
        <v>29</v>
      </c>
      <c r="E22" s="24">
        <v>9</v>
      </c>
      <c r="F22" s="25">
        <v>0</v>
      </c>
      <c r="G22" s="25">
        <v>9</v>
      </c>
      <c r="H22" s="24">
        <v>0</v>
      </c>
      <c r="I22" s="25">
        <v>0</v>
      </c>
      <c r="J22" s="25">
        <v>0</v>
      </c>
      <c r="K22" s="24">
        <v>0</v>
      </c>
      <c r="L22" s="25">
        <v>0</v>
      </c>
      <c r="M22" s="25">
        <v>0</v>
      </c>
      <c r="N22" s="24">
        <v>0</v>
      </c>
      <c r="O22" s="25">
        <v>0</v>
      </c>
      <c r="P22" s="25">
        <v>0</v>
      </c>
      <c r="Q22" s="24">
        <f t="shared" si="0"/>
        <v>37</v>
      </c>
      <c r="R22" s="25">
        <f t="shared" si="1"/>
        <v>1</v>
      </c>
      <c r="S22" s="25">
        <f t="shared" si="2"/>
        <v>38</v>
      </c>
    </row>
    <row r="23" spans="1:19" ht="10.5">
      <c r="A23" s="11" t="s">
        <v>74</v>
      </c>
      <c r="B23" s="24">
        <v>240</v>
      </c>
      <c r="C23" s="25">
        <v>3</v>
      </c>
      <c r="D23" s="25">
        <v>243</v>
      </c>
      <c r="E23" s="24">
        <v>1843</v>
      </c>
      <c r="F23" s="25">
        <v>15</v>
      </c>
      <c r="G23" s="25">
        <v>1858</v>
      </c>
      <c r="H23" s="24">
        <v>222</v>
      </c>
      <c r="I23" s="25">
        <v>1</v>
      </c>
      <c r="J23" s="25">
        <v>223</v>
      </c>
      <c r="K23" s="24">
        <v>191</v>
      </c>
      <c r="L23" s="25">
        <v>2</v>
      </c>
      <c r="M23" s="25">
        <v>193</v>
      </c>
      <c r="N23" s="24">
        <v>0</v>
      </c>
      <c r="O23" s="25">
        <v>0</v>
      </c>
      <c r="P23" s="25">
        <v>0</v>
      </c>
      <c r="Q23" s="24">
        <f t="shared" si="0"/>
        <v>2496</v>
      </c>
      <c r="R23" s="25">
        <f t="shared" si="1"/>
        <v>21</v>
      </c>
      <c r="S23" s="25">
        <f t="shared" si="2"/>
        <v>2517</v>
      </c>
    </row>
    <row r="24" spans="1:19" ht="10.5">
      <c r="A24" s="11" t="s">
        <v>75</v>
      </c>
      <c r="B24" s="24">
        <v>2386</v>
      </c>
      <c r="C24" s="25">
        <v>2317</v>
      </c>
      <c r="D24" s="25">
        <v>4703</v>
      </c>
      <c r="E24" s="24">
        <v>9397</v>
      </c>
      <c r="F24" s="25">
        <v>10467</v>
      </c>
      <c r="G24" s="25">
        <v>19864</v>
      </c>
      <c r="H24" s="24">
        <v>105</v>
      </c>
      <c r="I24" s="25">
        <v>100</v>
      </c>
      <c r="J24" s="25">
        <v>205</v>
      </c>
      <c r="K24" s="24">
        <v>332</v>
      </c>
      <c r="L24" s="25">
        <v>342</v>
      </c>
      <c r="M24" s="25">
        <v>674</v>
      </c>
      <c r="N24" s="24">
        <v>0</v>
      </c>
      <c r="O24" s="25">
        <v>0</v>
      </c>
      <c r="P24" s="25">
        <v>0</v>
      </c>
      <c r="Q24" s="24">
        <f t="shared" si="0"/>
        <v>12220</v>
      </c>
      <c r="R24" s="25">
        <f t="shared" si="1"/>
        <v>13226</v>
      </c>
      <c r="S24" s="25">
        <f t="shared" si="2"/>
        <v>25446</v>
      </c>
    </row>
    <row r="25" spans="1:19" ht="10.5">
      <c r="A25" s="11" t="s">
        <v>333</v>
      </c>
      <c r="B25" s="24">
        <v>20</v>
      </c>
      <c r="C25" s="25">
        <v>12</v>
      </c>
      <c r="D25" s="25">
        <v>32</v>
      </c>
      <c r="E25" s="24">
        <v>0</v>
      </c>
      <c r="F25" s="25">
        <v>5</v>
      </c>
      <c r="G25" s="25">
        <v>5</v>
      </c>
      <c r="H25" s="24">
        <v>0</v>
      </c>
      <c r="I25" s="25">
        <v>0</v>
      </c>
      <c r="J25" s="25">
        <v>0</v>
      </c>
      <c r="K25" s="24">
        <v>3</v>
      </c>
      <c r="L25" s="25">
        <v>6</v>
      </c>
      <c r="M25" s="25">
        <v>9</v>
      </c>
      <c r="N25" s="24">
        <v>0</v>
      </c>
      <c r="O25" s="25">
        <v>0</v>
      </c>
      <c r="P25" s="25">
        <v>0</v>
      </c>
      <c r="Q25" s="24">
        <f t="shared" si="0"/>
        <v>23</v>
      </c>
      <c r="R25" s="25">
        <f t="shared" si="1"/>
        <v>23</v>
      </c>
      <c r="S25" s="25">
        <f t="shared" si="2"/>
        <v>46</v>
      </c>
    </row>
    <row r="26" spans="1:19" ht="10.5">
      <c r="A26" s="11" t="s">
        <v>76</v>
      </c>
      <c r="B26" s="24">
        <v>0</v>
      </c>
      <c r="C26" s="25">
        <v>0</v>
      </c>
      <c r="D26" s="25">
        <v>0</v>
      </c>
      <c r="E26" s="24">
        <v>81</v>
      </c>
      <c r="F26" s="25">
        <v>108</v>
      </c>
      <c r="G26" s="25">
        <v>189</v>
      </c>
      <c r="H26" s="24">
        <v>0</v>
      </c>
      <c r="I26" s="25">
        <v>0</v>
      </c>
      <c r="J26" s="25">
        <v>0</v>
      </c>
      <c r="K26" s="24">
        <v>0</v>
      </c>
      <c r="L26" s="25">
        <v>0</v>
      </c>
      <c r="M26" s="25">
        <v>0</v>
      </c>
      <c r="N26" s="24">
        <v>0</v>
      </c>
      <c r="O26" s="25">
        <v>0</v>
      </c>
      <c r="P26" s="25">
        <v>0</v>
      </c>
      <c r="Q26" s="24">
        <f t="shared" si="0"/>
        <v>81</v>
      </c>
      <c r="R26" s="25">
        <f t="shared" si="1"/>
        <v>108</v>
      </c>
      <c r="S26" s="25">
        <f t="shared" si="2"/>
        <v>189</v>
      </c>
    </row>
    <row r="27" spans="1:19" ht="10.5">
      <c r="A27" s="11" t="s">
        <v>77</v>
      </c>
      <c r="B27" s="24">
        <v>98</v>
      </c>
      <c r="C27" s="25">
        <v>415</v>
      </c>
      <c r="D27" s="25">
        <v>513</v>
      </c>
      <c r="E27" s="24">
        <v>1085</v>
      </c>
      <c r="F27" s="25">
        <v>3679</v>
      </c>
      <c r="G27" s="25">
        <v>4764</v>
      </c>
      <c r="H27" s="24">
        <v>21</v>
      </c>
      <c r="I27" s="25">
        <v>38</v>
      </c>
      <c r="J27" s="25">
        <v>59</v>
      </c>
      <c r="K27" s="24">
        <v>39</v>
      </c>
      <c r="L27" s="25">
        <v>97</v>
      </c>
      <c r="M27" s="25">
        <v>136</v>
      </c>
      <c r="N27" s="24">
        <v>0</v>
      </c>
      <c r="O27" s="25">
        <v>0</v>
      </c>
      <c r="P27" s="25">
        <v>0</v>
      </c>
      <c r="Q27" s="24">
        <f t="shared" si="0"/>
        <v>1243</v>
      </c>
      <c r="R27" s="25">
        <f t="shared" si="1"/>
        <v>4229</v>
      </c>
      <c r="S27" s="25">
        <f t="shared" si="2"/>
        <v>5472</v>
      </c>
    </row>
    <row r="28" spans="1:19" ht="10.5">
      <c r="A28" s="11" t="s">
        <v>78</v>
      </c>
      <c r="B28" s="24">
        <v>0</v>
      </c>
      <c r="C28" s="25">
        <v>0</v>
      </c>
      <c r="D28" s="25">
        <v>0</v>
      </c>
      <c r="E28" s="24">
        <v>485</v>
      </c>
      <c r="F28" s="25">
        <v>292</v>
      </c>
      <c r="G28" s="25">
        <v>777</v>
      </c>
      <c r="H28" s="24">
        <v>24</v>
      </c>
      <c r="I28" s="25">
        <v>14</v>
      </c>
      <c r="J28" s="25">
        <v>38</v>
      </c>
      <c r="K28" s="24">
        <v>0</v>
      </c>
      <c r="L28" s="25">
        <v>0</v>
      </c>
      <c r="M28" s="25">
        <v>0</v>
      </c>
      <c r="N28" s="24">
        <v>0</v>
      </c>
      <c r="O28" s="25">
        <v>0</v>
      </c>
      <c r="P28" s="25">
        <v>0</v>
      </c>
      <c r="Q28" s="24">
        <f t="shared" si="0"/>
        <v>509</v>
      </c>
      <c r="R28" s="25">
        <f t="shared" si="1"/>
        <v>306</v>
      </c>
      <c r="S28" s="25">
        <f t="shared" si="2"/>
        <v>815</v>
      </c>
    </row>
    <row r="29" spans="1:19" ht="10.5">
      <c r="A29" s="11" t="s">
        <v>40</v>
      </c>
      <c r="B29" s="24">
        <v>0</v>
      </c>
      <c r="C29" s="25">
        <v>0</v>
      </c>
      <c r="D29" s="25">
        <v>0</v>
      </c>
      <c r="E29" s="24">
        <v>0</v>
      </c>
      <c r="F29" s="25">
        <v>0</v>
      </c>
      <c r="G29" s="25">
        <v>0</v>
      </c>
      <c r="H29" s="24">
        <v>2</v>
      </c>
      <c r="I29" s="25">
        <v>1</v>
      </c>
      <c r="J29" s="25">
        <v>3</v>
      </c>
      <c r="K29" s="24">
        <v>0</v>
      </c>
      <c r="L29" s="25">
        <v>0</v>
      </c>
      <c r="M29" s="25">
        <v>0</v>
      </c>
      <c r="N29" s="24">
        <v>0</v>
      </c>
      <c r="O29" s="25">
        <v>0</v>
      </c>
      <c r="P29" s="25">
        <v>0</v>
      </c>
      <c r="Q29" s="24">
        <f t="shared" si="0"/>
        <v>2</v>
      </c>
      <c r="R29" s="25">
        <f t="shared" si="1"/>
        <v>1</v>
      </c>
      <c r="S29" s="25">
        <f t="shared" si="2"/>
        <v>3</v>
      </c>
    </row>
    <row r="30" spans="1:19" ht="10.5">
      <c r="A30" s="11" t="s">
        <v>136</v>
      </c>
      <c r="B30" s="24">
        <v>55</v>
      </c>
      <c r="C30" s="25">
        <v>22</v>
      </c>
      <c r="D30" s="25">
        <v>77</v>
      </c>
      <c r="E30" s="24">
        <v>0</v>
      </c>
      <c r="F30" s="25">
        <v>0</v>
      </c>
      <c r="G30" s="25">
        <v>0</v>
      </c>
      <c r="H30" s="24">
        <v>0</v>
      </c>
      <c r="I30" s="25">
        <v>0</v>
      </c>
      <c r="J30" s="25">
        <v>0</v>
      </c>
      <c r="K30" s="24">
        <v>0</v>
      </c>
      <c r="L30" s="25">
        <v>0</v>
      </c>
      <c r="M30" s="25">
        <v>0</v>
      </c>
      <c r="N30" s="24">
        <v>0</v>
      </c>
      <c r="O30" s="25">
        <v>0</v>
      </c>
      <c r="P30" s="25">
        <v>0</v>
      </c>
      <c r="Q30" s="24">
        <f t="shared" si="0"/>
        <v>55</v>
      </c>
      <c r="R30" s="25">
        <f t="shared" si="1"/>
        <v>22</v>
      </c>
      <c r="S30" s="25">
        <f t="shared" si="2"/>
        <v>77</v>
      </c>
    </row>
    <row r="31" spans="1:19" ht="10.5">
      <c r="A31" s="11" t="s">
        <v>79</v>
      </c>
      <c r="B31" s="24">
        <v>0</v>
      </c>
      <c r="C31" s="25">
        <v>0</v>
      </c>
      <c r="D31" s="25">
        <v>0</v>
      </c>
      <c r="E31" s="24">
        <v>11</v>
      </c>
      <c r="F31" s="25">
        <v>34</v>
      </c>
      <c r="G31" s="25">
        <v>45</v>
      </c>
      <c r="H31" s="24">
        <v>0</v>
      </c>
      <c r="I31" s="25">
        <v>0</v>
      </c>
      <c r="J31" s="25">
        <v>0</v>
      </c>
      <c r="K31" s="24">
        <v>0</v>
      </c>
      <c r="L31" s="25">
        <v>0</v>
      </c>
      <c r="M31" s="25">
        <v>0</v>
      </c>
      <c r="N31" s="24">
        <v>0</v>
      </c>
      <c r="O31" s="25">
        <v>0</v>
      </c>
      <c r="P31" s="25">
        <v>0</v>
      </c>
      <c r="Q31" s="24">
        <f t="shared" si="0"/>
        <v>11</v>
      </c>
      <c r="R31" s="25">
        <f t="shared" si="1"/>
        <v>34</v>
      </c>
      <c r="S31" s="25">
        <f t="shared" si="2"/>
        <v>45</v>
      </c>
    </row>
    <row r="32" spans="1:19" ht="10.5">
      <c r="A32" s="27" t="s">
        <v>28</v>
      </c>
      <c r="B32" s="28">
        <f aca="true" t="shared" si="3" ref="B32:P32">SUM(B11:B31)</f>
        <v>4075</v>
      </c>
      <c r="C32" s="29">
        <f t="shared" si="3"/>
        <v>4110</v>
      </c>
      <c r="D32" s="29">
        <f t="shared" si="3"/>
        <v>8185</v>
      </c>
      <c r="E32" s="28">
        <f t="shared" si="3"/>
        <v>21565</v>
      </c>
      <c r="F32" s="29">
        <f t="shared" si="3"/>
        <v>22408</v>
      </c>
      <c r="G32" s="29">
        <f t="shared" si="3"/>
        <v>43973</v>
      </c>
      <c r="H32" s="28">
        <f>SUM(H11:H31)</f>
        <v>683</v>
      </c>
      <c r="I32" s="29">
        <f t="shared" si="3"/>
        <v>291</v>
      </c>
      <c r="J32" s="29">
        <f t="shared" si="3"/>
        <v>974</v>
      </c>
      <c r="K32" s="28">
        <f t="shared" si="3"/>
        <v>883</v>
      </c>
      <c r="L32" s="29">
        <f t="shared" si="3"/>
        <v>655</v>
      </c>
      <c r="M32" s="29">
        <f t="shared" si="3"/>
        <v>1538</v>
      </c>
      <c r="N32" s="28">
        <f t="shared" si="3"/>
        <v>16</v>
      </c>
      <c r="O32" s="29">
        <f t="shared" si="3"/>
        <v>2</v>
      </c>
      <c r="P32" s="29">
        <f t="shared" si="3"/>
        <v>18</v>
      </c>
      <c r="Q32" s="28">
        <f>SUM(N32,K32,H32,E32,B32)</f>
        <v>27222</v>
      </c>
      <c r="R32" s="29">
        <f>SUM(O32,L32,I32,F32,C32)</f>
        <v>27466</v>
      </c>
      <c r="S32" s="29">
        <f>SUM(Q32:R32)</f>
        <v>54688</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47"/>
  <sheetViews>
    <sheetView zoomScalePageLayoutView="0" workbookViewId="0" topLeftCell="A1">
      <selection activeCell="R39" sqref="R39"/>
    </sheetView>
  </sheetViews>
  <sheetFormatPr defaultColWidth="9.33203125" defaultRowHeight="11.25"/>
  <cols>
    <col min="1" max="1" width="3" style="192" customWidth="1"/>
    <col min="2" max="2" width="66.33203125" style="192" bestFit="1" customWidth="1"/>
    <col min="3" max="25" width="6.66015625" style="192" customWidth="1"/>
    <col min="26" max="16384" width="9.33203125" style="192" customWidth="1"/>
  </cols>
  <sheetData>
    <row r="1" spans="1:25" ht="10.5">
      <c r="A1" s="153" t="s">
        <v>418</v>
      </c>
      <c r="B1" s="196"/>
      <c r="C1" s="195"/>
      <c r="D1" s="195"/>
      <c r="E1" s="195"/>
      <c r="F1" s="195"/>
      <c r="G1" s="195"/>
      <c r="H1" s="195"/>
      <c r="I1" s="195"/>
      <c r="J1" s="195"/>
      <c r="K1" s="195"/>
      <c r="L1" s="195"/>
      <c r="M1" s="195"/>
      <c r="N1" s="195"/>
      <c r="O1" s="195"/>
      <c r="P1" s="195"/>
      <c r="Q1" s="195"/>
      <c r="R1" s="195"/>
      <c r="S1" s="195"/>
      <c r="T1" s="195"/>
      <c r="U1" s="195"/>
      <c r="V1" s="197"/>
      <c r="W1" s="197"/>
      <c r="X1" s="197"/>
      <c r="Y1" s="197"/>
    </row>
    <row r="2" spans="1:25" ht="10.5">
      <c r="A2" s="198" t="s">
        <v>55</v>
      </c>
      <c r="B2" s="198"/>
      <c r="C2" s="199"/>
      <c r="D2" s="199"/>
      <c r="E2" s="199"/>
      <c r="F2" s="199"/>
      <c r="G2" s="199"/>
      <c r="H2" s="199"/>
      <c r="I2" s="199"/>
      <c r="J2" s="199"/>
      <c r="K2" s="199"/>
      <c r="L2" s="199"/>
      <c r="M2" s="199"/>
      <c r="N2" s="199"/>
      <c r="O2" s="199"/>
      <c r="P2" s="199"/>
      <c r="Q2" s="199"/>
      <c r="R2" s="199"/>
      <c r="S2" s="199"/>
      <c r="T2" s="199"/>
      <c r="U2" s="199"/>
      <c r="V2" s="200"/>
      <c r="W2" s="200"/>
      <c r="X2" s="200"/>
      <c r="Y2" s="200"/>
    </row>
    <row r="3" spans="1:25" ht="10.5">
      <c r="A3" s="154" t="s">
        <v>437</v>
      </c>
      <c r="B3" s="198"/>
      <c r="C3" s="198"/>
      <c r="D3" s="198"/>
      <c r="E3" s="198"/>
      <c r="F3" s="198"/>
      <c r="G3" s="198"/>
      <c r="H3" s="198"/>
      <c r="I3" s="198"/>
      <c r="J3" s="198"/>
      <c r="K3" s="198"/>
      <c r="L3" s="198"/>
      <c r="M3" s="198"/>
      <c r="N3" s="198"/>
      <c r="O3" s="198"/>
      <c r="P3" s="198"/>
      <c r="Q3" s="198"/>
      <c r="R3" s="198"/>
      <c r="S3" s="198"/>
      <c r="T3" s="198"/>
      <c r="U3" s="198"/>
      <c r="V3" s="201"/>
      <c r="W3" s="201"/>
      <c r="X3" s="201"/>
      <c r="Y3" s="201"/>
    </row>
    <row r="4" spans="1:25" ht="10.5">
      <c r="A4" s="198" t="s">
        <v>275</v>
      </c>
      <c r="B4" s="198"/>
      <c r="C4" s="199"/>
      <c r="D4" s="199"/>
      <c r="E4" s="199"/>
      <c r="F4" s="199"/>
      <c r="G4" s="199"/>
      <c r="H4" s="199"/>
      <c r="I4" s="199"/>
      <c r="J4" s="199"/>
      <c r="K4" s="199"/>
      <c r="L4" s="199"/>
      <c r="M4" s="199"/>
      <c r="N4" s="199"/>
      <c r="O4" s="199"/>
      <c r="P4" s="199"/>
      <c r="Q4" s="199"/>
      <c r="R4" s="199"/>
      <c r="S4" s="199"/>
      <c r="T4" s="199"/>
      <c r="U4" s="199"/>
      <c r="V4" s="200"/>
      <c r="W4" s="200"/>
      <c r="X4" s="200"/>
      <c r="Y4" s="200"/>
    </row>
    <row r="5" spans="1:25" ht="10.5">
      <c r="A5" s="198"/>
      <c r="B5" s="198"/>
      <c r="C5" s="199"/>
      <c r="D5" s="199"/>
      <c r="E5" s="199"/>
      <c r="F5" s="199"/>
      <c r="G5" s="199"/>
      <c r="H5" s="199"/>
      <c r="I5" s="199"/>
      <c r="J5" s="199"/>
      <c r="K5" s="199"/>
      <c r="L5" s="199"/>
      <c r="M5" s="199"/>
      <c r="N5" s="199"/>
      <c r="O5" s="199"/>
      <c r="P5" s="199"/>
      <c r="Q5" s="199"/>
      <c r="R5" s="199"/>
      <c r="S5" s="199"/>
      <c r="T5" s="199"/>
      <c r="U5" s="199"/>
      <c r="V5" s="200"/>
      <c r="W5" s="200"/>
      <c r="X5" s="200"/>
      <c r="Y5" s="200"/>
    </row>
    <row r="6" spans="1:25" ht="10.5">
      <c r="A6" s="198" t="s">
        <v>295</v>
      </c>
      <c r="B6" s="198"/>
      <c r="C6" s="199"/>
      <c r="D6" s="199"/>
      <c r="E6" s="199"/>
      <c r="F6" s="199"/>
      <c r="G6" s="199"/>
      <c r="H6" s="199"/>
      <c r="I6" s="199"/>
      <c r="J6" s="199"/>
      <c r="K6" s="199"/>
      <c r="L6" s="199"/>
      <c r="M6" s="199"/>
      <c r="N6" s="199"/>
      <c r="O6" s="199"/>
      <c r="P6" s="199"/>
      <c r="Q6" s="199"/>
      <c r="R6" s="199"/>
      <c r="S6" s="199"/>
      <c r="T6" s="199"/>
      <c r="U6" s="199"/>
      <c r="V6" s="200"/>
      <c r="W6" s="200"/>
      <c r="X6" s="200"/>
      <c r="Y6" s="200"/>
    </row>
    <row r="7" spans="1:25" ht="11.25" thickBot="1">
      <c r="A7" s="198"/>
      <c r="B7" s="198"/>
      <c r="C7" s="199"/>
      <c r="D7" s="199"/>
      <c r="E7" s="199"/>
      <c r="F7" s="199"/>
      <c r="G7" s="199"/>
      <c r="H7" s="199"/>
      <c r="I7" s="199"/>
      <c r="J7" s="199"/>
      <c r="K7" s="199"/>
      <c r="L7" s="199"/>
      <c r="M7" s="199"/>
      <c r="N7" s="199"/>
      <c r="O7" s="199"/>
      <c r="P7" s="199"/>
      <c r="Q7" s="199"/>
      <c r="R7" s="199"/>
      <c r="S7" s="199"/>
      <c r="T7" s="199"/>
      <c r="U7" s="199"/>
      <c r="V7" s="200"/>
      <c r="W7" s="200"/>
      <c r="X7" s="200"/>
      <c r="Y7" s="200"/>
    </row>
    <row r="8" spans="1:25" ht="10.5">
      <c r="A8" s="202"/>
      <c r="B8" s="202"/>
      <c r="C8" s="203" t="s">
        <v>276</v>
      </c>
      <c r="D8" s="204"/>
      <c r="E8" s="204"/>
      <c r="F8" s="204"/>
      <c r="G8" s="204"/>
      <c r="H8" s="204"/>
      <c r="I8" s="204"/>
      <c r="J8" s="204"/>
      <c r="K8" s="204"/>
      <c r="L8" s="204"/>
      <c r="M8" s="204"/>
      <c r="N8" s="204"/>
      <c r="O8" s="204"/>
      <c r="P8" s="204"/>
      <c r="Q8" s="204"/>
      <c r="R8" s="204"/>
      <c r="S8" s="204"/>
      <c r="T8" s="204"/>
      <c r="U8" s="204"/>
      <c r="V8" s="205"/>
      <c r="W8" s="205"/>
      <c r="X8" s="205"/>
      <c r="Y8" s="205"/>
    </row>
    <row r="9" spans="1:25" ht="10.5">
      <c r="A9" s="195"/>
      <c r="B9" s="195"/>
      <c r="C9" s="206" t="str">
        <f>E9+1&amp;" en volgende"</f>
        <v>1999 en volgende</v>
      </c>
      <c r="D9" s="199"/>
      <c r="E9" s="206">
        <v>1998</v>
      </c>
      <c r="F9" s="199"/>
      <c r="G9" s="206">
        <f>E9-1</f>
        <v>1997</v>
      </c>
      <c r="H9" s="199"/>
      <c r="I9" s="206">
        <f>G9-1</f>
        <v>1996</v>
      </c>
      <c r="J9" s="199"/>
      <c r="K9" s="206">
        <f>I9-1</f>
        <v>1995</v>
      </c>
      <c r="L9" s="199"/>
      <c r="M9" s="206">
        <f>K9-1</f>
        <v>1994</v>
      </c>
      <c r="N9" s="199"/>
      <c r="O9" s="206">
        <f>M9-1</f>
        <v>1993</v>
      </c>
      <c r="P9" s="199"/>
      <c r="Q9" s="206">
        <f>O9-1</f>
        <v>1992</v>
      </c>
      <c r="R9" s="199"/>
      <c r="S9" s="206">
        <f>Q9-1</f>
        <v>1991</v>
      </c>
      <c r="T9" s="199"/>
      <c r="U9" s="206" t="str">
        <f>S9-1&amp;" + vóór"</f>
        <v>1990 + vóór</v>
      </c>
      <c r="V9" s="200"/>
      <c r="W9" s="206" t="s">
        <v>28</v>
      </c>
      <c r="X9" s="200"/>
      <c r="Y9" s="207"/>
    </row>
    <row r="10" spans="1:25" ht="10.5">
      <c r="A10" s="208"/>
      <c r="B10" s="208"/>
      <c r="C10" s="209" t="s">
        <v>277</v>
      </c>
      <c r="D10" s="210" t="s">
        <v>27</v>
      </c>
      <c r="E10" s="209" t="s">
        <v>277</v>
      </c>
      <c r="F10" s="210" t="s">
        <v>27</v>
      </c>
      <c r="G10" s="209" t="s">
        <v>277</v>
      </c>
      <c r="H10" s="210" t="s">
        <v>27</v>
      </c>
      <c r="I10" s="209" t="s">
        <v>277</v>
      </c>
      <c r="J10" s="210" t="s">
        <v>27</v>
      </c>
      <c r="K10" s="209" t="s">
        <v>277</v>
      </c>
      <c r="L10" s="210" t="s">
        <v>27</v>
      </c>
      <c r="M10" s="209" t="s">
        <v>277</v>
      </c>
      <c r="N10" s="210" t="s">
        <v>27</v>
      </c>
      <c r="O10" s="209" t="s">
        <v>277</v>
      </c>
      <c r="P10" s="210" t="s">
        <v>27</v>
      </c>
      <c r="Q10" s="209" t="s">
        <v>277</v>
      </c>
      <c r="R10" s="210" t="s">
        <v>27</v>
      </c>
      <c r="S10" s="209" t="s">
        <v>277</v>
      </c>
      <c r="T10" s="210" t="s">
        <v>27</v>
      </c>
      <c r="U10" s="209" t="s">
        <v>277</v>
      </c>
      <c r="V10" s="210" t="s">
        <v>27</v>
      </c>
      <c r="W10" s="209" t="s">
        <v>277</v>
      </c>
      <c r="X10" s="210" t="s">
        <v>27</v>
      </c>
      <c r="Y10" s="210" t="s">
        <v>29</v>
      </c>
    </row>
    <row r="11" spans="1:25" ht="10.5">
      <c r="A11" s="211"/>
      <c r="B11" s="211"/>
      <c r="C11" s="212"/>
      <c r="D11" s="213"/>
      <c r="E11" s="212"/>
      <c r="F11" s="213"/>
      <c r="G11" s="212"/>
      <c r="H11" s="213"/>
      <c r="I11" s="212"/>
      <c r="J11" s="213"/>
      <c r="K11" s="212"/>
      <c r="L11" s="213"/>
      <c r="M11" s="212"/>
      <c r="N11" s="213"/>
      <c r="O11" s="212"/>
      <c r="P11" s="213"/>
      <c r="Q11" s="212"/>
      <c r="R11" s="213"/>
      <c r="S11" s="212"/>
      <c r="T11" s="213"/>
      <c r="U11" s="212"/>
      <c r="V11" s="213"/>
      <c r="W11" s="212"/>
      <c r="X11" s="213"/>
      <c r="Y11" s="213"/>
    </row>
    <row r="12" spans="1:25" ht="12">
      <c r="A12" s="31" t="s">
        <v>278</v>
      </c>
      <c r="B12" s="214"/>
      <c r="C12" s="215"/>
      <c r="D12" s="216"/>
      <c r="E12" s="215"/>
      <c r="F12" s="216"/>
      <c r="G12" s="215"/>
      <c r="H12" s="216"/>
      <c r="I12" s="215"/>
      <c r="J12" s="216"/>
      <c r="K12" s="215"/>
      <c r="L12" s="216"/>
      <c r="M12" s="215"/>
      <c r="N12" s="216"/>
      <c r="O12" s="215"/>
      <c r="P12" s="216"/>
      <c r="Q12" s="215"/>
      <c r="R12" s="216"/>
      <c r="S12" s="215"/>
      <c r="T12" s="216"/>
      <c r="U12" s="215"/>
      <c r="V12" s="211"/>
      <c r="W12" s="215"/>
      <c r="X12" s="211"/>
      <c r="Y12" s="211"/>
    </row>
    <row r="13" spans="1:25" ht="12.75">
      <c r="A13" s="217"/>
      <c r="B13" s="214" t="s">
        <v>56</v>
      </c>
      <c r="C13" s="215"/>
      <c r="D13" s="216"/>
      <c r="E13" s="215"/>
      <c r="F13" s="216"/>
      <c r="G13" s="215"/>
      <c r="H13" s="216"/>
      <c r="I13" s="215"/>
      <c r="J13" s="216"/>
      <c r="K13" s="215"/>
      <c r="L13" s="216"/>
      <c r="M13" s="215"/>
      <c r="N13" s="216"/>
      <c r="O13" s="215"/>
      <c r="P13" s="216"/>
      <c r="Q13" s="215"/>
      <c r="R13" s="216"/>
      <c r="S13" s="215"/>
      <c r="T13" s="216"/>
      <c r="U13" s="215"/>
      <c r="V13" s="211"/>
      <c r="W13" s="215"/>
      <c r="X13" s="211"/>
      <c r="Y13" s="211"/>
    </row>
    <row r="14" spans="1:25" ht="10.5">
      <c r="A14" s="195"/>
      <c r="B14" s="195" t="s">
        <v>57</v>
      </c>
      <c r="C14" s="151">
        <v>8</v>
      </c>
      <c r="D14" s="218">
        <v>7</v>
      </c>
      <c r="E14" s="151">
        <v>578</v>
      </c>
      <c r="F14" s="218">
        <v>449</v>
      </c>
      <c r="G14" s="151">
        <v>237</v>
      </c>
      <c r="H14" s="218">
        <v>140</v>
      </c>
      <c r="I14" s="151">
        <v>53</v>
      </c>
      <c r="J14" s="218">
        <v>49</v>
      </c>
      <c r="K14" s="151">
        <v>4</v>
      </c>
      <c r="L14" s="218">
        <v>6</v>
      </c>
      <c r="M14" s="151">
        <v>0</v>
      </c>
      <c r="N14" s="218">
        <v>2</v>
      </c>
      <c r="O14" s="151">
        <v>3</v>
      </c>
      <c r="P14" s="218">
        <v>2</v>
      </c>
      <c r="Q14" s="151">
        <v>0</v>
      </c>
      <c r="R14" s="218">
        <v>0</v>
      </c>
      <c r="S14" s="151">
        <v>0</v>
      </c>
      <c r="T14" s="218">
        <v>0</v>
      </c>
      <c r="U14" s="151">
        <v>0</v>
      </c>
      <c r="V14" s="218">
        <v>0</v>
      </c>
      <c r="W14" s="151">
        <f>C14+E14+G14+I14+K14+M14+O14+Q14+S14+U14</f>
        <v>883</v>
      </c>
      <c r="X14" s="218">
        <f>D14+F14+H14+J14+L14+N14+P14+R14+T14+V14</f>
        <v>655</v>
      </c>
      <c r="Y14" s="219">
        <f>SUM(W14:X14)</f>
        <v>1538</v>
      </c>
    </row>
    <row r="15" spans="1:25" ht="10.5">
      <c r="A15" s="195"/>
      <c r="B15" s="195" t="s">
        <v>352</v>
      </c>
      <c r="C15" s="151">
        <v>1</v>
      </c>
      <c r="D15" s="218">
        <v>0</v>
      </c>
      <c r="E15" s="151">
        <v>243</v>
      </c>
      <c r="F15" s="218">
        <v>114</v>
      </c>
      <c r="G15" s="151">
        <v>230</v>
      </c>
      <c r="H15" s="218">
        <v>155</v>
      </c>
      <c r="I15" s="151">
        <v>24</v>
      </c>
      <c r="J15" s="218">
        <v>23</v>
      </c>
      <c r="K15" s="151">
        <v>1</v>
      </c>
      <c r="L15" s="218">
        <v>2</v>
      </c>
      <c r="M15" s="151">
        <v>0</v>
      </c>
      <c r="N15" s="218">
        <v>2</v>
      </c>
      <c r="O15" s="151">
        <v>0</v>
      </c>
      <c r="P15" s="218">
        <v>0</v>
      </c>
      <c r="Q15" s="151">
        <v>0</v>
      </c>
      <c r="R15" s="218">
        <v>0</v>
      </c>
      <c r="S15" s="151">
        <v>0</v>
      </c>
      <c r="T15" s="218">
        <v>0</v>
      </c>
      <c r="U15" s="151">
        <v>0</v>
      </c>
      <c r="V15" s="218">
        <v>0</v>
      </c>
      <c r="W15" s="151">
        <f>C15+E15+G15+I15+K15+M15+O15+Q15+S15+U15</f>
        <v>499</v>
      </c>
      <c r="X15" s="218">
        <f>D15+F15+H15+J15+L15+N15+P15+R15+T15+V15</f>
        <v>296</v>
      </c>
      <c r="Y15" s="219">
        <f>SUM(W15:X15)</f>
        <v>795</v>
      </c>
    </row>
    <row r="16" spans="1:25" ht="10.5">
      <c r="A16" s="195"/>
      <c r="B16" s="195"/>
      <c r="C16" s="151"/>
      <c r="D16" s="218"/>
      <c r="E16" s="151"/>
      <c r="F16" s="218"/>
      <c r="G16" s="151"/>
      <c r="H16" s="218"/>
      <c r="I16" s="151"/>
      <c r="J16" s="218"/>
      <c r="K16" s="151"/>
      <c r="L16" s="218"/>
      <c r="M16" s="151"/>
      <c r="N16" s="218"/>
      <c r="O16" s="151"/>
      <c r="P16" s="218"/>
      <c r="Q16" s="151"/>
      <c r="R16" s="218"/>
      <c r="S16" s="151"/>
      <c r="T16" s="218"/>
      <c r="U16" s="151"/>
      <c r="V16" s="218"/>
      <c r="W16" s="151"/>
      <c r="X16" s="218"/>
      <c r="Y16" s="219"/>
    </row>
    <row r="17" spans="1:25" ht="12">
      <c r="A17" s="31" t="s">
        <v>279</v>
      </c>
      <c r="B17" s="216"/>
      <c r="C17" s="151"/>
      <c r="D17" s="219"/>
      <c r="E17" s="151"/>
      <c r="F17" s="219"/>
      <c r="G17" s="151"/>
      <c r="H17" s="219"/>
      <c r="I17" s="151"/>
      <c r="J17" s="219"/>
      <c r="K17" s="151"/>
      <c r="L17" s="219"/>
      <c r="M17" s="151"/>
      <c r="N17" s="219"/>
      <c r="O17" s="151"/>
      <c r="P17" s="219"/>
      <c r="Q17" s="151"/>
      <c r="R17" s="219"/>
      <c r="S17" s="151"/>
      <c r="T17" s="219"/>
      <c r="U17" s="151"/>
      <c r="V17" s="219"/>
      <c r="W17" s="151"/>
      <c r="X17" s="219"/>
      <c r="Y17" s="219"/>
    </row>
    <row r="18" spans="1:25" ht="12.75">
      <c r="A18" s="217"/>
      <c r="B18" s="214" t="s">
        <v>108</v>
      </c>
      <c r="C18" s="151"/>
      <c r="D18" s="219"/>
      <c r="E18" s="151"/>
      <c r="F18" s="219"/>
      <c r="G18" s="151"/>
      <c r="H18" s="219"/>
      <c r="I18" s="151"/>
      <c r="J18" s="219"/>
      <c r="K18" s="151"/>
      <c r="L18" s="219"/>
      <c r="M18" s="151"/>
      <c r="N18" s="219"/>
      <c r="O18" s="151"/>
      <c r="P18" s="219"/>
      <c r="Q18" s="151"/>
      <c r="R18" s="219"/>
      <c r="S18" s="151"/>
      <c r="T18" s="219"/>
      <c r="U18" s="151"/>
      <c r="V18" s="219"/>
      <c r="W18" s="151"/>
      <c r="X18" s="219"/>
      <c r="Y18" s="219"/>
    </row>
    <row r="19" spans="1:25" ht="10.5">
      <c r="A19" s="195"/>
      <c r="B19" s="195" t="s">
        <v>280</v>
      </c>
      <c r="C19" s="151">
        <v>0</v>
      </c>
      <c r="D19" s="218">
        <v>0</v>
      </c>
      <c r="E19" s="151">
        <v>0</v>
      </c>
      <c r="F19" s="218">
        <v>0</v>
      </c>
      <c r="G19" s="151">
        <v>11</v>
      </c>
      <c r="H19" s="218">
        <v>4</v>
      </c>
      <c r="I19" s="151">
        <v>195</v>
      </c>
      <c r="J19" s="218">
        <v>223</v>
      </c>
      <c r="K19" s="151">
        <v>63</v>
      </c>
      <c r="L19" s="218">
        <v>50</v>
      </c>
      <c r="M19" s="151">
        <v>10</v>
      </c>
      <c r="N19" s="218">
        <v>8</v>
      </c>
      <c r="O19" s="151">
        <v>5</v>
      </c>
      <c r="P19" s="218">
        <v>1</v>
      </c>
      <c r="Q19" s="151">
        <v>0</v>
      </c>
      <c r="R19" s="218">
        <v>2</v>
      </c>
      <c r="S19" s="151">
        <v>0</v>
      </c>
      <c r="T19" s="218">
        <v>0</v>
      </c>
      <c r="U19" s="151">
        <v>0</v>
      </c>
      <c r="V19" s="218">
        <v>0</v>
      </c>
      <c r="W19" s="151">
        <f aca="true" t="shared" si="0" ref="W19:X22">C19+E19+G19+I19+K19+M19+O19+Q19+S19+U19</f>
        <v>284</v>
      </c>
      <c r="X19" s="218">
        <f t="shared" si="0"/>
        <v>288</v>
      </c>
      <c r="Y19" s="219">
        <f>SUM(W19:X19)</f>
        <v>572</v>
      </c>
    </row>
    <row r="20" spans="1:25" ht="10.5">
      <c r="A20" s="195"/>
      <c r="B20" s="195" t="s">
        <v>281</v>
      </c>
      <c r="C20" s="151">
        <v>0</v>
      </c>
      <c r="D20" s="218">
        <v>0</v>
      </c>
      <c r="E20" s="151">
        <v>0</v>
      </c>
      <c r="F20" s="218">
        <v>0</v>
      </c>
      <c r="G20" s="151">
        <v>1</v>
      </c>
      <c r="H20" s="218">
        <v>3</v>
      </c>
      <c r="I20" s="151">
        <v>41</v>
      </c>
      <c r="J20" s="218">
        <v>82</v>
      </c>
      <c r="K20" s="151">
        <v>47</v>
      </c>
      <c r="L20" s="218">
        <v>54</v>
      </c>
      <c r="M20" s="151">
        <v>23</v>
      </c>
      <c r="N20" s="218">
        <v>25</v>
      </c>
      <c r="O20" s="151">
        <v>5</v>
      </c>
      <c r="P20" s="218">
        <v>2</v>
      </c>
      <c r="Q20" s="151">
        <v>0</v>
      </c>
      <c r="R20" s="218">
        <v>1</v>
      </c>
      <c r="S20" s="151">
        <v>1</v>
      </c>
      <c r="T20" s="218">
        <v>0</v>
      </c>
      <c r="U20" s="151">
        <v>0</v>
      </c>
      <c r="V20" s="218">
        <v>0</v>
      </c>
      <c r="W20" s="151">
        <f t="shared" si="0"/>
        <v>118</v>
      </c>
      <c r="X20" s="218">
        <f t="shared" si="0"/>
        <v>167</v>
      </c>
      <c r="Y20" s="219">
        <f>SUM(W20:X20)</f>
        <v>285</v>
      </c>
    </row>
    <row r="21" spans="1:25" ht="10.5">
      <c r="A21" s="195"/>
      <c r="B21" s="195" t="s">
        <v>282</v>
      </c>
      <c r="C21" s="151">
        <v>0</v>
      </c>
      <c r="D21" s="218">
        <v>0</v>
      </c>
      <c r="E21" s="151">
        <v>0</v>
      </c>
      <c r="F21" s="218">
        <v>0</v>
      </c>
      <c r="G21" s="151">
        <v>1</v>
      </c>
      <c r="H21" s="218">
        <v>2</v>
      </c>
      <c r="I21" s="151">
        <v>312</v>
      </c>
      <c r="J21" s="218">
        <v>129</v>
      </c>
      <c r="K21" s="151">
        <v>186</v>
      </c>
      <c r="L21" s="218">
        <v>62</v>
      </c>
      <c r="M21" s="151">
        <v>50</v>
      </c>
      <c r="N21" s="218">
        <v>33</v>
      </c>
      <c r="O21" s="151">
        <v>14</v>
      </c>
      <c r="P21" s="218">
        <v>11</v>
      </c>
      <c r="Q21" s="151">
        <v>5</v>
      </c>
      <c r="R21" s="218">
        <v>2</v>
      </c>
      <c r="S21" s="151">
        <v>0</v>
      </c>
      <c r="T21" s="218">
        <v>0</v>
      </c>
      <c r="U21" s="151">
        <v>0</v>
      </c>
      <c r="V21" s="218">
        <v>0</v>
      </c>
      <c r="W21" s="151">
        <f t="shared" si="0"/>
        <v>568</v>
      </c>
      <c r="X21" s="218">
        <f t="shared" si="0"/>
        <v>239</v>
      </c>
      <c r="Y21" s="219">
        <f>SUM(W21:X21)</f>
        <v>807</v>
      </c>
    </row>
    <row r="22" spans="1:25" ht="10.5">
      <c r="A22" s="195"/>
      <c r="B22" s="195" t="s">
        <v>283</v>
      </c>
      <c r="C22" s="151">
        <v>0</v>
      </c>
      <c r="D22" s="218">
        <v>0</v>
      </c>
      <c r="E22" s="151">
        <v>0</v>
      </c>
      <c r="F22" s="218">
        <v>0</v>
      </c>
      <c r="G22" s="151">
        <v>0</v>
      </c>
      <c r="H22" s="218">
        <v>0</v>
      </c>
      <c r="I22" s="151">
        <v>213</v>
      </c>
      <c r="J22" s="218">
        <v>119</v>
      </c>
      <c r="K22" s="151">
        <v>282</v>
      </c>
      <c r="L22" s="218">
        <v>188</v>
      </c>
      <c r="M22" s="151">
        <v>121</v>
      </c>
      <c r="N22" s="218">
        <v>84</v>
      </c>
      <c r="O22" s="151">
        <v>26</v>
      </c>
      <c r="P22" s="218">
        <v>25</v>
      </c>
      <c r="Q22" s="151">
        <v>9</v>
      </c>
      <c r="R22" s="218">
        <v>5</v>
      </c>
      <c r="S22" s="151">
        <v>4</v>
      </c>
      <c r="T22" s="218">
        <v>4</v>
      </c>
      <c r="U22" s="151">
        <v>0</v>
      </c>
      <c r="V22" s="218">
        <v>1</v>
      </c>
      <c r="W22" s="151">
        <f t="shared" si="0"/>
        <v>655</v>
      </c>
      <c r="X22" s="218">
        <f t="shared" si="0"/>
        <v>426</v>
      </c>
      <c r="Y22" s="219">
        <f>SUM(W22:X22)</f>
        <v>1081</v>
      </c>
    </row>
    <row r="23" spans="1:25" ht="10.5">
      <c r="A23" s="196"/>
      <c r="B23" s="195"/>
      <c r="C23" s="151"/>
      <c r="D23" s="218"/>
      <c r="E23" s="151"/>
      <c r="F23" s="218"/>
      <c r="G23" s="151"/>
      <c r="H23" s="218"/>
      <c r="I23" s="151"/>
      <c r="J23" s="218"/>
      <c r="K23" s="151"/>
      <c r="L23" s="218"/>
      <c r="M23" s="151"/>
      <c r="N23" s="218"/>
      <c r="O23" s="151"/>
      <c r="P23" s="218"/>
      <c r="Q23" s="151"/>
      <c r="R23" s="218"/>
      <c r="S23" s="151"/>
      <c r="T23" s="218"/>
      <c r="U23" s="151"/>
      <c r="V23" s="218"/>
      <c r="W23" s="151"/>
      <c r="X23" s="218"/>
      <c r="Y23" s="219"/>
    </row>
    <row r="24" spans="1:25" ht="12">
      <c r="A24" s="31" t="s">
        <v>284</v>
      </c>
      <c r="B24" s="216"/>
      <c r="C24" s="151"/>
      <c r="D24" s="219"/>
      <c r="E24" s="151"/>
      <c r="F24" s="219"/>
      <c r="G24" s="151"/>
      <c r="H24" s="219"/>
      <c r="I24" s="151"/>
      <c r="J24" s="219"/>
      <c r="K24" s="151"/>
      <c r="L24" s="219"/>
      <c r="M24" s="151"/>
      <c r="N24" s="219"/>
      <c r="O24" s="151"/>
      <c r="P24" s="219"/>
      <c r="Q24" s="151"/>
      <c r="R24" s="219"/>
      <c r="S24" s="151"/>
      <c r="T24" s="219"/>
      <c r="U24" s="151"/>
      <c r="V24" s="219"/>
      <c r="W24" s="151"/>
      <c r="X24" s="219"/>
      <c r="Y24" s="219"/>
    </row>
    <row r="25" spans="1:25" ht="12.75">
      <c r="A25" s="217"/>
      <c r="B25" s="214" t="s">
        <v>161</v>
      </c>
      <c r="C25" s="151"/>
      <c r="D25" s="219"/>
      <c r="E25" s="151"/>
      <c r="F25" s="219"/>
      <c r="G25" s="151"/>
      <c r="H25" s="219"/>
      <c r="I25" s="151"/>
      <c r="J25" s="219"/>
      <c r="K25" s="151"/>
      <c r="L25" s="219"/>
      <c r="M25" s="151"/>
      <c r="N25" s="219"/>
      <c r="O25" s="151"/>
      <c r="P25" s="219"/>
      <c r="Q25" s="151"/>
      <c r="R25" s="219"/>
      <c r="S25" s="151"/>
      <c r="T25" s="219"/>
      <c r="U25" s="151"/>
      <c r="V25" s="219"/>
      <c r="W25" s="151"/>
      <c r="X25" s="219"/>
      <c r="Y25" s="219"/>
    </row>
    <row r="26" spans="1:25" ht="10.5">
      <c r="A26" s="216"/>
      <c r="B26" s="195" t="s">
        <v>285</v>
      </c>
      <c r="C26" s="151">
        <v>0</v>
      </c>
      <c r="D26" s="218">
        <v>0</v>
      </c>
      <c r="E26" s="151">
        <v>0</v>
      </c>
      <c r="F26" s="218">
        <v>0</v>
      </c>
      <c r="G26" s="151">
        <v>0</v>
      </c>
      <c r="H26" s="218">
        <v>0</v>
      </c>
      <c r="I26" s="151">
        <v>1</v>
      </c>
      <c r="J26" s="218">
        <v>0</v>
      </c>
      <c r="K26" s="151">
        <v>3</v>
      </c>
      <c r="L26" s="218">
        <v>3</v>
      </c>
      <c r="M26" s="151">
        <v>109</v>
      </c>
      <c r="N26" s="218">
        <v>182</v>
      </c>
      <c r="O26" s="151">
        <v>51</v>
      </c>
      <c r="P26" s="218">
        <v>56</v>
      </c>
      <c r="Q26" s="151">
        <v>9</v>
      </c>
      <c r="R26" s="218">
        <v>10</v>
      </c>
      <c r="S26" s="151">
        <v>3</v>
      </c>
      <c r="T26" s="218">
        <v>2</v>
      </c>
      <c r="U26" s="151">
        <v>0</v>
      </c>
      <c r="V26" s="218">
        <v>0</v>
      </c>
      <c r="W26" s="151">
        <f aca="true" t="shared" si="1" ref="W26:X29">C26+E26+G26+I26+K26+M26+O26+Q26+S26+U26</f>
        <v>176</v>
      </c>
      <c r="X26" s="218">
        <f t="shared" si="1"/>
        <v>253</v>
      </c>
      <c r="Y26" s="219">
        <f>SUM(W26:X26)</f>
        <v>429</v>
      </c>
    </row>
    <row r="27" spans="1:25" ht="10.5">
      <c r="A27" s="216"/>
      <c r="B27" s="195" t="s">
        <v>286</v>
      </c>
      <c r="C27" s="151">
        <v>0</v>
      </c>
      <c r="D27" s="218">
        <v>0</v>
      </c>
      <c r="E27" s="151">
        <v>0</v>
      </c>
      <c r="F27" s="218">
        <v>0</v>
      </c>
      <c r="G27" s="151">
        <v>0</v>
      </c>
      <c r="H27" s="218">
        <v>0</v>
      </c>
      <c r="I27" s="151">
        <v>0</v>
      </c>
      <c r="J27" s="218">
        <v>0</v>
      </c>
      <c r="K27" s="151">
        <v>0</v>
      </c>
      <c r="L27" s="218">
        <v>1</v>
      </c>
      <c r="M27" s="151">
        <v>19</v>
      </c>
      <c r="N27" s="218">
        <v>77</v>
      </c>
      <c r="O27" s="151">
        <v>26</v>
      </c>
      <c r="P27" s="218">
        <v>48</v>
      </c>
      <c r="Q27" s="151">
        <v>19</v>
      </c>
      <c r="R27" s="218">
        <v>12</v>
      </c>
      <c r="S27" s="151">
        <v>9</v>
      </c>
      <c r="T27" s="218">
        <v>3</v>
      </c>
      <c r="U27" s="151">
        <v>0</v>
      </c>
      <c r="V27" s="218">
        <v>3</v>
      </c>
      <c r="W27" s="151">
        <f t="shared" si="1"/>
        <v>73</v>
      </c>
      <c r="X27" s="218">
        <f t="shared" si="1"/>
        <v>144</v>
      </c>
      <c r="Y27" s="219">
        <f>SUM(W27:X27)</f>
        <v>217</v>
      </c>
    </row>
    <row r="28" spans="1:25" ht="10.5">
      <c r="A28" s="216"/>
      <c r="B28" s="195" t="s">
        <v>287</v>
      </c>
      <c r="C28" s="151">
        <v>0</v>
      </c>
      <c r="D28" s="218">
        <v>0</v>
      </c>
      <c r="E28" s="151">
        <v>0</v>
      </c>
      <c r="F28" s="218">
        <v>0</v>
      </c>
      <c r="G28" s="151">
        <v>0</v>
      </c>
      <c r="H28" s="218">
        <v>0</v>
      </c>
      <c r="I28" s="151">
        <v>0</v>
      </c>
      <c r="J28" s="218">
        <v>0</v>
      </c>
      <c r="K28" s="151">
        <v>0</v>
      </c>
      <c r="L28" s="218">
        <v>1</v>
      </c>
      <c r="M28" s="151">
        <v>313</v>
      </c>
      <c r="N28" s="218">
        <v>129</v>
      </c>
      <c r="O28" s="151">
        <v>212</v>
      </c>
      <c r="P28" s="218">
        <v>79</v>
      </c>
      <c r="Q28" s="151">
        <v>58</v>
      </c>
      <c r="R28" s="218">
        <v>31</v>
      </c>
      <c r="S28" s="151">
        <v>23</v>
      </c>
      <c r="T28" s="218">
        <v>11</v>
      </c>
      <c r="U28" s="151">
        <v>6</v>
      </c>
      <c r="V28" s="218">
        <v>3</v>
      </c>
      <c r="W28" s="151">
        <f t="shared" si="1"/>
        <v>612</v>
      </c>
      <c r="X28" s="218">
        <f t="shared" si="1"/>
        <v>254</v>
      </c>
      <c r="Y28" s="219">
        <f>SUM(W28:X28)</f>
        <v>866</v>
      </c>
    </row>
    <row r="29" spans="1:25" ht="10.5">
      <c r="A29" s="195"/>
      <c r="B29" s="195" t="s">
        <v>288</v>
      </c>
      <c r="C29" s="151">
        <v>0</v>
      </c>
      <c r="D29" s="218">
        <v>0</v>
      </c>
      <c r="E29" s="151">
        <v>0</v>
      </c>
      <c r="F29" s="218">
        <v>0</v>
      </c>
      <c r="G29" s="151">
        <v>0</v>
      </c>
      <c r="H29" s="218">
        <v>0</v>
      </c>
      <c r="I29" s="151">
        <v>0</v>
      </c>
      <c r="J29" s="218">
        <v>0</v>
      </c>
      <c r="K29" s="151">
        <v>0</v>
      </c>
      <c r="L29" s="218">
        <v>1</v>
      </c>
      <c r="M29" s="151">
        <v>177</v>
      </c>
      <c r="N29" s="218">
        <v>84</v>
      </c>
      <c r="O29" s="151">
        <v>228</v>
      </c>
      <c r="P29" s="218">
        <v>110</v>
      </c>
      <c r="Q29" s="151">
        <v>98</v>
      </c>
      <c r="R29" s="218">
        <v>54</v>
      </c>
      <c r="S29" s="151">
        <v>28</v>
      </c>
      <c r="T29" s="218">
        <v>20</v>
      </c>
      <c r="U29" s="151">
        <v>11</v>
      </c>
      <c r="V29" s="218">
        <v>8</v>
      </c>
      <c r="W29" s="151">
        <f t="shared" si="1"/>
        <v>542</v>
      </c>
      <c r="X29" s="218">
        <f t="shared" si="1"/>
        <v>277</v>
      </c>
      <c r="Y29" s="219">
        <f>SUM(W29:X29)</f>
        <v>819</v>
      </c>
    </row>
    <row r="30" spans="1:25" ht="10.5">
      <c r="A30" s="195"/>
      <c r="B30" s="195"/>
      <c r="C30" s="151"/>
      <c r="D30" s="218"/>
      <c r="E30" s="151"/>
      <c r="F30" s="218"/>
      <c r="G30" s="151"/>
      <c r="H30" s="218"/>
      <c r="I30" s="151"/>
      <c r="J30" s="218"/>
      <c r="K30" s="151"/>
      <c r="L30" s="218"/>
      <c r="M30" s="151"/>
      <c r="N30" s="218"/>
      <c r="O30" s="151"/>
      <c r="P30" s="218"/>
      <c r="Q30" s="151"/>
      <c r="R30" s="218"/>
      <c r="S30" s="151"/>
      <c r="T30" s="218"/>
      <c r="U30" s="151"/>
      <c r="V30" s="218"/>
      <c r="W30" s="151"/>
      <c r="X30" s="218"/>
      <c r="Y30" s="219"/>
    </row>
    <row r="31" spans="1:25" ht="12.75">
      <c r="A31" s="217"/>
      <c r="B31" s="214" t="s">
        <v>250</v>
      </c>
      <c r="C31" s="151"/>
      <c r="D31" s="219"/>
      <c r="E31" s="151"/>
      <c r="F31" s="219"/>
      <c r="G31" s="151"/>
      <c r="H31" s="219"/>
      <c r="I31" s="151"/>
      <c r="J31" s="219"/>
      <c r="K31" s="151"/>
      <c r="L31" s="219"/>
      <c r="M31" s="151"/>
      <c r="N31" s="219"/>
      <c r="O31" s="151"/>
      <c r="P31" s="219"/>
      <c r="Q31" s="151"/>
      <c r="R31" s="219"/>
      <c r="S31" s="151"/>
      <c r="T31" s="219"/>
      <c r="U31" s="151"/>
      <c r="V31" s="219"/>
      <c r="W31" s="151"/>
      <c r="X31" s="219"/>
      <c r="Y31" s="219"/>
    </row>
    <row r="32" spans="1:25" ht="10.5">
      <c r="A32" s="216"/>
      <c r="B32" s="195" t="s">
        <v>289</v>
      </c>
      <c r="C32" s="151">
        <v>0</v>
      </c>
      <c r="D32" s="218">
        <v>0</v>
      </c>
      <c r="E32" s="151">
        <v>0</v>
      </c>
      <c r="F32" s="218">
        <v>0</v>
      </c>
      <c r="G32" s="151">
        <v>0</v>
      </c>
      <c r="H32" s="218">
        <v>0</v>
      </c>
      <c r="I32" s="151">
        <v>0</v>
      </c>
      <c r="J32" s="218">
        <v>0</v>
      </c>
      <c r="K32" s="151">
        <v>0</v>
      </c>
      <c r="L32" s="218">
        <v>0</v>
      </c>
      <c r="M32" s="151">
        <v>0</v>
      </c>
      <c r="N32" s="218">
        <v>0</v>
      </c>
      <c r="O32" s="151">
        <v>4</v>
      </c>
      <c r="P32" s="218">
        <v>0</v>
      </c>
      <c r="Q32" s="151">
        <v>3</v>
      </c>
      <c r="R32" s="218">
        <v>2</v>
      </c>
      <c r="S32" s="151">
        <v>0</v>
      </c>
      <c r="T32" s="218">
        <v>2</v>
      </c>
      <c r="U32" s="151">
        <v>1</v>
      </c>
      <c r="V32" s="218">
        <v>0</v>
      </c>
      <c r="W32" s="151">
        <f aca="true" t="shared" si="2" ref="W32:X34">C32+E32+G32+I32+K32+M32+O32+Q32+S32+U32</f>
        <v>8</v>
      </c>
      <c r="X32" s="218">
        <f t="shared" si="2"/>
        <v>4</v>
      </c>
      <c r="Y32" s="219">
        <f>SUM(W32:X32)</f>
        <v>12</v>
      </c>
    </row>
    <row r="33" spans="1:25" ht="10.5">
      <c r="A33" s="216"/>
      <c r="B33" s="195" t="s">
        <v>290</v>
      </c>
      <c r="C33" s="151">
        <v>0</v>
      </c>
      <c r="D33" s="218">
        <v>0</v>
      </c>
      <c r="E33" s="151">
        <v>0</v>
      </c>
      <c r="F33" s="218">
        <v>0</v>
      </c>
      <c r="G33" s="151">
        <v>0</v>
      </c>
      <c r="H33" s="218">
        <v>0</v>
      </c>
      <c r="I33" s="151">
        <v>0</v>
      </c>
      <c r="J33" s="218">
        <v>0</v>
      </c>
      <c r="K33" s="151">
        <v>0</v>
      </c>
      <c r="L33" s="218">
        <v>0</v>
      </c>
      <c r="M33" s="151">
        <v>0</v>
      </c>
      <c r="N33" s="218">
        <v>0</v>
      </c>
      <c r="O33" s="151">
        <v>95</v>
      </c>
      <c r="P33" s="218">
        <v>83</v>
      </c>
      <c r="Q33" s="151">
        <v>136</v>
      </c>
      <c r="R33" s="218">
        <v>95</v>
      </c>
      <c r="S33" s="151">
        <v>59</v>
      </c>
      <c r="T33" s="218">
        <v>40</v>
      </c>
      <c r="U33" s="151">
        <v>24</v>
      </c>
      <c r="V33" s="218">
        <v>22</v>
      </c>
      <c r="W33" s="151">
        <f t="shared" si="2"/>
        <v>314</v>
      </c>
      <c r="X33" s="218">
        <f t="shared" si="2"/>
        <v>240</v>
      </c>
      <c r="Y33" s="219">
        <f>SUM(W33:X33)</f>
        <v>554</v>
      </c>
    </row>
    <row r="34" spans="1:25" ht="10.5">
      <c r="A34" s="216"/>
      <c r="B34" s="195" t="s">
        <v>291</v>
      </c>
      <c r="C34" s="151">
        <v>0</v>
      </c>
      <c r="D34" s="218">
        <v>0</v>
      </c>
      <c r="E34" s="151">
        <v>0</v>
      </c>
      <c r="F34" s="218">
        <v>0</v>
      </c>
      <c r="G34" s="151">
        <v>0</v>
      </c>
      <c r="H34" s="218">
        <v>0</v>
      </c>
      <c r="I34" s="151">
        <v>0</v>
      </c>
      <c r="J34" s="218">
        <v>0</v>
      </c>
      <c r="K34" s="151">
        <v>0</v>
      </c>
      <c r="L34" s="218">
        <v>0</v>
      </c>
      <c r="M34" s="151">
        <v>0</v>
      </c>
      <c r="N34" s="218">
        <v>0</v>
      </c>
      <c r="O34" s="151">
        <v>43</v>
      </c>
      <c r="P34" s="218">
        <v>0</v>
      </c>
      <c r="Q34" s="151">
        <v>39</v>
      </c>
      <c r="R34" s="218">
        <v>1</v>
      </c>
      <c r="S34" s="151">
        <v>19</v>
      </c>
      <c r="T34" s="218">
        <v>0</v>
      </c>
      <c r="U34" s="151">
        <v>10</v>
      </c>
      <c r="V34" s="218">
        <v>0</v>
      </c>
      <c r="W34" s="151">
        <f t="shared" si="2"/>
        <v>111</v>
      </c>
      <c r="X34" s="218">
        <f t="shared" si="2"/>
        <v>1</v>
      </c>
      <c r="Y34" s="219">
        <f>SUM(W34:X34)</f>
        <v>112</v>
      </c>
    </row>
    <row r="35" spans="1:25" ht="10.5">
      <c r="A35" s="195"/>
      <c r="B35" s="195"/>
      <c r="C35" s="215"/>
      <c r="D35" s="195"/>
      <c r="E35" s="215"/>
      <c r="F35" s="195"/>
      <c r="G35" s="215"/>
      <c r="H35" s="195"/>
      <c r="I35" s="215"/>
      <c r="J35" s="195"/>
      <c r="K35" s="215"/>
      <c r="L35" s="195"/>
      <c r="M35" s="215"/>
      <c r="N35" s="195"/>
      <c r="O35" s="215"/>
      <c r="P35" s="195"/>
      <c r="Q35" s="215"/>
      <c r="R35" s="195"/>
      <c r="S35" s="215"/>
      <c r="T35" s="195"/>
      <c r="U35" s="215"/>
      <c r="V35" s="197"/>
      <c r="W35" s="215"/>
      <c r="X35" s="195"/>
      <c r="Y35" s="195"/>
    </row>
    <row r="36" spans="1:25" ht="10.5">
      <c r="A36" s="195"/>
      <c r="B36" s="196" t="s">
        <v>5</v>
      </c>
      <c r="C36" s="215"/>
      <c r="D36" s="195"/>
      <c r="E36" s="215"/>
      <c r="F36" s="195"/>
      <c r="G36" s="215"/>
      <c r="H36" s="195"/>
      <c r="I36" s="215"/>
      <c r="J36" s="195"/>
      <c r="K36" s="215"/>
      <c r="L36" s="195"/>
      <c r="M36" s="215"/>
      <c r="N36" s="195"/>
      <c r="O36" s="215"/>
      <c r="P36" s="195"/>
      <c r="Q36" s="215"/>
      <c r="R36" s="195"/>
      <c r="S36" s="215"/>
      <c r="T36" s="195"/>
      <c r="U36" s="215"/>
      <c r="V36" s="197"/>
      <c r="W36" s="215"/>
      <c r="X36" s="195"/>
      <c r="Y36" s="195"/>
    </row>
    <row r="37" spans="1:25" ht="10.5">
      <c r="A37" s="216"/>
      <c r="B37" s="195" t="s">
        <v>3</v>
      </c>
      <c r="C37" s="151">
        <v>0</v>
      </c>
      <c r="D37" s="218">
        <v>0</v>
      </c>
      <c r="E37" s="151">
        <v>0</v>
      </c>
      <c r="F37" s="218">
        <v>0</v>
      </c>
      <c r="G37" s="151">
        <v>0</v>
      </c>
      <c r="H37" s="218">
        <v>0</v>
      </c>
      <c r="I37" s="151">
        <v>0</v>
      </c>
      <c r="J37" s="218">
        <v>0</v>
      </c>
      <c r="K37" s="151">
        <v>0</v>
      </c>
      <c r="L37" s="218">
        <v>0</v>
      </c>
      <c r="M37" s="151">
        <v>0</v>
      </c>
      <c r="N37" s="218">
        <v>0</v>
      </c>
      <c r="O37" s="151">
        <v>0</v>
      </c>
      <c r="P37" s="218">
        <v>0</v>
      </c>
      <c r="Q37" s="151">
        <v>0</v>
      </c>
      <c r="R37" s="218">
        <v>0</v>
      </c>
      <c r="S37" s="151">
        <v>0</v>
      </c>
      <c r="T37" s="218">
        <v>0</v>
      </c>
      <c r="U37" s="151">
        <v>0</v>
      </c>
      <c r="V37" s="218">
        <v>0</v>
      </c>
      <c r="W37" s="151">
        <f>C37+E37+G37+I37+K37+M37+O37+Q37+S37+U37</f>
        <v>0</v>
      </c>
      <c r="X37" s="218">
        <f>D37+F37+H37+J37+L37+N37+P37+R37+T37+V37</f>
        <v>0</v>
      </c>
      <c r="Y37" s="219">
        <f>SUM(W37:X37)</f>
        <v>0</v>
      </c>
    </row>
    <row r="38" spans="1:25" ht="10.5">
      <c r="A38" s="216"/>
      <c r="B38" s="195" t="s">
        <v>4</v>
      </c>
      <c r="C38" s="151">
        <v>0</v>
      </c>
      <c r="D38" s="218">
        <v>0</v>
      </c>
      <c r="E38" s="151">
        <v>0</v>
      </c>
      <c r="F38" s="218">
        <v>0</v>
      </c>
      <c r="G38" s="151">
        <v>0</v>
      </c>
      <c r="H38" s="218">
        <v>0</v>
      </c>
      <c r="I38" s="151">
        <v>0</v>
      </c>
      <c r="J38" s="218">
        <v>0</v>
      </c>
      <c r="K38" s="151">
        <v>0</v>
      </c>
      <c r="L38" s="218">
        <v>0</v>
      </c>
      <c r="M38" s="151">
        <v>0</v>
      </c>
      <c r="N38" s="218">
        <v>0</v>
      </c>
      <c r="O38" s="151">
        <v>13</v>
      </c>
      <c r="P38" s="218">
        <v>4</v>
      </c>
      <c r="Q38" s="151">
        <v>21</v>
      </c>
      <c r="R38" s="218">
        <v>7</v>
      </c>
      <c r="S38" s="151">
        <v>6</v>
      </c>
      <c r="T38" s="218">
        <v>7</v>
      </c>
      <c r="U38" s="151">
        <v>2</v>
      </c>
      <c r="V38" s="218">
        <v>3</v>
      </c>
      <c r="W38" s="151">
        <f>C38+E38+G38+I38+K38+M38+O38+Q38+S38+U38</f>
        <v>42</v>
      </c>
      <c r="X38" s="218">
        <f>D38+F38+H38+J38+L38+N38+P38+R38+T38+V38</f>
        <v>21</v>
      </c>
      <c r="Y38" s="219">
        <f>SUM(W38:X38)</f>
        <v>63</v>
      </c>
    </row>
    <row r="39" spans="1:25" ht="10.5">
      <c r="A39" s="195"/>
      <c r="B39" s="195"/>
      <c r="C39" s="215"/>
      <c r="D39" s="195"/>
      <c r="E39" s="215"/>
      <c r="F39" s="195"/>
      <c r="G39" s="215"/>
      <c r="H39" s="195"/>
      <c r="I39" s="215"/>
      <c r="J39" s="195"/>
      <c r="K39" s="215"/>
      <c r="L39" s="195"/>
      <c r="M39" s="215"/>
      <c r="N39" s="195"/>
      <c r="O39" s="215"/>
      <c r="P39" s="195"/>
      <c r="Q39" s="215"/>
      <c r="R39" s="195"/>
      <c r="S39" s="215"/>
      <c r="T39" s="195"/>
      <c r="U39" s="215"/>
      <c r="V39" s="197"/>
      <c r="W39" s="215"/>
      <c r="X39" s="195"/>
      <c r="Y39" s="195"/>
    </row>
    <row r="40" spans="1:25" ht="12">
      <c r="A40" s="31" t="s">
        <v>332</v>
      </c>
      <c r="B40" s="216"/>
      <c r="C40" s="151"/>
      <c r="D40" s="219"/>
      <c r="E40" s="151"/>
      <c r="F40" s="219"/>
      <c r="G40" s="151"/>
      <c r="H40" s="219"/>
      <c r="I40" s="151"/>
      <c r="J40" s="219"/>
      <c r="K40" s="151"/>
      <c r="L40" s="219"/>
      <c r="M40" s="151"/>
      <c r="N40" s="219"/>
      <c r="O40" s="151"/>
      <c r="P40" s="219"/>
      <c r="Q40" s="151"/>
      <c r="R40" s="219"/>
      <c r="S40" s="151"/>
      <c r="T40" s="219"/>
      <c r="U40" s="151"/>
      <c r="V40" s="219"/>
      <c r="W40" s="151"/>
      <c r="X40" s="219"/>
      <c r="Y40" s="219"/>
    </row>
    <row r="41" spans="1:25" ht="12">
      <c r="A41" s="31"/>
      <c r="B41" s="216" t="s">
        <v>382</v>
      </c>
      <c r="C41" s="151">
        <v>0</v>
      </c>
      <c r="D41" s="218">
        <v>0</v>
      </c>
      <c r="E41" s="151">
        <v>0</v>
      </c>
      <c r="F41" s="218">
        <v>0</v>
      </c>
      <c r="G41" s="151">
        <v>0</v>
      </c>
      <c r="H41" s="218">
        <v>0</v>
      </c>
      <c r="I41" s="151">
        <v>11</v>
      </c>
      <c r="J41" s="218">
        <v>0</v>
      </c>
      <c r="K41" s="151">
        <v>4</v>
      </c>
      <c r="L41" s="218">
        <v>0</v>
      </c>
      <c r="M41" s="151">
        <v>3</v>
      </c>
      <c r="N41" s="218">
        <v>0</v>
      </c>
      <c r="O41" s="151">
        <v>0</v>
      </c>
      <c r="P41" s="218">
        <v>0</v>
      </c>
      <c r="Q41" s="151">
        <v>0</v>
      </c>
      <c r="R41" s="218">
        <v>0</v>
      </c>
      <c r="S41" s="151">
        <v>0</v>
      </c>
      <c r="T41" s="218">
        <v>0</v>
      </c>
      <c r="U41" s="151">
        <v>0</v>
      </c>
      <c r="V41" s="218">
        <v>0</v>
      </c>
      <c r="W41" s="151">
        <f aca="true" t="shared" si="3" ref="W41:X44">C41+E41+G41+I41+K41+M41+O41+Q41+S41+U41</f>
        <v>18</v>
      </c>
      <c r="X41" s="218">
        <f t="shared" si="3"/>
        <v>0</v>
      </c>
      <c r="Y41" s="219">
        <f>W41+X41</f>
        <v>18</v>
      </c>
    </row>
    <row r="42" spans="1:25" ht="10.5">
      <c r="A42" s="216"/>
      <c r="B42" s="195" t="s">
        <v>288</v>
      </c>
      <c r="C42" s="151">
        <v>0</v>
      </c>
      <c r="D42" s="218">
        <v>0</v>
      </c>
      <c r="E42" s="151">
        <v>0</v>
      </c>
      <c r="F42" s="218">
        <v>0</v>
      </c>
      <c r="G42" s="151">
        <v>0</v>
      </c>
      <c r="H42" s="218">
        <v>0</v>
      </c>
      <c r="I42" s="151">
        <v>0</v>
      </c>
      <c r="J42" s="218">
        <v>0</v>
      </c>
      <c r="K42" s="151">
        <v>0</v>
      </c>
      <c r="L42" s="218">
        <v>0</v>
      </c>
      <c r="M42" s="151">
        <v>6</v>
      </c>
      <c r="N42" s="218">
        <v>0</v>
      </c>
      <c r="O42" s="151">
        <v>4</v>
      </c>
      <c r="P42" s="218">
        <v>0</v>
      </c>
      <c r="Q42" s="151">
        <v>2</v>
      </c>
      <c r="R42" s="218">
        <v>0</v>
      </c>
      <c r="S42" s="151">
        <v>1</v>
      </c>
      <c r="T42" s="218">
        <v>0</v>
      </c>
      <c r="U42" s="151">
        <v>0</v>
      </c>
      <c r="V42" s="218">
        <v>0</v>
      </c>
      <c r="W42" s="151">
        <f t="shared" si="3"/>
        <v>13</v>
      </c>
      <c r="X42" s="218">
        <f t="shared" si="3"/>
        <v>0</v>
      </c>
      <c r="Y42" s="219">
        <f>W42+X42</f>
        <v>13</v>
      </c>
    </row>
    <row r="43" spans="1:25" ht="10.5">
      <c r="A43" s="216"/>
      <c r="B43" s="216" t="s">
        <v>344</v>
      </c>
      <c r="C43" s="151">
        <v>0</v>
      </c>
      <c r="D43" s="218">
        <v>0</v>
      </c>
      <c r="E43" s="151">
        <v>0</v>
      </c>
      <c r="F43" s="218">
        <v>0</v>
      </c>
      <c r="G43" s="151">
        <v>0</v>
      </c>
      <c r="H43" s="218">
        <v>0</v>
      </c>
      <c r="I43" s="151">
        <v>0</v>
      </c>
      <c r="J43" s="218">
        <v>0</v>
      </c>
      <c r="K43" s="151">
        <v>0</v>
      </c>
      <c r="L43" s="218">
        <v>0</v>
      </c>
      <c r="M43" s="151">
        <v>0</v>
      </c>
      <c r="N43" s="218">
        <v>0</v>
      </c>
      <c r="O43" s="151">
        <v>0</v>
      </c>
      <c r="P43" s="218">
        <v>0</v>
      </c>
      <c r="Q43" s="151">
        <v>0</v>
      </c>
      <c r="R43" s="218">
        <v>0</v>
      </c>
      <c r="S43" s="151">
        <v>1</v>
      </c>
      <c r="T43" s="218">
        <v>0</v>
      </c>
      <c r="U43" s="151">
        <v>0</v>
      </c>
      <c r="V43" s="218">
        <v>0</v>
      </c>
      <c r="W43" s="151">
        <f t="shared" si="3"/>
        <v>1</v>
      </c>
      <c r="X43" s="218">
        <f t="shared" si="3"/>
        <v>0</v>
      </c>
      <c r="Y43" s="219">
        <f>W43+X43</f>
        <v>1</v>
      </c>
    </row>
    <row r="44" spans="1:25" ht="10.5">
      <c r="A44" s="216"/>
      <c r="B44" s="216" t="s">
        <v>383</v>
      </c>
      <c r="C44" s="151">
        <v>0</v>
      </c>
      <c r="D44" s="218">
        <v>0</v>
      </c>
      <c r="E44" s="151">
        <v>0</v>
      </c>
      <c r="F44" s="218">
        <v>0</v>
      </c>
      <c r="G44" s="151">
        <v>0</v>
      </c>
      <c r="H44" s="218">
        <v>0</v>
      </c>
      <c r="I44" s="151">
        <v>0</v>
      </c>
      <c r="J44" s="218">
        <v>0</v>
      </c>
      <c r="K44" s="151">
        <v>0</v>
      </c>
      <c r="L44" s="218">
        <v>0</v>
      </c>
      <c r="M44" s="151">
        <v>0</v>
      </c>
      <c r="N44" s="218">
        <v>0</v>
      </c>
      <c r="O44" s="151">
        <v>0</v>
      </c>
      <c r="P44" s="218">
        <v>0</v>
      </c>
      <c r="Q44" s="151">
        <v>5</v>
      </c>
      <c r="R44" s="218">
        <v>0</v>
      </c>
      <c r="S44" s="151">
        <v>3</v>
      </c>
      <c r="T44" s="218">
        <v>0</v>
      </c>
      <c r="U44" s="151">
        <v>1</v>
      </c>
      <c r="V44" s="218">
        <v>0</v>
      </c>
      <c r="W44" s="151">
        <f t="shared" si="3"/>
        <v>9</v>
      </c>
      <c r="X44" s="218">
        <f t="shared" si="3"/>
        <v>0</v>
      </c>
      <c r="Y44" s="219">
        <f>W44+X44</f>
        <v>9</v>
      </c>
    </row>
    <row r="45" spans="1:25" ht="10.5">
      <c r="A45" s="195"/>
      <c r="B45" s="195"/>
      <c r="C45" s="151"/>
      <c r="D45" s="218"/>
      <c r="E45" s="151"/>
      <c r="F45" s="218"/>
      <c r="G45" s="151"/>
      <c r="H45" s="218"/>
      <c r="I45" s="151"/>
      <c r="J45" s="218"/>
      <c r="K45" s="151"/>
      <c r="L45" s="218"/>
      <c r="M45" s="151"/>
      <c r="N45" s="218"/>
      <c r="O45" s="151"/>
      <c r="P45" s="218"/>
      <c r="Q45" s="151"/>
      <c r="R45" s="218"/>
      <c r="S45" s="151"/>
      <c r="T45" s="218"/>
      <c r="U45" s="151"/>
      <c r="V45" s="220"/>
      <c r="W45" s="195"/>
      <c r="X45" s="216"/>
      <c r="Y45" s="195"/>
    </row>
    <row r="46" spans="1:25" ht="12">
      <c r="A46" s="31" t="s">
        <v>6</v>
      </c>
      <c r="B46" s="216"/>
      <c r="C46" s="151"/>
      <c r="D46" s="218"/>
      <c r="E46" s="151"/>
      <c r="F46" s="218"/>
      <c r="G46" s="151"/>
      <c r="H46" s="218"/>
      <c r="I46" s="151"/>
      <c r="J46" s="218"/>
      <c r="K46" s="151"/>
      <c r="L46" s="218"/>
      <c r="M46" s="151"/>
      <c r="N46" s="218"/>
      <c r="O46" s="151"/>
      <c r="P46" s="218"/>
      <c r="Q46" s="151"/>
      <c r="R46" s="218"/>
      <c r="S46" s="151"/>
      <c r="T46" s="218"/>
      <c r="U46" s="151"/>
      <c r="V46" s="220"/>
      <c r="W46" s="219"/>
      <c r="X46" s="219"/>
      <c r="Y46" s="219"/>
    </row>
    <row r="47" spans="1:25" ht="10.5">
      <c r="A47" s="216"/>
      <c r="B47" s="195" t="s">
        <v>7</v>
      </c>
      <c r="C47" s="151">
        <v>0</v>
      </c>
      <c r="D47" s="218">
        <v>0</v>
      </c>
      <c r="E47" s="151">
        <v>0</v>
      </c>
      <c r="F47" s="218">
        <v>0</v>
      </c>
      <c r="G47" s="151">
        <v>0</v>
      </c>
      <c r="H47" s="218">
        <v>0</v>
      </c>
      <c r="I47" s="151">
        <v>0</v>
      </c>
      <c r="J47" s="218">
        <v>0</v>
      </c>
      <c r="K47" s="151">
        <v>0</v>
      </c>
      <c r="L47" s="218">
        <v>0</v>
      </c>
      <c r="M47" s="151">
        <v>0</v>
      </c>
      <c r="N47" s="218">
        <v>0</v>
      </c>
      <c r="O47" s="151">
        <v>0</v>
      </c>
      <c r="P47" s="218">
        <v>0</v>
      </c>
      <c r="Q47" s="151">
        <v>0</v>
      </c>
      <c r="R47" s="218">
        <v>0</v>
      </c>
      <c r="S47" s="151">
        <v>0</v>
      </c>
      <c r="T47" s="218">
        <v>0</v>
      </c>
      <c r="U47" s="151">
        <v>0</v>
      </c>
      <c r="V47" s="220">
        <v>0</v>
      </c>
      <c r="W47" s="218">
        <f>C47+E47+G47+I47+K47+M47+O47+Q47+S47+U47</f>
        <v>0</v>
      </c>
      <c r="X47" s="218">
        <f>D47+F47+H47+J47+L47+N47+P47+R47+T47+V47</f>
        <v>0</v>
      </c>
      <c r="Y47" s="219">
        <f>W47+X47</f>
        <v>0</v>
      </c>
    </row>
    <row r="48" spans="1:25" ht="10.5">
      <c r="A48" s="216"/>
      <c r="B48" s="195" t="s">
        <v>8</v>
      </c>
      <c r="C48" s="151">
        <v>0</v>
      </c>
      <c r="D48" s="218">
        <v>0</v>
      </c>
      <c r="E48" s="151">
        <v>0</v>
      </c>
      <c r="F48" s="218">
        <v>0</v>
      </c>
      <c r="G48" s="151">
        <v>0</v>
      </c>
      <c r="H48" s="218">
        <v>0</v>
      </c>
      <c r="I48" s="151">
        <v>0</v>
      </c>
      <c r="J48" s="218">
        <v>0</v>
      </c>
      <c r="K48" s="151">
        <v>0</v>
      </c>
      <c r="L48" s="218">
        <v>0</v>
      </c>
      <c r="M48" s="151">
        <v>0</v>
      </c>
      <c r="N48" s="218">
        <v>0</v>
      </c>
      <c r="O48" s="151">
        <v>0</v>
      </c>
      <c r="P48" s="218">
        <v>0</v>
      </c>
      <c r="Q48" s="151">
        <v>0</v>
      </c>
      <c r="R48" s="218">
        <v>0</v>
      </c>
      <c r="S48" s="151">
        <v>0</v>
      </c>
      <c r="T48" s="218">
        <v>0</v>
      </c>
      <c r="U48" s="151">
        <v>0</v>
      </c>
      <c r="V48" s="220">
        <v>0</v>
      </c>
      <c r="W48" s="218">
        <f>C48+E48+G48+I48+K48+M48+O48+Q48+S48+U48</f>
        <v>0</v>
      </c>
      <c r="X48" s="218">
        <f>D48+F48+H48+J48+L48+N48+P48+R48+T48+V48</f>
        <v>0</v>
      </c>
      <c r="Y48" s="219">
        <f>W48+X48</f>
        <v>0</v>
      </c>
    </row>
    <row r="49" spans="1:25" ht="10.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row>
    <row r="50" spans="1:25" ht="19.5" customHeight="1">
      <c r="A50" s="347" t="s">
        <v>541</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row>
    <row r="51" spans="1:25" ht="10.5">
      <c r="A51" s="150" t="s">
        <v>12</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row>
    <row r="52" spans="1:25" ht="10.5">
      <c r="A52" s="155" t="s">
        <v>9</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row>
    <row r="53" spans="1:22" ht="10.5">
      <c r="A53" s="155" t="s">
        <v>24</v>
      </c>
      <c r="C53" s="197"/>
      <c r="D53" s="197"/>
      <c r="E53" s="197"/>
      <c r="F53" s="197"/>
      <c r="G53" s="197"/>
      <c r="H53" s="197"/>
      <c r="I53" s="197"/>
      <c r="J53" s="197"/>
      <c r="K53" s="197"/>
      <c r="L53" s="197"/>
      <c r="M53" s="197"/>
      <c r="N53" s="197"/>
      <c r="O53" s="197"/>
      <c r="P53" s="197"/>
      <c r="Q53" s="197"/>
      <c r="R53" s="197"/>
      <c r="S53" s="197"/>
      <c r="T53" s="197"/>
      <c r="U53" s="197"/>
      <c r="V53" s="197"/>
    </row>
    <row r="54" spans="1:21" ht="10.5">
      <c r="A54" s="155" t="s">
        <v>10</v>
      </c>
      <c r="B54" s="155"/>
      <c r="C54" s="197"/>
      <c r="D54" s="197"/>
      <c r="E54" s="197"/>
      <c r="F54" s="197"/>
      <c r="G54" s="197"/>
      <c r="H54" s="197"/>
      <c r="I54" s="197"/>
      <c r="J54" s="197"/>
      <c r="K54" s="197"/>
      <c r="L54" s="197"/>
      <c r="M54" s="197"/>
      <c r="N54" s="197"/>
      <c r="O54" s="197"/>
      <c r="P54" s="197"/>
      <c r="Q54" s="197"/>
      <c r="R54" s="197"/>
      <c r="S54" s="197"/>
      <c r="T54" s="197"/>
      <c r="U54" s="197"/>
    </row>
    <row r="55" spans="1:21" ht="10.5">
      <c r="A55" s="155" t="s">
        <v>11</v>
      </c>
      <c r="B55" s="197"/>
      <c r="C55" s="197"/>
      <c r="D55" s="197"/>
      <c r="E55" s="197"/>
      <c r="F55" s="197"/>
      <c r="G55" s="197"/>
      <c r="H55" s="197"/>
      <c r="I55" s="197"/>
      <c r="J55" s="197"/>
      <c r="K55" s="197"/>
      <c r="L55" s="197"/>
      <c r="M55" s="197"/>
      <c r="N55" s="197"/>
      <c r="O55" s="197"/>
      <c r="P55" s="197"/>
      <c r="Q55" s="197"/>
      <c r="R55" s="197"/>
      <c r="S55" s="197"/>
      <c r="T55" s="197"/>
      <c r="U55" s="197"/>
    </row>
    <row r="56" spans="1:21" ht="10.5">
      <c r="A56" s="197"/>
      <c r="B56" s="197"/>
      <c r="C56" s="197"/>
      <c r="D56" s="197"/>
      <c r="E56" s="197"/>
      <c r="F56" s="197"/>
      <c r="G56" s="197"/>
      <c r="H56" s="197"/>
      <c r="I56" s="197"/>
      <c r="J56" s="197"/>
      <c r="K56" s="197"/>
      <c r="L56" s="197"/>
      <c r="M56" s="197"/>
      <c r="N56" s="197"/>
      <c r="O56" s="197"/>
      <c r="P56" s="197"/>
      <c r="Q56" s="197"/>
      <c r="R56" s="197"/>
      <c r="S56" s="197"/>
      <c r="T56" s="197"/>
      <c r="U56" s="197"/>
    </row>
    <row r="57" spans="1:21" ht="10.5">
      <c r="A57" s="197"/>
      <c r="B57" s="197"/>
      <c r="C57" s="197"/>
      <c r="D57" s="197"/>
      <c r="E57" s="197"/>
      <c r="F57" s="197"/>
      <c r="G57" s="197"/>
      <c r="H57" s="197"/>
      <c r="I57" s="197"/>
      <c r="J57" s="197"/>
      <c r="K57" s="197"/>
      <c r="L57" s="197"/>
      <c r="M57" s="197"/>
      <c r="N57" s="197"/>
      <c r="O57" s="197"/>
      <c r="P57" s="197"/>
      <c r="Q57" s="197"/>
      <c r="R57" s="197"/>
      <c r="S57" s="197"/>
      <c r="T57" s="197"/>
      <c r="U57" s="197"/>
    </row>
    <row r="58" spans="1:21" ht="10.5">
      <c r="A58" s="197"/>
      <c r="B58" s="197"/>
      <c r="C58" s="197"/>
      <c r="D58" s="197"/>
      <c r="E58" s="197"/>
      <c r="F58" s="197"/>
      <c r="G58" s="197"/>
      <c r="H58" s="197"/>
      <c r="I58" s="197"/>
      <c r="J58" s="197"/>
      <c r="K58" s="197"/>
      <c r="L58" s="197"/>
      <c r="M58" s="197"/>
      <c r="N58" s="197"/>
      <c r="O58" s="197"/>
      <c r="P58" s="197"/>
      <c r="Q58" s="197"/>
      <c r="R58" s="197"/>
      <c r="S58" s="197"/>
      <c r="T58" s="197"/>
      <c r="U58" s="197"/>
    </row>
    <row r="59" spans="1:21" ht="10.5">
      <c r="A59" s="197"/>
      <c r="B59" s="197"/>
      <c r="C59" s="221"/>
      <c r="D59" s="221"/>
      <c r="E59" s="221"/>
      <c r="F59" s="221"/>
      <c r="G59" s="221"/>
      <c r="H59" s="221"/>
      <c r="I59" s="221"/>
      <c r="J59" s="221"/>
      <c r="K59" s="221"/>
      <c r="L59" s="221"/>
      <c r="M59" s="221"/>
      <c r="N59" s="221"/>
      <c r="O59" s="221"/>
      <c r="P59" s="221"/>
      <c r="Q59" s="197"/>
      <c r="R59" s="197"/>
      <c r="S59" s="197"/>
      <c r="T59" s="197"/>
      <c r="U59" s="197"/>
    </row>
    <row r="60" spans="1:21" ht="10.5">
      <c r="A60" s="197"/>
      <c r="B60" s="197"/>
      <c r="C60" s="221"/>
      <c r="D60" s="221"/>
      <c r="E60" s="221"/>
      <c r="F60" s="221"/>
      <c r="G60" s="221"/>
      <c r="H60" s="221"/>
      <c r="I60" s="221"/>
      <c r="J60" s="221"/>
      <c r="K60" s="221"/>
      <c r="L60" s="221"/>
      <c r="M60" s="221"/>
      <c r="N60" s="221"/>
      <c r="O60" s="221"/>
      <c r="P60" s="221"/>
      <c r="Q60" s="197"/>
      <c r="R60" s="197"/>
      <c r="S60" s="197"/>
      <c r="T60" s="197"/>
      <c r="U60" s="197"/>
    </row>
    <row r="61" spans="1:21" ht="10.5">
      <c r="A61" s="197"/>
      <c r="B61" s="197"/>
      <c r="C61" s="221"/>
      <c r="D61" s="221"/>
      <c r="E61" s="221"/>
      <c r="F61" s="221"/>
      <c r="G61" s="221"/>
      <c r="H61" s="221"/>
      <c r="I61" s="221"/>
      <c r="J61" s="221"/>
      <c r="K61" s="221"/>
      <c r="L61" s="221"/>
      <c r="M61" s="221"/>
      <c r="N61" s="221"/>
      <c r="O61" s="221"/>
      <c r="P61" s="221"/>
      <c r="Q61" s="197"/>
      <c r="R61" s="197"/>
      <c r="S61" s="197"/>
      <c r="T61" s="197"/>
      <c r="U61" s="197"/>
    </row>
    <row r="62" spans="1:21" ht="10.5">
      <c r="A62" s="197"/>
      <c r="B62" s="197"/>
      <c r="C62" s="197"/>
      <c r="D62" s="197"/>
      <c r="E62" s="197"/>
      <c r="F62" s="197"/>
      <c r="G62" s="197"/>
      <c r="H62" s="197"/>
      <c r="I62" s="197"/>
      <c r="J62" s="197"/>
      <c r="K62" s="197"/>
      <c r="L62" s="197"/>
      <c r="M62" s="197"/>
      <c r="N62" s="197"/>
      <c r="O62" s="197"/>
      <c r="P62" s="197"/>
      <c r="Q62" s="197"/>
      <c r="R62" s="197"/>
      <c r="S62" s="197"/>
      <c r="T62" s="197"/>
      <c r="U62" s="197"/>
    </row>
    <row r="63" spans="1:21" ht="10.5">
      <c r="A63" s="197"/>
      <c r="B63" s="197"/>
      <c r="C63" s="197"/>
      <c r="D63" s="197"/>
      <c r="E63" s="197"/>
      <c r="F63" s="197"/>
      <c r="G63" s="197"/>
      <c r="H63" s="197"/>
      <c r="I63" s="197"/>
      <c r="J63" s="197"/>
      <c r="K63" s="197"/>
      <c r="L63" s="197"/>
      <c r="M63" s="197"/>
      <c r="N63" s="197"/>
      <c r="O63" s="197"/>
      <c r="P63" s="197"/>
      <c r="Q63" s="197"/>
      <c r="R63" s="197"/>
      <c r="S63" s="197"/>
      <c r="T63" s="197"/>
      <c r="U63" s="197"/>
    </row>
    <row r="64" spans="1:21" ht="10.5">
      <c r="A64" s="197"/>
      <c r="B64" s="197"/>
      <c r="C64" s="197"/>
      <c r="D64" s="197"/>
      <c r="E64" s="197"/>
      <c r="F64" s="197"/>
      <c r="G64" s="197"/>
      <c r="H64" s="197"/>
      <c r="I64" s="197"/>
      <c r="J64" s="197"/>
      <c r="K64" s="197"/>
      <c r="L64" s="197"/>
      <c r="M64" s="197"/>
      <c r="N64" s="197"/>
      <c r="O64" s="197"/>
      <c r="P64" s="197"/>
      <c r="Q64" s="197"/>
      <c r="R64" s="197"/>
      <c r="S64" s="197"/>
      <c r="T64" s="197"/>
      <c r="U64" s="197"/>
    </row>
    <row r="65" spans="1:21" ht="10.5">
      <c r="A65" s="197"/>
      <c r="B65" s="197"/>
      <c r="C65" s="197"/>
      <c r="D65" s="197"/>
      <c r="E65" s="197"/>
      <c r="F65" s="197"/>
      <c r="G65" s="197"/>
      <c r="H65" s="197"/>
      <c r="I65" s="197"/>
      <c r="J65" s="197"/>
      <c r="K65" s="197"/>
      <c r="L65" s="197"/>
      <c r="M65" s="197"/>
      <c r="N65" s="197"/>
      <c r="O65" s="197"/>
      <c r="P65" s="197"/>
      <c r="Q65" s="197"/>
      <c r="R65" s="197"/>
      <c r="S65" s="197"/>
      <c r="T65" s="197"/>
      <c r="U65" s="197"/>
    </row>
    <row r="66" spans="1:21" ht="10.5">
      <c r="A66" s="197"/>
      <c r="B66" s="197"/>
      <c r="C66" s="197"/>
      <c r="D66" s="197"/>
      <c r="E66" s="197"/>
      <c r="F66" s="197"/>
      <c r="G66" s="197"/>
      <c r="H66" s="197"/>
      <c r="I66" s="197"/>
      <c r="J66" s="197"/>
      <c r="K66" s="197"/>
      <c r="L66" s="197"/>
      <c r="M66" s="197"/>
      <c r="N66" s="197"/>
      <c r="O66" s="197"/>
      <c r="P66" s="197"/>
      <c r="Q66" s="197"/>
      <c r="R66" s="197"/>
      <c r="S66" s="197"/>
      <c r="T66" s="197"/>
      <c r="U66" s="197"/>
    </row>
    <row r="67" spans="1:21" ht="10.5">
      <c r="A67" s="197"/>
      <c r="B67" s="197"/>
      <c r="C67" s="197"/>
      <c r="D67" s="197"/>
      <c r="E67" s="197"/>
      <c r="F67" s="197"/>
      <c r="G67" s="197"/>
      <c r="H67" s="197"/>
      <c r="I67" s="197"/>
      <c r="J67" s="197"/>
      <c r="K67" s="197"/>
      <c r="L67" s="197"/>
      <c r="M67" s="197"/>
      <c r="N67" s="197"/>
      <c r="O67" s="197"/>
      <c r="P67" s="197"/>
      <c r="Q67" s="197"/>
      <c r="R67" s="197"/>
      <c r="S67" s="197"/>
      <c r="T67" s="197"/>
      <c r="U67" s="197"/>
    </row>
    <row r="68" spans="1:21" ht="10.5">
      <c r="A68" s="197"/>
      <c r="B68" s="197"/>
      <c r="C68" s="197"/>
      <c r="D68" s="197"/>
      <c r="E68" s="197"/>
      <c r="F68" s="197"/>
      <c r="G68" s="197"/>
      <c r="H68" s="197"/>
      <c r="I68" s="197"/>
      <c r="J68" s="197"/>
      <c r="K68" s="197"/>
      <c r="L68" s="197"/>
      <c r="M68" s="197"/>
      <c r="N68" s="197"/>
      <c r="O68" s="197"/>
      <c r="P68" s="197"/>
      <c r="Q68" s="197"/>
      <c r="R68" s="197"/>
      <c r="S68" s="197"/>
      <c r="T68" s="197"/>
      <c r="U68" s="197"/>
    </row>
    <row r="69" spans="1:21" ht="10.5">
      <c r="A69" s="197"/>
      <c r="B69" s="197"/>
      <c r="C69" s="197"/>
      <c r="D69" s="197"/>
      <c r="E69" s="197"/>
      <c r="F69" s="197"/>
      <c r="G69" s="197"/>
      <c r="H69" s="197"/>
      <c r="I69" s="197"/>
      <c r="J69" s="197"/>
      <c r="K69" s="197"/>
      <c r="L69" s="197"/>
      <c r="M69" s="197"/>
      <c r="N69" s="197"/>
      <c r="O69" s="197"/>
      <c r="P69" s="197"/>
      <c r="Q69" s="197"/>
      <c r="R69" s="197"/>
      <c r="S69" s="197"/>
      <c r="T69" s="197"/>
      <c r="U69" s="197"/>
    </row>
    <row r="70" spans="1:21" ht="10.5">
      <c r="A70" s="197"/>
      <c r="B70" s="197"/>
      <c r="C70" s="197"/>
      <c r="D70" s="197"/>
      <c r="E70" s="197"/>
      <c r="F70" s="197"/>
      <c r="G70" s="197"/>
      <c r="H70" s="197"/>
      <c r="I70" s="197"/>
      <c r="J70" s="197"/>
      <c r="K70" s="197"/>
      <c r="L70" s="197"/>
      <c r="M70" s="197"/>
      <c r="N70" s="197"/>
      <c r="O70" s="197"/>
      <c r="P70" s="197"/>
      <c r="Q70" s="197"/>
      <c r="R70" s="197"/>
      <c r="S70" s="197"/>
      <c r="T70" s="197"/>
      <c r="U70" s="197"/>
    </row>
    <row r="71" spans="1:21" ht="10.5">
      <c r="A71" s="197"/>
      <c r="B71" s="197"/>
      <c r="C71" s="197"/>
      <c r="D71" s="197"/>
      <c r="E71" s="197"/>
      <c r="F71" s="197"/>
      <c r="G71" s="197"/>
      <c r="H71" s="197"/>
      <c r="I71" s="197"/>
      <c r="J71" s="197"/>
      <c r="K71" s="197"/>
      <c r="L71" s="197"/>
      <c r="M71" s="197"/>
      <c r="N71" s="197"/>
      <c r="O71" s="197"/>
      <c r="P71" s="197"/>
      <c r="Q71" s="197"/>
      <c r="R71" s="197"/>
      <c r="S71" s="197"/>
      <c r="T71" s="197"/>
      <c r="U71" s="197"/>
    </row>
    <row r="72" spans="1:21" ht="10.5">
      <c r="A72" s="197"/>
      <c r="B72" s="197"/>
      <c r="C72" s="197"/>
      <c r="D72" s="197"/>
      <c r="E72" s="197"/>
      <c r="F72" s="197"/>
      <c r="G72" s="197"/>
      <c r="H72" s="197"/>
      <c r="I72" s="197"/>
      <c r="J72" s="197"/>
      <c r="K72" s="197"/>
      <c r="L72" s="197"/>
      <c r="M72" s="197"/>
      <c r="N72" s="197"/>
      <c r="O72" s="197"/>
      <c r="P72" s="197"/>
      <c r="Q72" s="197"/>
      <c r="R72" s="197"/>
      <c r="S72" s="197"/>
      <c r="T72" s="197"/>
      <c r="U72" s="197"/>
    </row>
    <row r="73" spans="1:21" ht="10.5">
      <c r="A73" s="197"/>
      <c r="B73" s="197"/>
      <c r="C73" s="197"/>
      <c r="D73" s="197"/>
      <c r="E73" s="197"/>
      <c r="F73" s="197"/>
      <c r="G73" s="197"/>
      <c r="H73" s="197"/>
      <c r="I73" s="197"/>
      <c r="J73" s="197"/>
      <c r="K73" s="197"/>
      <c r="L73" s="197"/>
      <c r="M73" s="197"/>
      <c r="N73" s="197"/>
      <c r="O73" s="197"/>
      <c r="P73" s="197"/>
      <c r="Q73" s="197"/>
      <c r="R73" s="197"/>
      <c r="S73" s="197"/>
      <c r="T73" s="197"/>
      <c r="U73" s="197"/>
    </row>
    <row r="74" spans="1:21" ht="10.5">
      <c r="A74" s="197"/>
      <c r="B74" s="197"/>
      <c r="C74" s="197"/>
      <c r="D74" s="197"/>
      <c r="E74" s="197"/>
      <c r="F74" s="197"/>
      <c r="G74" s="197"/>
      <c r="H74" s="197"/>
      <c r="I74" s="197"/>
      <c r="J74" s="197"/>
      <c r="K74" s="197"/>
      <c r="L74" s="197"/>
      <c r="M74" s="197"/>
      <c r="N74" s="197"/>
      <c r="O74" s="197"/>
      <c r="P74" s="197"/>
      <c r="Q74" s="197"/>
      <c r="R74" s="197"/>
      <c r="S74" s="197"/>
      <c r="T74" s="197"/>
      <c r="U74" s="197"/>
    </row>
    <row r="75" spans="1:21" ht="10.5">
      <c r="A75" s="197"/>
      <c r="B75" s="197"/>
      <c r="C75" s="197"/>
      <c r="D75" s="197"/>
      <c r="E75" s="197"/>
      <c r="F75" s="197"/>
      <c r="G75" s="197"/>
      <c r="H75" s="197"/>
      <c r="I75" s="197"/>
      <c r="J75" s="197"/>
      <c r="K75" s="197"/>
      <c r="L75" s="197"/>
      <c r="M75" s="197"/>
      <c r="N75" s="197"/>
      <c r="O75" s="197"/>
      <c r="P75" s="197"/>
      <c r="Q75" s="197"/>
      <c r="R75" s="197"/>
      <c r="S75" s="197"/>
      <c r="T75" s="197"/>
      <c r="U75" s="197"/>
    </row>
    <row r="76" spans="1:21" ht="10.5">
      <c r="A76" s="197"/>
      <c r="B76" s="197"/>
      <c r="C76" s="197"/>
      <c r="D76" s="197"/>
      <c r="E76" s="197"/>
      <c r="F76" s="197"/>
      <c r="G76" s="197"/>
      <c r="H76" s="197"/>
      <c r="I76" s="197"/>
      <c r="J76" s="197"/>
      <c r="K76" s="197"/>
      <c r="L76" s="197"/>
      <c r="M76" s="197"/>
      <c r="N76" s="197"/>
      <c r="O76" s="197"/>
      <c r="P76" s="197"/>
      <c r="Q76" s="197"/>
      <c r="R76" s="197"/>
      <c r="S76" s="197"/>
      <c r="T76" s="197"/>
      <c r="U76" s="197"/>
    </row>
    <row r="77" spans="1:21" ht="10.5">
      <c r="A77" s="197"/>
      <c r="B77" s="197"/>
      <c r="C77" s="197"/>
      <c r="D77" s="197"/>
      <c r="E77" s="197"/>
      <c r="F77" s="197"/>
      <c r="G77" s="197"/>
      <c r="H77" s="197"/>
      <c r="I77" s="197"/>
      <c r="J77" s="197"/>
      <c r="K77" s="197"/>
      <c r="L77" s="197"/>
      <c r="M77" s="197"/>
      <c r="N77" s="197"/>
      <c r="O77" s="197"/>
      <c r="P77" s="197"/>
      <c r="Q77" s="197"/>
      <c r="R77" s="197"/>
      <c r="S77" s="197"/>
      <c r="T77" s="197"/>
      <c r="U77" s="197"/>
    </row>
    <row r="78" spans="1:21" ht="10.5">
      <c r="A78" s="197"/>
      <c r="B78" s="197"/>
      <c r="C78" s="197"/>
      <c r="D78" s="197"/>
      <c r="E78" s="197"/>
      <c r="F78" s="197"/>
      <c r="G78" s="197"/>
      <c r="H78" s="197"/>
      <c r="I78" s="197"/>
      <c r="J78" s="197"/>
      <c r="K78" s="197"/>
      <c r="L78" s="197"/>
      <c r="M78" s="197"/>
      <c r="N78" s="197"/>
      <c r="O78" s="197"/>
      <c r="P78" s="197"/>
      <c r="Q78" s="197"/>
      <c r="R78" s="197"/>
      <c r="S78" s="197"/>
      <c r="T78" s="197"/>
      <c r="U78" s="197"/>
    </row>
    <row r="79" spans="1:21" ht="10.5">
      <c r="A79" s="197"/>
      <c r="B79" s="197"/>
      <c r="C79" s="197"/>
      <c r="D79" s="197"/>
      <c r="E79" s="197"/>
      <c r="F79" s="197"/>
      <c r="G79" s="197"/>
      <c r="H79" s="197"/>
      <c r="I79" s="197"/>
      <c r="J79" s="197"/>
      <c r="K79" s="197"/>
      <c r="L79" s="197"/>
      <c r="M79" s="197"/>
      <c r="N79" s="197"/>
      <c r="O79" s="197"/>
      <c r="P79" s="197"/>
      <c r="Q79" s="197"/>
      <c r="R79" s="197"/>
      <c r="S79" s="197"/>
      <c r="T79" s="197"/>
      <c r="U79" s="197"/>
    </row>
    <row r="80" spans="1:21" ht="10.5">
      <c r="A80" s="197"/>
      <c r="B80" s="197"/>
      <c r="C80" s="197"/>
      <c r="D80" s="197"/>
      <c r="E80" s="197"/>
      <c r="F80" s="197"/>
      <c r="G80" s="197"/>
      <c r="H80" s="197"/>
      <c r="I80" s="197"/>
      <c r="J80" s="197"/>
      <c r="K80" s="197"/>
      <c r="L80" s="197"/>
      <c r="M80" s="197"/>
      <c r="N80" s="197"/>
      <c r="O80" s="197"/>
      <c r="P80" s="197"/>
      <c r="Q80" s="197"/>
      <c r="R80" s="197"/>
      <c r="S80" s="197"/>
      <c r="T80" s="197"/>
      <c r="U80" s="197"/>
    </row>
    <row r="81" spans="1:21" ht="10.5">
      <c r="A81" s="197"/>
      <c r="B81" s="197"/>
      <c r="C81" s="197"/>
      <c r="D81" s="197"/>
      <c r="E81" s="197"/>
      <c r="F81" s="197"/>
      <c r="G81" s="197"/>
      <c r="H81" s="197"/>
      <c r="I81" s="197"/>
      <c r="J81" s="197"/>
      <c r="K81" s="197"/>
      <c r="L81" s="197"/>
      <c r="M81" s="197"/>
      <c r="N81" s="197"/>
      <c r="O81" s="197"/>
      <c r="P81" s="197"/>
      <c r="Q81" s="197"/>
      <c r="R81" s="197"/>
      <c r="S81" s="197"/>
      <c r="T81" s="197"/>
      <c r="U81" s="197"/>
    </row>
    <row r="82" spans="1:21" ht="10.5">
      <c r="A82" s="197"/>
      <c r="B82" s="197"/>
      <c r="C82" s="197"/>
      <c r="D82" s="197"/>
      <c r="E82" s="197"/>
      <c r="F82" s="197"/>
      <c r="G82" s="197"/>
      <c r="H82" s="197"/>
      <c r="I82" s="197"/>
      <c r="J82" s="197"/>
      <c r="K82" s="197"/>
      <c r="L82" s="197"/>
      <c r="M82" s="197"/>
      <c r="N82" s="197"/>
      <c r="O82" s="197"/>
      <c r="P82" s="197"/>
      <c r="Q82" s="197"/>
      <c r="R82" s="197"/>
      <c r="S82" s="197"/>
      <c r="T82" s="197"/>
      <c r="U82" s="197"/>
    </row>
    <row r="83" spans="1:21" ht="10.5">
      <c r="A83" s="197"/>
      <c r="B83" s="197"/>
      <c r="C83" s="197"/>
      <c r="D83" s="197"/>
      <c r="E83" s="197"/>
      <c r="F83" s="197"/>
      <c r="G83" s="197"/>
      <c r="H83" s="197"/>
      <c r="I83" s="197"/>
      <c r="J83" s="197"/>
      <c r="K83" s="197"/>
      <c r="L83" s="197"/>
      <c r="M83" s="197"/>
      <c r="N83" s="197"/>
      <c r="O83" s="197"/>
      <c r="P83" s="197"/>
      <c r="Q83" s="197"/>
      <c r="R83" s="197"/>
      <c r="S83" s="197"/>
      <c r="T83" s="197"/>
      <c r="U83" s="197"/>
    </row>
    <row r="84" spans="1:21" ht="10.5">
      <c r="A84" s="197"/>
      <c r="B84" s="197"/>
      <c r="C84" s="197"/>
      <c r="D84" s="197"/>
      <c r="E84" s="197"/>
      <c r="F84" s="197"/>
      <c r="G84" s="197"/>
      <c r="H84" s="197"/>
      <c r="I84" s="197"/>
      <c r="J84" s="197"/>
      <c r="K84" s="197"/>
      <c r="L84" s="197"/>
      <c r="M84" s="197"/>
      <c r="N84" s="197"/>
      <c r="O84" s="197"/>
      <c r="P84" s="197"/>
      <c r="Q84" s="197"/>
      <c r="R84" s="197"/>
      <c r="S84" s="197"/>
      <c r="T84" s="197"/>
      <c r="U84" s="197"/>
    </row>
    <row r="85" spans="1:21" ht="10.5">
      <c r="A85" s="197"/>
      <c r="B85" s="197"/>
      <c r="C85" s="197"/>
      <c r="D85" s="197"/>
      <c r="E85" s="197"/>
      <c r="F85" s="197"/>
      <c r="G85" s="197"/>
      <c r="H85" s="197"/>
      <c r="I85" s="197"/>
      <c r="J85" s="197"/>
      <c r="K85" s="197"/>
      <c r="L85" s="197"/>
      <c r="M85" s="197"/>
      <c r="N85" s="197"/>
      <c r="O85" s="197"/>
      <c r="P85" s="197"/>
      <c r="Q85" s="197"/>
      <c r="R85" s="197"/>
      <c r="S85" s="197"/>
      <c r="T85" s="197"/>
      <c r="U85" s="197"/>
    </row>
    <row r="86" spans="1:21" ht="10.5">
      <c r="A86" s="197"/>
      <c r="B86" s="197"/>
      <c r="C86" s="197"/>
      <c r="D86" s="197"/>
      <c r="E86" s="197"/>
      <c r="F86" s="197"/>
      <c r="G86" s="197"/>
      <c r="H86" s="197"/>
      <c r="I86" s="197"/>
      <c r="J86" s="197"/>
      <c r="K86" s="197"/>
      <c r="L86" s="197"/>
      <c r="M86" s="197"/>
      <c r="N86" s="197"/>
      <c r="O86" s="197"/>
      <c r="P86" s="197"/>
      <c r="Q86" s="197"/>
      <c r="R86" s="197"/>
      <c r="S86" s="197"/>
      <c r="T86" s="197"/>
      <c r="U86" s="197"/>
    </row>
    <row r="87" spans="1:21" ht="10.5">
      <c r="A87" s="197"/>
      <c r="B87" s="197"/>
      <c r="C87" s="197"/>
      <c r="D87" s="197"/>
      <c r="E87" s="197"/>
      <c r="F87" s="197"/>
      <c r="G87" s="197"/>
      <c r="H87" s="197"/>
      <c r="I87" s="197"/>
      <c r="J87" s="197"/>
      <c r="K87" s="197"/>
      <c r="L87" s="197"/>
      <c r="M87" s="197"/>
      <c r="N87" s="197"/>
      <c r="O87" s="197"/>
      <c r="P87" s="197"/>
      <c r="Q87" s="197"/>
      <c r="R87" s="197"/>
      <c r="S87" s="197"/>
      <c r="T87" s="197"/>
      <c r="U87" s="197"/>
    </row>
    <row r="88" spans="1:21" ht="10.5">
      <c r="A88" s="197"/>
      <c r="B88" s="197"/>
      <c r="C88" s="197"/>
      <c r="D88" s="197"/>
      <c r="E88" s="197"/>
      <c r="F88" s="197"/>
      <c r="G88" s="197"/>
      <c r="H88" s="197"/>
      <c r="I88" s="197"/>
      <c r="J88" s="197"/>
      <c r="K88" s="197"/>
      <c r="L88" s="197"/>
      <c r="M88" s="197"/>
      <c r="N88" s="197"/>
      <c r="O88" s="197"/>
      <c r="P88" s="197"/>
      <c r="Q88" s="197"/>
      <c r="R88" s="197"/>
      <c r="S88" s="197"/>
      <c r="T88" s="197"/>
      <c r="U88" s="197"/>
    </row>
    <row r="89" spans="1:21" ht="10.5">
      <c r="A89" s="197"/>
      <c r="B89" s="197"/>
      <c r="C89" s="197"/>
      <c r="D89" s="197"/>
      <c r="E89" s="197"/>
      <c r="F89" s="197"/>
      <c r="G89" s="197"/>
      <c r="H89" s="197"/>
      <c r="I89" s="197"/>
      <c r="J89" s="197"/>
      <c r="K89" s="197"/>
      <c r="L89" s="197"/>
      <c r="M89" s="197"/>
      <c r="N89" s="197"/>
      <c r="O89" s="197"/>
      <c r="P89" s="197"/>
      <c r="Q89" s="197"/>
      <c r="R89" s="197"/>
      <c r="S89" s="197"/>
      <c r="T89" s="197"/>
      <c r="U89" s="197"/>
    </row>
    <row r="90" spans="1:21" ht="10.5">
      <c r="A90" s="197"/>
      <c r="B90" s="197"/>
      <c r="C90" s="197"/>
      <c r="D90" s="197"/>
      <c r="E90" s="197"/>
      <c r="F90" s="197"/>
      <c r="G90" s="197"/>
      <c r="H90" s="197"/>
      <c r="I90" s="197"/>
      <c r="J90" s="197"/>
      <c r="K90" s="197"/>
      <c r="L90" s="197"/>
      <c r="M90" s="197"/>
      <c r="N90" s="197"/>
      <c r="O90" s="197"/>
      <c r="P90" s="197"/>
      <c r="Q90" s="197"/>
      <c r="R90" s="197"/>
      <c r="S90" s="197"/>
      <c r="T90" s="197"/>
      <c r="U90" s="197"/>
    </row>
    <row r="91" spans="1:21" ht="10.5">
      <c r="A91" s="197"/>
      <c r="B91" s="197"/>
      <c r="C91" s="197"/>
      <c r="D91" s="197"/>
      <c r="E91" s="197"/>
      <c r="F91" s="197"/>
      <c r="G91" s="197"/>
      <c r="H91" s="197"/>
      <c r="I91" s="197"/>
      <c r="J91" s="197"/>
      <c r="K91" s="197"/>
      <c r="L91" s="197"/>
      <c r="M91" s="197"/>
      <c r="N91" s="197"/>
      <c r="O91" s="197"/>
      <c r="P91" s="197"/>
      <c r="Q91" s="197"/>
      <c r="R91" s="197"/>
      <c r="S91" s="197"/>
      <c r="T91" s="197"/>
      <c r="U91" s="197"/>
    </row>
    <row r="92" spans="1:21" ht="10.5">
      <c r="A92" s="197"/>
      <c r="B92" s="197"/>
      <c r="C92" s="197"/>
      <c r="D92" s="197"/>
      <c r="E92" s="197"/>
      <c r="F92" s="197"/>
      <c r="G92" s="197"/>
      <c r="H92" s="197"/>
      <c r="I92" s="197"/>
      <c r="J92" s="197"/>
      <c r="K92" s="197"/>
      <c r="L92" s="197"/>
      <c r="M92" s="197"/>
      <c r="N92" s="197"/>
      <c r="O92" s="197"/>
      <c r="P92" s="197"/>
      <c r="Q92" s="197"/>
      <c r="R92" s="197"/>
      <c r="S92" s="197"/>
      <c r="T92" s="197"/>
      <c r="U92" s="197"/>
    </row>
    <row r="93" spans="1:21" ht="10.5">
      <c r="A93" s="197"/>
      <c r="B93" s="197"/>
      <c r="C93" s="197"/>
      <c r="D93" s="197"/>
      <c r="E93" s="197"/>
      <c r="F93" s="197"/>
      <c r="G93" s="197"/>
      <c r="H93" s="197"/>
      <c r="I93" s="197"/>
      <c r="J93" s="197"/>
      <c r="K93" s="197"/>
      <c r="L93" s="197"/>
      <c r="M93" s="197"/>
      <c r="N93" s="197"/>
      <c r="O93" s="197"/>
      <c r="P93" s="197"/>
      <c r="Q93" s="197"/>
      <c r="R93" s="197"/>
      <c r="S93" s="197"/>
      <c r="T93" s="197"/>
      <c r="U93" s="197"/>
    </row>
    <row r="94" spans="1:21" ht="10.5">
      <c r="A94" s="197"/>
      <c r="B94" s="197"/>
      <c r="C94" s="197"/>
      <c r="D94" s="197"/>
      <c r="E94" s="197"/>
      <c r="F94" s="197"/>
      <c r="G94" s="197"/>
      <c r="H94" s="197"/>
      <c r="I94" s="197"/>
      <c r="J94" s="197"/>
      <c r="K94" s="197"/>
      <c r="L94" s="197"/>
      <c r="M94" s="197"/>
      <c r="N94" s="197"/>
      <c r="O94" s="197"/>
      <c r="P94" s="197"/>
      <c r="Q94" s="197"/>
      <c r="R94" s="197"/>
      <c r="S94" s="197"/>
      <c r="T94" s="197"/>
      <c r="U94" s="197"/>
    </row>
    <row r="95" spans="1:21" ht="10.5">
      <c r="A95" s="197"/>
      <c r="B95" s="197"/>
      <c r="C95" s="197"/>
      <c r="D95" s="197"/>
      <c r="E95" s="197"/>
      <c r="F95" s="197"/>
      <c r="G95" s="197"/>
      <c r="H95" s="197"/>
      <c r="I95" s="197"/>
      <c r="J95" s="197"/>
      <c r="K95" s="197"/>
      <c r="L95" s="197"/>
      <c r="M95" s="197"/>
      <c r="N95" s="197"/>
      <c r="O95" s="197"/>
      <c r="P95" s="197"/>
      <c r="Q95" s="197"/>
      <c r="R95" s="197"/>
      <c r="S95" s="197"/>
      <c r="T95" s="197"/>
      <c r="U95" s="197"/>
    </row>
    <row r="96" spans="1:21" ht="10.5">
      <c r="A96" s="197"/>
      <c r="B96" s="197"/>
      <c r="C96" s="197"/>
      <c r="D96" s="197"/>
      <c r="E96" s="197"/>
      <c r="F96" s="197"/>
      <c r="G96" s="197"/>
      <c r="H96" s="197"/>
      <c r="I96" s="197"/>
      <c r="J96" s="197"/>
      <c r="K96" s="197"/>
      <c r="L96" s="197"/>
      <c r="M96" s="197"/>
      <c r="N96" s="197"/>
      <c r="O96" s="197"/>
      <c r="P96" s="197"/>
      <c r="Q96" s="197"/>
      <c r="R96" s="197"/>
      <c r="S96" s="197"/>
      <c r="T96" s="197"/>
      <c r="U96" s="197"/>
    </row>
    <row r="97" spans="1:21" ht="10.5">
      <c r="A97" s="197"/>
      <c r="B97" s="197"/>
      <c r="C97" s="197"/>
      <c r="D97" s="197"/>
      <c r="E97" s="197"/>
      <c r="F97" s="197"/>
      <c r="G97" s="197"/>
      <c r="H97" s="197"/>
      <c r="I97" s="197"/>
      <c r="J97" s="197"/>
      <c r="K97" s="197"/>
      <c r="L97" s="197"/>
      <c r="M97" s="197"/>
      <c r="N97" s="197"/>
      <c r="O97" s="197"/>
      <c r="P97" s="197"/>
      <c r="Q97" s="197"/>
      <c r="R97" s="197"/>
      <c r="S97" s="197"/>
      <c r="T97" s="197"/>
      <c r="U97" s="197"/>
    </row>
    <row r="98" spans="1:21" ht="10.5">
      <c r="A98" s="197"/>
      <c r="B98" s="197"/>
      <c r="C98" s="197"/>
      <c r="D98" s="197"/>
      <c r="E98" s="197"/>
      <c r="F98" s="197"/>
      <c r="G98" s="197"/>
      <c r="H98" s="197"/>
      <c r="I98" s="197"/>
      <c r="J98" s="197"/>
      <c r="K98" s="197"/>
      <c r="L98" s="197"/>
      <c r="M98" s="197"/>
      <c r="N98" s="197"/>
      <c r="O98" s="197"/>
      <c r="P98" s="197"/>
      <c r="Q98" s="197"/>
      <c r="R98" s="197"/>
      <c r="S98" s="197"/>
      <c r="T98" s="197"/>
      <c r="U98" s="197"/>
    </row>
    <row r="99" spans="1:21" ht="10.5">
      <c r="A99" s="197"/>
      <c r="B99" s="197"/>
      <c r="C99" s="197"/>
      <c r="D99" s="197"/>
      <c r="E99" s="197"/>
      <c r="F99" s="197"/>
      <c r="G99" s="197"/>
      <c r="H99" s="197"/>
      <c r="I99" s="197"/>
      <c r="J99" s="197"/>
      <c r="K99" s="197"/>
      <c r="L99" s="197"/>
      <c r="M99" s="197"/>
      <c r="N99" s="197"/>
      <c r="O99" s="197"/>
      <c r="P99" s="197"/>
      <c r="Q99" s="197"/>
      <c r="R99" s="197"/>
      <c r="S99" s="197"/>
      <c r="T99" s="197"/>
      <c r="U99" s="197"/>
    </row>
    <row r="100" spans="1:21" ht="10.5">
      <c r="A100" s="197"/>
      <c r="B100" s="197"/>
      <c r="C100" s="197"/>
      <c r="D100" s="197"/>
      <c r="E100" s="197"/>
      <c r="F100" s="197"/>
      <c r="G100" s="197"/>
      <c r="H100" s="197"/>
      <c r="I100" s="197"/>
      <c r="J100" s="197"/>
      <c r="K100" s="197"/>
      <c r="L100" s="197"/>
      <c r="M100" s="197"/>
      <c r="N100" s="197"/>
      <c r="O100" s="197"/>
      <c r="P100" s="197"/>
      <c r="Q100" s="197"/>
      <c r="R100" s="197"/>
      <c r="S100" s="197"/>
      <c r="T100" s="197"/>
      <c r="U100" s="197"/>
    </row>
    <row r="101" spans="1:21" ht="10.5">
      <c r="A101" s="197"/>
      <c r="B101" s="197"/>
      <c r="C101" s="197"/>
      <c r="D101" s="197"/>
      <c r="E101" s="197"/>
      <c r="F101" s="197"/>
      <c r="G101" s="197"/>
      <c r="H101" s="197"/>
      <c r="I101" s="197"/>
      <c r="J101" s="197"/>
      <c r="K101" s="197"/>
      <c r="L101" s="197"/>
      <c r="M101" s="197"/>
      <c r="N101" s="197"/>
      <c r="O101" s="197"/>
      <c r="P101" s="197"/>
      <c r="Q101" s="197"/>
      <c r="R101" s="197"/>
      <c r="S101" s="197"/>
      <c r="T101" s="197"/>
      <c r="U101" s="197"/>
    </row>
    <row r="102" spans="1:21" ht="10.5">
      <c r="A102" s="197"/>
      <c r="B102" s="197"/>
      <c r="C102" s="197"/>
      <c r="D102" s="197"/>
      <c r="E102" s="197"/>
      <c r="F102" s="197"/>
      <c r="G102" s="197"/>
      <c r="H102" s="197"/>
      <c r="I102" s="197"/>
      <c r="J102" s="197"/>
      <c r="K102" s="197"/>
      <c r="L102" s="197"/>
      <c r="M102" s="197"/>
      <c r="N102" s="197"/>
      <c r="O102" s="197"/>
      <c r="P102" s="197"/>
      <c r="Q102" s="197"/>
      <c r="R102" s="197"/>
      <c r="S102" s="197"/>
      <c r="T102" s="197"/>
      <c r="U102" s="197"/>
    </row>
    <row r="103" spans="1:21" ht="10.5">
      <c r="A103" s="197"/>
      <c r="B103" s="197"/>
      <c r="C103" s="197"/>
      <c r="D103" s="197"/>
      <c r="E103" s="197"/>
      <c r="F103" s="197"/>
      <c r="G103" s="197"/>
      <c r="H103" s="197"/>
      <c r="I103" s="197"/>
      <c r="J103" s="197"/>
      <c r="K103" s="197"/>
      <c r="L103" s="197"/>
      <c r="M103" s="197"/>
      <c r="N103" s="197"/>
      <c r="O103" s="197"/>
      <c r="P103" s="197"/>
      <c r="Q103" s="197"/>
      <c r="R103" s="197"/>
      <c r="S103" s="197"/>
      <c r="T103" s="197"/>
      <c r="U103" s="197"/>
    </row>
    <row r="104" spans="1:21" ht="10.5">
      <c r="A104" s="197"/>
      <c r="B104" s="197"/>
      <c r="C104" s="197"/>
      <c r="D104" s="197"/>
      <c r="E104" s="197"/>
      <c r="F104" s="197"/>
      <c r="G104" s="197"/>
      <c r="H104" s="197"/>
      <c r="I104" s="197"/>
      <c r="J104" s="197"/>
      <c r="K104" s="197"/>
      <c r="L104" s="197"/>
      <c r="M104" s="197"/>
      <c r="N104" s="197"/>
      <c r="O104" s="197"/>
      <c r="P104" s="197"/>
      <c r="Q104" s="197"/>
      <c r="R104" s="197"/>
      <c r="S104" s="197"/>
      <c r="T104" s="197"/>
      <c r="U104" s="197"/>
    </row>
    <row r="105" spans="1:21" ht="10.5">
      <c r="A105" s="197"/>
      <c r="B105" s="197"/>
      <c r="C105" s="197"/>
      <c r="D105" s="197"/>
      <c r="E105" s="197"/>
      <c r="F105" s="197"/>
      <c r="G105" s="197"/>
      <c r="H105" s="197"/>
      <c r="I105" s="197"/>
      <c r="J105" s="197"/>
      <c r="K105" s="197"/>
      <c r="L105" s="197"/>
      <c r="M105" s="197"/>
      <c r="N105" s="197"/>
      <c r="O105" s="197"/>
      <c r="P105" s="197"/>
      <c r="Q105" s="197"/>
      <c r="R105" s="197"/>
      <c r="S105" s="197"/>
      <c r="T105" s="197"/>
      <c r="U105" s="197"/>
    </row>
    <row r="106" spans="1:21" ht="10.5">
      <c r="A106" s="197"/>
      <c r="B106" s="197"/>
      <c r="C106" s="197"/>
      <c r="D106" s="197"/>
      <c r="E106" s="197"/>
      <c r="F106" s="197"/>
      <c r="G106" s="197"/>
      <c r="H106" s="197"/>
      <c r="I106" s="197"/>
      <c r="J106" s="197"/>
      <c r="K106" s="197"/>
      <c r="L106" s="197"/>
      <c r="M106" s="197"/>
      <c r="N106" s="197"/>
      <c r="O106" s="197"/>
      <c r="P106" s="197"/>
      <c r="Q106" s="197"/>
      <c r="R106" s="197"/>
      <c r="S106" s="197"/>
      <c r="T106" s="197"/>
      <c r="U106" s="197"/>
    </row>
    <row r="107" spans="1:21" ht="10.5">
      <c r="A107" s="197"/>
      <c r="B107" s="197"/>
      <c r="C107" s="197"/>
      <c r="D107" s="197"/>
      <c r="E107" s="197"/>
      <c r="F107" s="197"/>
      <c r="G107" s="197"/>
      <c r="H107" s="197"/>
      <c r="I107" s="197"/>
      <c r="J107" s="197"/>
      <c r="K107" s="197"/>
      <c r="L107" s="197"/>
      <c r="M107" s="197"/>
      <c r="N107" s="197"/>
      <c r="O107" s="197"/>
      <c r="P107" s="197"/>
      <c r="Q107" s="197"/>
      <c r="R107" s="197"/>
      <c r="S107" s="197"/>
      <c r="T107" s="197"/>
      <c r="U107" s="197"/>
    </row>
    <row r="108" spans="1:21" ht="10.5">
      <c r="A108" s="197"/>
      <c r="B108" s="197"/>
      <c r="C108" s="197"/>
      <c r="D108" s="197"/>
      <c r="E108" s="197"/>
      <c r="F108" s="197"/>
      <c r="G108" s="197"/>
      <c r="H108" s="197"/>
      <c r="I108" s="197"/>
      <c r="J108" s="197"/>
      <c r="K108" s="197"/>
      <c r="L108" s="197"/>
      <c r="M108" s="197"/>
      <c r="N108" s="197"/>
      <c r="O108" s="197"/>
      <c r="P108" s="197"/>
      <c r="Q108" s="197"/>
      <c r="R108" s="197"/>
      <c r="S108" s="197"/>
      <c r="T108" s="197"/>
      <c r="U108" s="197"/>
    </row>
    <row r="109" spans="1:21" ht="10.5">
      <c r="A109" s="197"/>
      <c r="B109" s="197"/>
      <c r="C109" s="197"/>
      <c r="D109" s="197"/>
      <c r="E109" s="197"/>
      <c r="F109" s="197"/>
      <c r="G109" s="197"/>
      <c r="H109" s="197"/>
      <c r="I109" s="197"/>
      <c r="J109" s="197"/>
      <c r="K109" s="197"/>
      <c r="L109" s="197"/>
      <c r="M109" s="197"/>
      <c r="N109" s="197"/>
      <c r="O109" s="197"/>
      <c r="P109" s="197"/>
      <c r="Q109" s="197"/>
      <c r="R109" s="197"/>
      <c r="S109" s="197"/>
      <c r="T109" s="197"/>
      <c r="U109" s="197"/>
    </row>
    <row r="110" spans="1:21" ht="10.5">
      <c r="A110" s="197"/>
      <c r="B110" s="197"/>
      <c r="C110" s="197"/>
      <c r="D110" s="197"/>
      <c r="E110" s="197"/>
      <c r="F110" s="197"/>
      <c r="G110" s="197"/>
      <c r="H110" s="197"/>
      <c r="I110" s="197"/>
      <c r="J110" s="197"/>
      <c r="K110" s="197"/>
      <c r="L110" s="197"/>
      <c r="M110" s="197"/>
      <c r="N110" s="197"/>
      <c r="O110" s="197"/>
      <c r="P110" s="197"/>
      <c r="Q110" s="197"/>
      <c r="R110" s="197"/>
      <c r="S110" s="197"/>
      <c r="T110" s="197"/>
      <c r="U110" s="197"/>
    </row>
    <row r="111" spans="1:21" ht="10.5">
      <c r="A111" s="197"/>
      <c r="B111" s="197"/>
      <c r="C111" s="197"/>
      <c r="D111" s="197"/>
      <c r="E111" s="197"/>
      <c r="F111" s="197"/>
      <c r="G111" s="197"/>
      <c r="H111" s="197"/>
      <c r="I111" s="197"/>
      <c r="J111" s="197"/>
      <c r="K111" s="197"/>
      <c r="L111" s="197"/>
      <c r="M111" s="197"/>
      <c r="N111" s="197"/>
      <c r="O111" s="197"/>
      <c r="P111" s="197"/>
      <c r="Q111" s="197"/>
      <c r="R111" s="197"/>
      <c r="S111" s="197"/>
      <c r="T111" s="197"/>
      <c r="U111" s="197"/>
    </row>
    <row r="112" spans="1:21" ht="10.5">
      <c r="A112" s="197"/>
      <c r="B112" s="197"/>
      <c r="C112" s="197"/>
      <c r="D112" s="197"/>
      <c r="E112" s="197"/>
      <c r="F112" s="197"/>
      <c r="G112" s="197"/>
      <c r="H112" s="197"/>
      <c r="I112" s="197"/>
      <c r="J112" s="197"/>
      <c r="K112" s="197"/>
      <c r="L112" s="197"/>
      <c r="M112" s="197"/>
      <c r="N112" s="197"/>
      <c r="O112" s="197"/>
      <c r="P112" s="197"/>
      <c r="Q112" s="197"/>
      <c r="R112" s="197"/>
      <c r="S112" s="197"/>
      <c r="T112" s="197"/>
      <c r="U112" s="197"/>
    </row>
    <row r="113" spans="1:21" ht="10.5">
      <c r="A113" s="197"/>
      <c r="B113" s="197"/>
      <c r="C113" s="197"/>
      <c r="D113" s="197"/>
      <c r="E113" s="197"/>
      <c r="F113" s="197"/>
      <c r="G113" s="197"/>
      <c r="H113" s="197"/>
      <c r="I113" s="197"/>
      <c r="J113" s="197"/>
      <c r="K113" s="197"/>
      <c r="L113" s="197"/>
      <c r="M113" s="197"/>
      <c r="N113" s="197"/>
      <c r="O113" s="197"/>
      <c r="P113" s="197"/>
      <c r="Q113" s="197"/>
      <c r="R113" s="197"/>
      <c r="S113" s="197"/>
      <c r="T113" s="197"/>
      <c r="U113" s="197"/>
    </row>
    <row r="114" spans="1:21" ht="10.5">
      <c r="A114" s="197"/>
      <c r="B114" s="197"/>
      <c r="C114" s="197"/>
      <c r="D114" s="197"/>
      <c r="E114" s="197"/>
      <c r="F114" s="197"/>
      <c r="G114" s="197"/>
      <c r="H114" s="197"/>
      <c r="I114" s="197"/>
      <c r="J114" s="197"/>
      <c r="K114" s="197"/>
      <c r="L114" s="197"/>
      <c r="M114" s="197"/>
      <c r="N114" s="197"/>
      <c r="O114" s="197"/>
      <c r="P114" s="197"/>
      <c r="Q114" s="197"/>
      <c r="R114" s="197"/>
      <c r="S114" s="197"/>
      <c r="T114" s="197"/>
      <c r="U114" s="197"/>
    </row>
    <row r="115" spans="1:21" ht="10.5">
      <c r="A115" s="197"/>
      <c r="B115" s="197"/>
      <c r="C115" s="197"/>
      <c r="D115" s="197"/>
      <c r="E115" s="197"/>
      <c r="F115" s="197"/>
      <c r="G115" s="197"/>
      <c r="H115" s="197"/>
      <c r="I115" s="197"/>
      <c r="J115" s="197"/>
      <c r="K115" s="197"/>
      <c r="L115" s="197"/>
      <c r="M115" s="197"/>
      <c r="N115" s="197"/>
      <c r="O115" s="197"/>
      <c r="P115" s="197"/>
      <c r="Q115" s="197"/>
      <c r="R115" s="197"/>
      <c r="S115" s="197"/>
      <c r="T115" s="197"/>
      <c r="U115" s="197"/>
    </row>
    <row r="116" spans="1:21" ht="10.5">
      <c r="A116" s="197"/>
      <c r="B116" s="197"/>
      <c r="C116" s="197"/>
      <c r="D116" s="197"/>
      <c r="E116" s="197"/>
      <c r="F116" s="197"/>
      <c r="G116" s="197"/>
      <c r="H116" s="197"/>
      <c r="I116" s="197"/>
      <c r="J116" s="197"/>
      <c r="K116" s="197"/>
      <c r="L116" s="197"/>
      <c r="M116" s="197"/>
      <c r="N116" s="197"/>
      <c r="O116" s="197"/>
      <c r="P116" s="197"/>
      <c r="Q116" s="197"/>
      <c r="R116" s="197"/>
      <c r="S116" s="197"/>
      <c r="T116" s="197"/>
      <c r="U116" s="197"/>
    </row>
    <row r="117" spans="1:21" ht="10.5">
      <c r="A117" s="197"/>
      <c r="B117" s="197"/>
      <c r="C117" s="197"/>
      <c r="D117" s="197"/>
      <c r="E117" s="197"/>
      <c r="F117" s="197"/>
      <c r="G117" s="197"/>
      <c r="H117" s="197"/>
      <c r="I117" s="197"/>
      <c r="J117" s="197"/>
      <c r="K117" s="197"/>
      <c r="L117" s="197"/>
      <c r="M117" s="197"/>
      <c r="N117" s="197"/>
      <c r="O117" s="197"/>
      <c r="P117" s="197"/>
      <c r="Q117" s="197"/>
      <c r="R117" s="197"/>
      <c r="S117" s="197"/>
      <c r="T117" s="197"/>
      <c r="U117" s="197"/>
    </row>
    <row r="118" spans="1:21" ht="10.5">
      <c r="A118" s="197"/>
      <c r="B118" s="197"/>
      <c r="C118" s="197"/>
      <c r="D118" s="197"/>
      <c r="E118" s="197"/>
      <c r="F118" s="197"/>
      <c r="G118" s="197"/>
      <c r="H118" s="197"/>
      <c r="I118" s="197"/>
      <c r="J118" s="197"/>
      <c r="K118" s="197"/>
      <c r="L118" s="197"/>
      <c r="M118" s="197"/>
      <c r="N118" s="197"/>
      <c r="O118" s="197"/>
      <c r="P118" s="197"/>
      <c r="Q118" s="197"/>
      <c r="R118" s="197"/>
      <c r="S118" s="197"/>
      <c r="T118" s="197"/>
      <c r="U118" s="197"/>
    </row>
    <row r="119" spans="1:21" ht="10.5">
      <c r="A119" s="197"/>
      <c r="B119" s="197"/>
      <c r="C119" s="197"/>
      <c r="D119" s="197"/>
      <c r="E119" s="197"/>
      <c r="F119" s="197"/>
      <c r="G119" s="197"/>
      <c r="H119" s="197"/>
      <c r="I119" s="197"/>
      <c r="J119" s="197"/>
      <c r="K119" s="197"/>
      <c r="L119" s="197"/>
      <c r="M119" s="197"/>
      <c r="N119" s="197"/>
      <c r="O119" s="197"/>
      <c r="P119" s="197"/>
      <c r="Q119" s="197"/>
      <c r="R119" s="197"/>
      <c r="S119" s="197"/>
      <c r="T119" s="197"/>
      <c r="U119" s="197"/>
    </row>
    <row r="120" spans="1:21" ht="10.5">
      <c r="A120" s="197"/>
      <c r="B120" s="197"/>
      <c r="C120" s="197"/>
      <c r="D120" s="197"/>
      <c r="E120" s="197"/>
      <c r="F120" s="197"/>
      <c r="G120" s="197"/>
      <c r="H120" s="197"/>
      <c r="I120" s="197"/>
      <c r="J120" s="197"/>
      <c r="K120" s="197"/>
      <c r="L120" s="197"/>
      <c r="M120" s="197"/>
      <c r="N120" s="197"/>
      <c r="O120" s="197"/>
      <c r="P120" s="197"/>
      <c r="Q120" s="197"/>
      <c r="R120" s="197"/>
      <c r="S120" s="197"/>
      <c r="T120" s="197"/>
      <c r="U120" s="197"/>
    </row>
    <row r="121" spans="1:21" ht="10.5">
      <c r="A121" s="197"/>
      <c r="B121" s="197"/>
      <c r="C121" s="197"/>
      <c r="D121" s="197"/>
      <c r="E121" s="197"/>
      <c r="F121" s="197"/>
      <c r="G121" s="197"/>
      <c r="H121" s="197"/>
      <c r="I121" s="197"/>
      <c r="J121" s="197"/>
      <c r="K121" s="197"/>
      <c r="L121" s="197"/>
      <c r="M121" s="197"/>
      <c r="N121" s="197"/>
      <c r="O121" s="197"/>
      <c r="P121" s="197"/>
      <c r="Q121" s="197"/>
      <c r="R121" s="197"/>
      <c r="S121" s="197"/>
      <c r="T121" s="197"/>
      <c r="U121" s="197"/>
    </row>
    <row r="122" spans="1:21" ht="10.5">
      <c r="A122" s="197"/>
      <c r="B122" s="197"/>
      <c r="C122" s="197"/>
      <c r="D122" s="197"/>
      <c r="E122" s="197"/>
      <c r="F122" s="197"/>
      <c r="G122" s="197"/>
      <c r="H122" s="197"/>
      <c r="I122" s="197"/>
      <c r="J122" s="197"/>
      <c r="K122" s="197"/>
      <c r="L122" s="197"/>
      <c r="M122" s="197"/>
      <c r="N122" s="197"/>
      <c r="O122" s="197"/>
      <c r="P122" s="197"/>
      <c r="Q122" s="197"/>
      <c r="R122" s="197"/>
      <c r="S122" s="197"/>
      <c r="T122" s="197"/>
      <c r="U122" s="197"/>
    </row>
    <row r="123" spans="1:21" ht="10.5">
      <c r="A123" s="197"/>
      <c r="B123" s="197"/>
      <c r="C123" s="197"/>
      <c r="D123" s="197"/>
      <c r="E123" s="197"/>
      <c r="F123" s="197"/>
      <c r="G123" s="197"/>
      <c r="H123" s="197"/>
      <c r="I123" s="197"/>
      <c r="J123" s="197"/>
      <c r="K123" s="197"/>
      <c r="L123" s="197"/>
      <c r="M123" s="197"/>
      <c r="N123" s="197"/>
      <c r="O123" s="197"/>
      <c r="P123" s="197"/>
      <c r="Q123" s="197"/>
      <c r="R123" s="197"/>
      <c r="S123" s="197"/>
      <c r="T123" s="197"/>
      <c r="U123" s="197"/>
    </row>
    <row r="124" spans="1:21" ht="10.5">
      <c r="A124" s="197"/>
      <c r="B124" s="197"/>
      <c r="C124" s="197"/>
      <c r="D124" s="197"/>
      <c r="E124" s="197"/>
      <c r="F124" s="197"/>
      <c r="G124" s="197"/>
      <c r="H124" s="197"/>
      <c r="I124" s="197"/>
      <c r="J124" s="197"/>
      <c r="K124" s="197"/>
      <c r="L124" s="197"/>
      <c r="M124" s="197"/>
      <c r="N124" s="197"/>
      <c r="O124" s="197"/>
      <c r="P124" s="197"/>
      <c r="Q124" s="197"/>
      <c r="R124" s="197"/>
      <c r="S124" s="197"/>
      <c r="T124" s="197"/>
      <c r="U124" s="197"/>
    </row>
    <row r="125" spans="1:21" ht="10.5">
      <c r="A125" s="197"/>
      <c r="B125" s="197"/>
      <c r="C125" s="197"/>
      <c r="D125" s="197"/>
      <c r="E125" s="197"/>
      <c r="F125" s="197"/>
      <c r="G125" s="197"/>
      <c r="H125" s="197"/>
      <c r="I125" s="197"/>
      <c r="J125" s="197"/>
      <c r="K125" s="197"/>
      <c r="L125" s="197"/>
      <c r="M125" s="197"/>
      <c r="N125" s="197"/>
      <c r="O125" s="197"/>
      <c r="P125" s="197"/>
      <c r="Q125" s="197"/>
      <c r="R125" s="197"/>
      <c r="S125" s="197"/>
      <c r="T125" s="197"/>
      <c r="U125" s="197"/>
    </row>
    <row r="126" spans="1:21" ht="10.5">
      <c r="A126" s="197"/>
      <c r="B126" s="197"/>
      <c r="C126" s="197"/>
      <c r="D126" s="197"/>
      <c r="E126" s="197"/>
      <c r="F126" s="197"/>
      <c r="G126" s="197"/>
      <c r="H126" s="197"/>
      <c r="I126" s="197"/>
      <c r="J126" s="197"/>
      <c r="K126" s="197"/>
      <c r="L126" s="197"/>
      <c r="M126" s="197"/>
      <c r="N126" s="197"/>
      <c r="O126" s="197"/>
      <c r="P126" s="197"/>
      <c r="Q126" s="197"/>
      <c r="R126" s="197"/>
      <c r="S126" s="197"/>
      <c r="T126" s="197"/>
      <c r="U126" s="197"/>
    </row>
    <row r="127" spans="1:21" ht="10.5">
      <c r="A127" s="197"/>
      <c r="B127" s="197"/>
      <c r="C127" s="197"/>
      <c r="D127" s="197"/>
      <c r="E127" s="197"/>
      <c r="F127" s="197"/>
      <c r="G127" s="197"/>
      <c r="H127" s="197"/>
      <c r="I127" s="197"/>
      <c r="J127" s="197"/>
      <c r="K127" s="197"/>
      <c r="L127" s="197"/>
      <c r="M127" s="197"/>
      <c r="N127" s="197"/>
      <c r="O127" s="197"/>
      <c r="P127" s="197"/>
      <c r="Q127" s="197"/>
      <c r="R127" s="197"/>
      <c r="S127" s="197"/>
      <c r="T127" s="197"/>
      <c r="U127" s="197"/>
    </row>
    <row r="128" spans="1:21" ht="10.5">
      <c r="A128" s="197"/>
      <c r="B128" s="197"/>
      <c r="C128" s="197"/>
      <c r="D128" s="197"/>
      <c r="E128" s="197"/>
      <c r="F128" s="197"/>
      <c r="G128" s="197"/>
      <c r="H128" s="197"/>
      <c r="I128" s="197"/>
      <c r="J128" s="197"/>
      <c r="K128" s="197"/>
      <c r="L128" s="197"/>
      <c r="M128" s="197"/>
      <c r="N128" s="197"/>
      <c r="O128" s="197"/>
      <c r="P128" s="197"/>
      <c r="Q128" s="197"/>
      <c r="R128" s="197"/>
      <c r="S128" s="197"/>
      <c r="T128" s="197"/>
      <c r="U128" s="197"/>
    </row>
    <row r="129" spans="1:21" ht="10.5">
      <c r="A129" s="197"/>
      <c r="B129" s="197"/>
      <c r="C129" s="197"/>
      <c r="D129" s="197"/>
      <c r="E129" s="197"/>
      <c r="F129" s="197"/>
      <c r="G129" s="197"/>
      <c r="H129" s="197"/>
      <c r="I129" s="197"/>
      <c r="J129" s="197"/>
      <c r="K129" s="197"/>
      <c r="L129" s="197"/>
      <c r="M129" s="197"/>
      <c r="N129" s="197"/>
      <c r="O129" s="197"/>
      <c r="P129" s="197"/>
      <c r="Q129" s="197"/>
      <c r="R129" s="197"/>
      <c r="S129" s="197"/>
      <c r="T129" s="197"/>
      <c r="U129" s="197"/>
    </row>
    <row r="130" spans="1:21" ht="10.5">
      <c r="A130" s="197"/>
      <c r="B130" s="197"/>
      <c r="C130" s="197"/>
      <c r="D130" s="197"/>
      <c r="E130" s="197"/>
      <c r="F130" s="197"/>
      <c r="G130" s="197"/>
      <c r="H130" s="197"/>
      <c r="I130" s="197"/>
      <c r="J130" s="197"/>
      <c r="K130" s="197"/>
      <c r="L130" s="197"/>
      <c r="M130" s="197"/>
      <c r="N130" s="197"/>
      <c r="O130" s="197"/>
      <c r="P130" s="197"/>
      <c r="Q130" s="197"/>
      <c r="R130" s="197"/>
      <c r="S130" s="197"/>
      <c r="T130" s="197"/>
      <c r="U130" s="197"/>
    </row>
    <row r="131" spans="1:21" ht="10.5">
      <c r="A131" s="197"/>
      <c r="B131" s="197"/>
      <c r="C131" s="197"/>
      <c r="D131" s="197"/>
      <c r="E131" s="197"/>
      <c r="F131" s="197"/>
      <c r="G131" s="197"/>
      <c r="H131" s="197"/>
      <c r="I131" s="197"/>
      <c r="J131" s="197"/>
      <c r="K131" s="197"/>
      <c r="L131" s="197"/>
      <c r="M131" s="197"/>
      <c r="N131" s="197"/>
      <c r="O131" s="197"/>
      <c r="P131" s="197"/>
      <c r="Q131" s="197"/>
      <c r="R131" s="197"/>
      <c r="S131" s="197"/>
      <c r="T131" s="197"/>
      <c r="U131" s="197"/>
    </row>
    <row r="132" spans="1:21" ht="10.5">
      <c r="A132" s="197"/>
      <c r="B132" s="197"/>
      <c r="C132" s="197"/>
      <c r="D132" s="197"/>
      <c r="E132" s="197"/>
      <c r="F132" s="197"/>
      <c r="G132" s="197"/>
      <c r="H132" s="197"/>
      <c r="I132" s="197"/>
      <c r="J132" s="197"/>
      <c r="K132" s="197"/>
      <c r="L132" s="197"/>
      <c r="M132" s="197"/>
      <c r="N132" s="197"/>
      <c r="O132" s="197"/>
      <c r="P132" s="197"/>
      <c r="Q132" s="197"/>
      <c r="R132" s="197"/>
      <c r="S132" s="197"/>
      <c r="T132" s="197"/>
      <c r="U132" s="197"/>
    </row>
    <row r="133" spans="1:21" ht="10.5">
      <c r="A133" s="197"/>
      <c r="B133" s="197"/>
      <c r="C133" s="197"/>
      <c r="D133" s="197"/>
      <c r="E133" s="197"/>
      <c r="F133" s="197"/>
      <c r="G133" s="197"/>
      <c r="H133" s="197"/>
      <c r="I133" s="197"/>
      <c r="J133" s="197"/>
      <c r="K133" s="197"/>
      <c r="L133" s="197"/>
      <c r="M133" s="197"/>
      <c r="N133" s="197"/>
      <c r="O133" s="197"/>
      <c r="P133" s="197"/>
      <c r="Q133" s="197"/>
      <c r="R133" s="197"/>
      <c r="S133" s="197"/>
      <c r="T133" s="197"/>
      <c r="U133" s="197"/>
    </row>
    <row r="134" spans="1:21" ht="10.5">
      <c r="A134" s="197"/>
      <c r="B134" s="197"/>
      <c r="C134" s="197"/>
      <c r="D134" s="197"/>
      <c r="E134" s="197"/>
      <c r="F134" s="197"/>
      <c r="G134" s="197"/>
      <c r="H134" s="197"/>
      <c r="I134" s="197"/>
      <c r="J134" s="197"/>
      <c r="K134" s="197"/>
      <c r="L134" s="197"/>
      <c r="M134" s="197"/>
      <c r="N134" s="197"/>
      <c r="O134" s="197"/>
      <c r="P134" s="197"/>
      <c r="Q134" s="197"/>
      <c r="R134" s="197"/>
      <c r="S134" s="197"/>
      <c r="T134" s="197"/>
      <c r="U134" s="197"/>
    </row>
    <row r="135" spans="1:21" ht="10.5">
      <c r="A135" s="197"/>
      <c r="B135" s="197"/>
      <c r="C135" s="197"/>
      <c r="D135" s="197"/>
      <c r="E135" s="197"/>
      <c r="F135" s="197"/>
      <c r="G135" s="197"/>
      <c r="H135" s="197"/>
      <c r="I135" s="197"/>
      <c r="J135" s="197"/>
      <c r="K135" s="197"/>
      <c r="L135" s="197"/>
      <c r="M135" s="197"/>
      <c r="N135" s="197"/>
      <c r="O135" s="197"/>
      <c r="P135" s="197"/>
      <c r="Q135" s="197"/>
      <c r="R135" s="197"/>
      <c r="S135" s="197"/>
      <c r="T135" s="197"/>
      <c r="U135" s="197"/>
    </row>
    <row r="136" spans="1:21" ht="10.5">
      <c r="A136" s="197"/>
      <c r="B136" s="197"/>
      <c r="C136" s="197"/>
      <c r="D136" s="197"/>
      <c r="E136" s="197"/>
      <c r="F136" s="197"/>
      <c r="G136" s="197"/>
      <c r="H136" s="197"/>
      <c r="I136" s="197"/>
      <c r="J136" s="197"/>
      <c r="K136" s="197"/>
      <c r="L136" s="197"/>
      <c r="M136" s="197"/>
      <c r="N136" s="197"/>
      <c r="O136" s="197"/>
      <c r="P136" s="197"/>
      <c r="Q136" s="197"/>
      <c r="R136" s="197"/>
      <c r="S136" s="197"/>
      <c r="T136" s="197"/>
      <c r="U136" s="197"/>
    </row>
    <row r="137" spans="1:21" ht="10.5">
      <c r="A137" s="197"/>
      <c r="B137" s="197"/>
      <c r="C137" s="197"/>
      <c r="D137" s="197"/>
      <c r="E137" s="197"/>
      <c r="F137" s="197"/>
      <c r="G137" s="197"/>
      <c r="H137" s="197"/>
      <c r="I137" s="197"/>
      <c r="J137" s="197"/>
      <c r="K137" s="197"/>
      <c r="L137" s="197"/>
      <c r="M137" s="197"/>
      <c r="N137" s="197"/>
      <c r="O137" s="197"/>
      <c r="P137" s="197"/>
      <c r="Q137" s="197"/>
      <c r="R137" s="197"/>
      <c r="S137" s="197"/>
      <c r="T137" s="197"/>
      <c r="U137" s="197"/>
    </row>
    <row r="138" spans="1:21" ht="10.5">
      <c r="A138" s="197"/>
      <c r="B138" s="197"/>
      <c r="C138" s="197"/>
      <c r="D138" s="197"/>
      <c r="E138" s="197"/>
      <c r="F138" s="197"/>
      <c r="G138" s="197"/>
      <c r="H138" s="197"/>
      <c r="I138" s="197"/>
      <c r="J138" s="197"/>
      <c r="K138" s="197"/>
      <c r="L138" s="197"/>
      <c r="M138" s="197"/>
      <c r="N138" s="197"/>
      <c r="O138" s="197"/>
      <c r="P138" s="197"/>
      <c r="Q138" s="197"/>
      <c r="R138" s="197"/>
      <c r="S138" s="197"/>
      <c r="T138" s="197"/>
      <c r="U138" s="197"/>
    </row>
    <row r="139" spans="1:21" ht="10.5">
      <c r="A139" s="197"/>
      <c r="B139" s="197"/>
      <c r="C139" s="197"/>
      <c r="D139" s="197"/>
      <c r="E139" s="197"/>
      <c r="F139" s="197"/>
      <c r="G139" s="197"/>
      <c r="H139" s="197"/>
      <c r="I139" s="197"/>
      <c r="J139" s="197"/>
      <c r="K139" s="197"/>
      <c r="L139" s="197"/>
      <c r="M139" s="197"/>
      <c r="N139" s="197"/>
      <c r="O139" s="197"/>
      <c r="P139" s="197"/>
      <c r="Q139" s="197"/>
      <c r="R139" s="197"/>
      <c r="S139" s="197"/>
      <c r="T139" s="197"/>
      <c r="U139" s="197"/>
    </row>
    <row r="140" spans="1:21" ht="10.5">
      <c r="A140" s="197"/>
      <c r="B140" s="197"/>
      <c r="C140" s="197"/>
      <c r="D140" s="197"/>
      <c r="E140" s="197"/>
      <c r="F140" s="197"/>
      <c r="G140" s="197"/>
      <c r="H140" s="197"/>
      <c r="I140" s="197"/>
      <c r="J140" s="197"/>
      <c r="K140" s="197"/>
      <c r="L140" s="197"/>
      <c r="M140" s="197"/>
      <c r="N140" s="197"/>
      <c r="O140" s="197"/>
      <c r="P140" s="197"/>
      <c r="Q140" s="197"/>
      <c r="R140" s="197"/>
      <c r="S140" s="197"/>
      <c r="T140" s="197"/>
      <c r="U140" s="197"/>
    </row>
    <row r="141" spans="1:21" ht="10.5">
      <c r="A141" s="197"/>
      <c r="B141" s="197"/>
      <c r="C141" s="197"/>
      <c r="D141" s="197"/>
      <c r="E141" s="197"/>
      <c r="F141" s="197"/>
      <c r="G141" s="197"/>
      <c r="H141" s="197"/>
      <c r="I141" s="197"/>
      <c r="J141" s="197"/>
      <c r="K141" s="197"/>
      <c r="L141" s="197"/>
      <c r="M141" s="197"/>
      <c r="N141" s="197"/>
      <c r="O141" s="197"/>
      <c r="P141" s="197"/>
      <c r="Q141" s="197"/>
      <c r="R141" s="197"/>
      <c r="S141" s="197"/>
      <c r="T141" s="197"/>
      <c r="U141" s="197"/>
    </row>
    <row r="142" spans="1:21" ht="10.5">
      <c r="A142" s="197"/>
      <c r="B142" s="197"/>
      <c r="C142" s="197"/>
      <c r="D142" s="197"/>
      <c r="E142" s="197"/>
      <c r="F142" s="197"/>
      <c r="G142" s="197"/>
      <c r="H142" s="197"/>
      <c r="I142" s="197"/>
      <c r="J142" s="197"/>
      <c r="K142" s="197"/>
      <c r="L142" s="197"/>
      <c r="M142" s="197"/>
      <c r="N142" s="197"/>
      <c r="O142" s="197"/>
      <c r="P142" s="197"/>
      <c r="Q142" s="197"/>
      <c r="R142" s="197"/>
      <c r="S142" s="197"/>
      <c r="T142" s="197"/>
      <c r="U142" s="197"/>
    </row>
    <row r="143" spans="1:21" ht="10.5">
      <c r="A143" s="197"/>
      <c r="B143" s="197"/>
      <c r="C143" s="197"/>
      <c r="D143" s="197"/>
      <c r="E143" s="197"/>
      <c r="F143" s="197"/>
      <c r="G143" s="197"/>
      <c r="H143" s="197"/>
      <c r="I143" s="197"/>
      <c r="J143" s="197"/>
      <c r="K143" s="197"/>
      <c r="L143" s="197"/>
      <c r="M143" s="197"/>
      <c r="N143" s="197"/>
      <c r="O143" s="197"/>
      <c r="P143" s="197"/>
      <c r="Q143" s="197"/>
      <c r="R143" s="197"/>
      <c r="S143" s="197"/>
      <c r="T143" s="197"/>
      <c r="U143" s="197"/>
    </row>
    <row r="144" spans="1:21" ht="10.5">
      <c r="A144" s="197"/>
      <c r="B144" s="197"/>
      <c r="Q144" s="197"/>
      <c r="R144" s="197"/>
      <c r="S144" s="197"/>
      <c r="T144" s="197"/>
      <c r="U144" s="197"/>
    </row>
    <row r="145" spans="1:21" ht="10.5">
      <c r="A145" s="197"/>
      <c r="B145" s="197"/>
      <c r="Q145" s="197"/>
      <c r="R145" s="197"/>
      <c r="S145" s="197"/>
      <c r="T145" s="197"/>
      <c r="U145" s="197"/>
    </row>
    <row r="146" spans="1:21" ht="10.5">
      <c r="A146" s="197"/>
      <c r="B146" s="197"/>
      <c r="Q146" s="197"/>
      <c r="R146" s="197"/>
      <c r="S146" s="197"/>
      <c r="T146" s="197"/>
      <c r="U146" s="197"/>
    </row>
    <row r="147" spans="1:21" ht="10.5">
      <c r="A147" s="197"/>
      <c r="B147" s="197"/>
      <c r="Q147" s="197"/>
      <c r="R147" s="197"/>
      <c r="S147" s="197"/>
      <c r="T147" s="197"/>
      <c r="U147" s="197"/>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2"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Z181"/>
  <sheetViews>
    <sheetView zoomScalePageLayoutView="0" workbookViewId="0" topLeftCell="A1">
      <selection activeCell="S39" sqref="S39"/>
    </sheetView>
  </sheetViews>
  <sheetFormatPr defaultColWidth="9.33203125" defaultRowHeight="11.25"/>
  <cols>
    <col min="1" max="1" width="3.16015625" style="36" customWidth="1"/>
    <col min="2" max="2" width="66.33203125" style="36" bestFit="1" customWidth="1"/>
    <col min="3" max="25" width="6.5" style="36" customWidth="1"/>
    <col min="26" max="16384" width="9.33203125" style="36" customWidth="1"/>
  </cols>
  <sheetData>
    <row r="1" spans="1:25" ht="10.5">
      <c r="A1" s="74" t="s">
        <v>459</v>
      </c>
      <c r="B1" s="43"/>
      <c r="C1" s="33"/>
      <c r="D1" s="33"/>
      <c r="E1" s="33"/>
      <c r="F1" s="33"/>
      <c r="G1" s="33"/>
      <c r="H1" s="33"/>
      <c r="I1" s="33"/>
      <c r="J1" s="33"/>
      <c r="K1" s="33"/>
      <c r="L1" s="33"/>
      <c r="M1" s="33"/>
      <c r="N1" s="33"/>
      <c r="O1" s="33"/>
      <c r="P1" s="33"/>
      <c r="Q1" s="33"/>
      <c r="R1" s="33"/>
      <c r="S1" s="33"/>
      <c r="T1" s="33"/>
      <c r="U1" s="33"/>
      <c r="V1" s="115"/>
      <c r="W1" s="115"/>
      <c r="X1" s="115"/>
      <c r="Y1" s="115"/>
    </row>
    <row r="2" spans="1:25" ht="10.5">
      <c r="A2" s="116" t="s">
        <v>55</v>
      </c>
      <c r="B2" s="116"/>
      <c r="C2" s="117"/>
      <c r="D2" s="117"/>
      <c r="E2" s="117"/>
      <c r="F2" s="117"/>
      <c r="G2" s="117"/>
      <c r="H2" s="117"/>
      <c r="I2" s="117"/>
      <c r="J2" s="117"/>
      <c r="K2" s="117"/>
      <c r="L2" s="117"/>
      <c r="M2" s="117"/>
      <c r="N2" s="117"/>
      <c r="O2" s="117"/>
      <c r="P2" s="117"/>
      <c r="Q2" s="117"/>
      <c r="R2" s="117"/>
      <c r="S2" s="117"/>
      <c r="T2" s="117"/>
      <c r="U2" s="117"/>
      <c r="V2" s="118"/>
      <c r="W2" s="118"/>
      <c r="X2" s="118"/>
      <c r="Y2" s="118"/>
    </row>
    <row r="3" spans="1:25" ht="10.5">
      <c r="A3" s="48" t="s">
        <v>460</v>
      </c>
      <c r="B3" s="116"/>
      <c r="C3" s="116"/>
      <c r="D3" s="116"/>
      <c r="E3" s="116"/>
      <c r="F3" s="116"/>
      <c r="G3" s="116"/>
      <c r="H3" s="116"/>
      <c r="I3" s="116"/>
      <c r="J3" s="116"/>
      <c r="K3" s="116"/>
      <c r="L3" s="116"/>
      <c r="M3" s="116"/>
      <c r="N3" s="116"/>
      <c r="O3" s="116"/>
      <c r="P3" s="116"/>
      <c r="Q3" s="116"/>
      <c r="R3" s="116"/>
      <c r="S3" s="116"/>
      <c r="T3" s="116"/>
      <c r="U3" s="116"/>
      <c r="V3" s="119"/>
      <c r="W3" s="119"/>
      <c r="X3" s="119"/>
      <c r="Y3" s="119"/>
    </row>
    <row r="4" spans="1:25" ht="10.5">
      <c r="A4" s="116" t="s">
        <v>275</v>
      </c>
      <c r="B4" s="116"/>
      <c r="C4" s="117"/>
      <c r="D4" s="117"/>
      <c r="E4" s="117"/>
      <c r="F4" s="117"/>
      <c r="G4" s="117"/>
      <c r="H4" s="117"/>
      <c r="I4" s="117"/>
      <c r="J4" s="117"/>
      <c r="K4" s="117"/>
      <c r="L4" s="117"/>
      <c r="M4" s="117"/>
      <c r="N4" s="117"/>
      <c r="O4" s="117"/>
      <c r="P4" s="117"/>
      <c r="Q4" s="117"/>
      <c r="R4" s="117"/>
      <c r="S4" s="117"/>
      <c r="T4" s="117"/>
      <c r="U4" s="117"/>
      <c r="V4" s="118"/>
      <c r="W4" s="118"/>
      <c r="X4" s="118"/>
      <c r="Y4" s="118"/>
    </row>
    <row r="5" spans="1:25" ht="10.5">
      <c r="A5" s="116"/>
      <c r="B5" s="116"/>
      <c r="C5" s="117"/>
      <c r="D5" s="117"/>
      <c r="E5" s="117"/>
      <c r="F5" s="117"/>
      <c r="G5" s="117"/>
      <c r="H5" s="117"/>
      <c r="I5" s="117"/>
      <c r="J5" s="117"/>
      <c r="K5" s="117"/>
      <c r="L5" s="117"/>
      <c r="M5" s="117"/>
      <c r="N5" s="117"/>
      <c r="O5" s="117"/>
      <c r="P5" s="117"/>
      <c r="Q5" s="117"/>
      <c r="R5" s="117"/>
      <c r="S5" s="117"/>
      <c r="T5" s="117"/>
      <c r="U5" s="117"/>
      <c r="V5" s="118"/>
      <c r="W5" s="118"/>
      <c r="X5" s="118"/>
      <c r="Y5" s="118"/>
    </row>
    <row r="6" spans="1:25" ht="10.5">
      <c r="A6" s="116" t="s">
        <v>296</v>
      </c>
      <c r="B6" s="116"/>
      <c r="C6" s="117"/>
      <c r="D6" s="117"/>
      <c r="E6" s="117"/>
      <c r="F6" s="117"/>
      <c r="G6" s="117"/>
      <c r="H6" s="117"/>
      <c r="I6" s="117"/>
      <c r="J6" s="117"/>
      <c r="K6" s="117"/>
      <c r="L6" s="117"/>
      <c r="M6" s="117"/>
      <c r="N6" s="117"/>
      <c r="O6" s="117"/>
      <c r="P6" s="117"/>
      <c r="Q6" s="117"/>
      <c r="R6" s="117"/>
      <c r="S6" s="117"/>
      <c r="T6" s="117"/>
      <c r="U6" s="117"/>
      <c r="V6" s="118"/>
      <c r="W6" s="118"/>
      <c r="X6" s="118"/>
      <c r="Y6" s="118"/>
    </row>
    <row r="7" spans="1:25" ht="11.25" thickBot="1">
      <c r="A7" s="116"/>
      <c r="B7" s="116"/>
      <c r="C7" s="117"/>
      <c r="D7" s="117"/>
      <c r="E7" s="117"/>
      <c r="F7" s="117"/>
      <c r="G7" s="117"/>
      <c r="H7" s="117"/>
      <c r="I7" s="117"/>
      <c r="J7" s="117"/>
      <c r="K7" s="117"/>
      <c r="L7" s="117"/>
      <c r="M7" s="117"/>
      <c r="N7" s="117"/>
      <c r="O7" s="117"/>
      <c r="P7" s="117"/>
      <c r="Q7" s="117"/>
      <c r="R7" s="117"/>
      <c r="S7" s="117"/>
      <c r="T7" s="117"/>
      <c r="U7" s="117"/>
      <c r="V7" s="118"/>
      <c r="W7" s="118"/>
      <c r="X7" s="118"/>
      <c r="Y7" s="118"/>
    </row>
    <row r="8" spans="1:25" ht="10.5">
      <c r="A8" s="120"/>
      <c r="B8" s="120"/>
      <c r="C8" s="121" t="s">
        <v>276</v>
      </c>
      <c r="D8" s="122"/>
      <c r="E8" s="122"/>
      <c r="F8" s="122"/>
      <c r="G8" s="122"/>
      <c r="H8" s="122"/>
      <c r="I8" s="122"/>
      <c r="J8" s="122"/>
      <c r="K8" s="122"/>
      <c r="L8" s="122"/>
      <c r="M8" s="122"/>
      <c r="N8" s="122"/>
      <c r="O8" s="122"/>
      <c r="P8" s="122"/>
      <c r="Q8" s="122"/>
      <c r="R8" s="122"/>
      <c r="S8" s="122"/>
      <c r="T8" s="122"/>
      <c r="U8" s="122"/>
      <c r="V8" s="123"/>
      <c r="W8" s="123"/>
      <c r="X8" s="123"/>
      <c r="Y8" s="123"/>
    </row>
    <row r="9" spans="1:25" ht="10.5">
      <c r="A9" s="33"/>
      <c r="B9" s="33"/>
      <c r="C9" s="124" t="str">
        <f>E9+1&amp;" en volgende"</f>
        <v>1999 en volgende</v>
      </c>
      <c r="D9" s="117"/>
      <c r="E9" s="124">
        <v>1998</v>
      </c>
      <c r="F9" s="117"/>
      <c r="G9" s="124">
        <f>E9-1</f>
        <v>1997</v>
      </c>
      <c r="H9" s="117"/>
      <c r="I9" s="124">
        <f>G9-1</f>
        <v>1996</v>
      </c>
      <c r="J9" s="117"/>
      <c r="K9" s="124">
        <f>I9-1</f>
        <v>1995</v>
      </c>
      <c r="L9" s="117"/>
      <c r="M9" s="124">
        <f>K9-1</f>
        <v>1994</v>
      </c>
      <c r="N9" s="117"/>
      <c r="O9" s="124">
        <f>M9-1</f>
        <v>1993</v>
      </c>
      <c r="P9" s="117"/>
      <c r="Q9" s="124">
        <f>O9-1</f>
        <v>1992</v>
      </c>
      <c r="R9" s="117"/>
      <c r="S9" s="124">
        <f>Q9-1</f>
        <v>1991</v>
      </c>
      <c r="T9" s="117"/>
      <c r="U9" s="124" t="str">
        <f>S9-1&amp;" + vóór"</f>
        <v>1990 + vóór</v>
      </c>
      <c r="V9" s="118"/>
      <c r="W9" s="124" t="s">
        <v>28</v>
      </c>
      <c r="X9" s="118"/>
      <c r="Y9" s="125"/>
    </row>
    <row r="10" spans="1:25" ht="10.5">
      <c r="A10" s="126"/>
      <c r="B10" s="126"/>
      <c r="C10" s="127" t="s">
        <v>277</v>
      </c>
      <c r="D10" s="128" t="s">
        <v>27</v>
      </c>
      <c r="E10" s="127" t="s">
        <v>277</v>
      </c>
      <c r="F10" s="128" t="s">
        <v>27</v>
      </c>
      <c r="G10" s="127" t="s">
        <v>277</v>
      </c>
      <c r="H10" s="128" t="s">
        <v>27</v>
      </c>
      <c r="I10" s="127" t="s">
        <v>277</v>
      </c>
      <c r="J10" s="128" t="s">
        <v>27</v>
      </c>
      <c r="K10" s="127" t="s">
        <v>277</v>
      </c>
      <c r="L10" s="128" t="s">
        <v>27</v>
      </c>
      <c r="M10" s="127" t="s">
        <v>277</v>
      </c>
      <c r="N10" s="128" t="s">
        <v>27</v>
      </c>
      <c r="O10" s="127" t="s">
        <v>277</v>
      </c>
      <c r="P10" s="128" t="s">
        <v>27</v>
      </c>
      <c r="Q10" s="127" t="s">
        <v>277</v>
      </c>
      <c r="R10" s="128" t="s">
        <v>27</v>
      </c>
      <c r="S10" s="127" t="s">
        <v>277</v>
      </c>
      <c r="T10" s="128" t="s">
        <v>27</v>
      </c>
      <c r="U10" s="127" t="s">
        <v>277</v>
      </c>
      <c r="V10" s="128" t="s">
        <v>27</v>
      </c>
      <c r="W10" s="127" t="s">
        <v>277</v>
      </c>
      <c r="X10" s="128" t="s">
        <v>27</v>
      </c>
      <c r="Y10" s="128" t="s">
        <v>29</v>
      </c>
    </row>
    <row r="11" spans="1:25" ht="10.5">
      <c r="A11" s="129"/>
      <c r="B11" s="129"/>
      <c r="C11" s="130"/>
      <c r="D11" s="131"/>
      <c r="E11" s="130"/>
      <c r="F11" s="131"/>
      <c r="G11" s="130"/>
      <c r="H11" s="131"/>
      <c r="I11" s="130"/>
      <c r="J11" s="131"/>
      <c r="K11" s="130"/>
      <c r="L11" s="131"/>
      <c r="M11" s="130"/>
      <c r="N11" s="131"/>
      <c r="O11" s="130"/>
      <c r="P11" s="131"/>
      <c r="Q11" s="130"/>
      <c r="R11" s="131"/>
      <c r="S11" s="130"/>
      <c r="T11" s="131"/>
      <c r="U11" s="130"/>
      <c r="V11" s="131"/>
      <c r="W11" s="130"/>
      <c r="X11" s="131"/>
      <c r="Y11" s="131"/>
    </row>
    <row r="12" spans="1:25" ht="12">
      <c r="A12" s="31" t="s">
        <v>278</v>
      </c>
      <c r="B12" s="132"/>
      <c r="C12" s="133"/>
      <c r="D12" s="32"/>
      <c r="E12" s="133"/>
      <c r="F12" s="32"/>
      <c r="G12" s="133"/>
      <c r="H12" s="32"/>
      <c r="I12" s="133"/>
      <c r="J12" s="32"/>
      <c r="K12" s="133"/>
      <c r="L12" s="32"/>
      <c r="M12" s="133"/>
      <c r="N12" s="32"/>
      <c r="O12" s="133"/>
      <c r="P12" s="32"/>
      <c r="Q12" s="133"/>
      <c r="R12" s="32"/>
      <c r="S12" s="133"/>
      <c r="T12" s="32"/>
      <c r="U12" s="133"/>
      <c r="V12" s="129"/>
      <c r="W12" s="133"/>
      <c r="X12" s="129"/>
      <c r="Y12" s="129"/>
    </row>
    <row r="13" spans="1:25" ht="12.75">
      <c r="A13" s="134"/>
      <c r="B13" s="132" t="s">
        <v>56</v>
      </c>
      <c r="C13" s="133"/>
      <c r="D13" s="32"/>
      <c r="E13" s="133"/>
      <c r="F13" s="32"/>
      <c r="G13" s="133"/>
      <c r="H13" s="32"/>
      <c r="I13" s="133"/>
      <c r="J13" s="32"/>
      <c r="K13" s="133"/>
      <c r="L13" s="32"/>
      <c r="M13" s="133"/>
      <c r="N13" s="32"/>
      <c r="O13" s="133"/>
      <c r="P13" s="32"/>
      <c r="Q13" s="133"/>
      <c r="R13" s="32"/>
      <c r="S13" s="133"/>
      <c r="T13" s="32"/>
      <c r="U13" s="133"/>
      <c r="V13" s="129"/>
      <c r="W13" s="133"/>
      <c r="X13" s="129"/>
      <c r="Y13" s="129"/>
    </row>
    <row r="14" spans="1:25" ht="10.5">
      <c r="A14" s="33"/>
      <c r="B14" s="33" t="s">
        <v>57</v>
      </c>
      <c r="C14" s="135">
        <v>0</v>
      </c>
      <c r="D14" s="136">
        <v>0</v>
      </c>
      <c r="E14" s="135">
        <v>7</v>
      </c>
      <c r="F14" s="136">
        <v>0</v>
      </c>
      <c r="G14" s="135">
        <v>9</v>
      </c>
      <c r="H14" s="136">
        <v>2</v>
      </c>
      <c r="I14" s="135">
        <v>0</v>
      </c>
      <c r="J14" s="136">
        <v>0</v>
      </c>
      <c r="K14" s="135">
        <v>0</v>
      </c>
      <c r="L14" s="136">
        <v>0</v>
      </c>
      <c r="M14" s="135">
        <v>0</v>
      </c>
      <c r="N14" s="136">
        <v>0</v>
      </c>
      <c r="O14" s="135">
        <v>0</v>
      </c>
      <c r="P14" s="136">
        <v>0</v>
      </c>
      <c r="Q14" s="135">
        <v>0</v>
      </c>
      <c r="R14" s="136">
        <v>0</v>
      </c>
      <c r="S14" s="135">
        <v>0</v>
      </c>
      <c r="T14" s="136">
        <v>0</v>
      </c>
      <c r="U14" s="135">
        <v>0</v>
      </c>
      <c r="V14" s="136">
        <v>0</v>
      </c>
      <c r="W14" s="135">
        <f>C14+E14+G14+I14+K14+M14+O14+Q14+S14+U14</f>
        <v>16</v>
      </c>
      <c r="X14" s="136">
        <f>D14+F14+H14+J14+L14+N14+P14+R14+T14+V14</f>
        <v>2</v>
      </c>
      <c r="Y14" s="138">
        <f>SUM(W14:X14)</f>
        <v>18</v>
      </c>
    </row>
    <row r="15" spans="1:25" ht="10.5">
      <c r="A15" s="33"/>
      <c r="B15" s="33" t="s">
        <v>352</v>
      </c>
      <c r="C15" s="135">
        <v>0</v>
      </c>
      <c r="D15" s="136">
        <v>0</v>
      </c>
      <c r="E15" s="135">
        <v>6</v>
      </c>
      <c r="F15" s="136">
        <v>1</v>
      </c>
      <c r="G15" s="135">
        <v>7</v>
      </c>
      <c r="H15" s="136">
        <v>3</v>
      </c>
      <c r="I15" s="135">
        <v>0</v>
      </c>
      <c r="J15" s="136">
        <v>0</v>
      </c>
      <c r="K15" s="135">
        <v>0</v>
      </c>
      <c r="L15" s="136">
        <v>0</v>
      </c>
      <c r="M15" s="135">
        <v>0</v>
      </c>
      <c r="N15" s="136">
        <v>0</v>
      </c>
      <c r="O15" s="135">
        <v>0</v>
      </c>
      <c r="P15" s="136">
        <v>0</v>
      </c>
      <c r="Q15" s="135">
        <v>0</v>
      </c>
      <c r="R15" s="136">
        <v>0</v>
      </c>
      <c r="S15" s="135">
        <v>0</v>
      </c>
      <c r="T15" s="136">
        <v>0</v>
      </c>
      <c r="U15" s="135">
        <v>0</v>
      </c>
      <c r="V15" s="136">
        <v>0</v>
      </c>
      <c r="W15" s="135">
        <f>C15+E15+G15+I15+K15+M15+O15+Q15+S15+U15</f>
        <v>13</v>
      </c>
      <c r="X15" s="136">
        <f>D15+F15+H15+J15+L15+N15+P15+R15+T15+V15</f>
        <v>4</v>
      </c>
      <c r="Y15" s="138">
        <f>SUM(W15:X15)</f>
        <v>17</v>
      </c>
    </row>
    <row r="16" spans="1:25" ht="10.5">
      <c r="A16" s="33"/>
      <c r="B16" s="33"/>
      <c r="C16" s="135"/>
      <c r="D16" s="136"/>
      <c r="E16" s="135"/>
      <c r="F16" s="136"/>
      <c r="G16" s="135"/>
      <c r="H16" s="136"/>
      <c r="I16" s="135"/>
      <c r="J16" s="136"/>
      <c r="K16" s="135"/>
      <c r="L16" s="136"/>
      <c r="M16" s="135"/>
      <c r="N16" s="136"/>
      <c r="O16" s="135"/>
      <c r="P16" s="136"/>
      <c r="Q16" s="135"/>
      <c r="R16" s="136"/>
      <c r="S16" s="135"/>
      <c r="T16" s="136"/>
      <c r="U16" s="135"/>
      <c r="V16" s="136"/>
      <c r="W16" s="135"/>
      <c r="X16" s="136"/>
      <c r="Y16" s="138"/>
    </row>
    <row r="17" spans="1:25" ht="12">
      <c r="A17" s="31" t="s">
        <v>279</v>
      </c>
      <c r="B17" s="32"/>
      <c r="C17" s="135"/>
      <c r="D17" s="138"/>
      <c r="E17" s="135"/>
      <c r="F17" s="138"/>
      <c r="G17" s="135"/>
      <c r="H17" s="138"/>
      <c r="I17" s="135"/>
      <c r="J17" s="138"/>
      <c r="K17" s="135"/>
      <c r="L17" s="138"/>
      <c r="M17" s="135"/>
      <c r="N17" s="138"/>
      <c r="O17" s="135"/>
      <c r="P17" s="138"/>
      <c r="Q17" s="135"/>
      <c r="R17" s="138"/>
      <c r="S17" s="135"/>
      <c r="T17" s="138"/>
      <c r="U17" s="135"/>
      <c r="V17" s="138"/>
      <c r="W17" s="135"/>
      <c r="X17" s="138"/>
      <c r="Y17" s="138"/>
    </row>
    <row r="18" spans="1:25" ht="12.75">
      <c r="A18" s="134"/>
      <c r="B18" s="132" t="s">
        <v>108</v>
      </c>
      <c r="C18" s="135"/>
      <c r="D18" s="138"/>
      <c r="E18" s="135"/>
      <c r="F18" s="138"/>
      <c r="G18" s="135"/>
      <c r="H18" s="138"/>
      <c r="I18" s="135"/>
      <c r="J18" s="138"/>
      <c r="K18" s="135"/>
      <c r="L18" s="138"/>
      <c r="M18" s="135"/>
      <c r="N18" s="138"/>
      <c r="O18" s="135"/>
      <c r="P18" s="138"/>
      <c r="Q18" s="135"/>
      <c r="R18" s="138"/>
      <c r="S18" s="135"/>
      <c r="T18" s="138"/>
      <c r="U18" s="135"/>
      <c r="V18" s="138"/>
      <c r="W18" s="135"/>
      <c r="X18" s="138"/>
      <c r="Y18" s="138"/>
    </row>
    <row r="19" spans="1:25" ht="10.5">
      <c r="A19" s="33"/>
      <c r="B19" s="33" t="s">
        <v>280</v>
      </c>
      <c r="C19" s="135">
        <v>0</v>
      </c>
      <c r="D19" s="136">
        <v>0</v>
      </c>
      <c r="E19" s="135">
        <v>0</v>
      </c>
      <c r="F19" s="136">
        <v>0</v>
      </c>
      <c r="G19" s="135">
        <v>0</v>
      </c>
      <c r="H19" s="136">
        <v>0</v>
      </c>
      <c r="I19" s="135">
        <v>0</v>
      </c>
      <c r="J19" s="136">
        <v>0</v>
      </c>
      <c r="K19" s="135">
        <v>0</v>
      </c>
      <c r="L19" s="136">
        <v>0</v>
      </c>
      <c r="M19" s="135">
        <v>0</v>
      </c>
      <c r="N19" s="136">
        <v>0</v>
      </c>
      <c r="O19" s="135">
        <v>0</v>
      </c>
      <c r="P19" s="136">
        <v>0</v>
      </c>
      <c r="Q19" s="135">
        <v>0</v>
      </c>
      <c r="R19" s="136">
        <v>0</v>
      </c>
      <c r="S19" s="135">
        <v>0</v>
      </c>
      <c r="T19" s="136">
        <v>0</v>
      </c>
      <c r="U19" s="135">
        <v>0</v>
      </c>
      <c r="V19" s="136">
        <v>0</v>
      </c>
      <c r="W19" s="135">
        <f aca="true" t="shared" si="0" ref="W19:X22">C19+E19+G19+I19+K19+M19+O19+Q19+S19+U19</f>
        <v>0</v>
      </c>
      <c r="X19" s="136">
        <f t="shared" si="0"/>
        <v>0</v>
      </c>
      <c r="Y19" s="138">
        <f>SUM(W19:X19)</f>
        <v>0</v>
      </c>
    </row>
    <row r="20" spans="1:25" ht="10.5">
      <c r="A20" s="33"/>
      <c r="B20" s="33" t="s">
        <v>281</v>
      </c>
      <c r="C20" s="135">
        <v>0</v>
      </c>
      <c r="D20" s="136">
        <v>0</v>
      </c>
      <c r="E20" s="135">
        <v>0</v>
      </c>
      <c r="F20" s="136">
        <v>0</v>
      </c>
      <c r="G20" s="135">
        <v>0</v>
      </c>
      <c r="H20" s="136">
        <v>0</v>
      </c>
      <c r="I20" s="135">
        <v>0</v>
      </c>
      <c r="J20" s="136">
        <v>0</v>
      </c>
      <c r="K20" s="135">
        <v>0</v>
      </c>
      <c r="L20" s="136">
        <v>0</v>
      </c>
      <c r="M20" s="135">
        <v>0</v>
      </c>
      <c r="N20" s="136">
        <v>0</v>
      </c>
      <c r="O20" s="135">
        <v>0</v>
      </c>
      <c r="P20" s="136">
        <v>0</v>
      </c>
      <c r="Q20" s="135">
        <v>0</v>
      </c>
      <c r="R20" s="136">
        <v>0</v>
      </c>
      <c r="S20" s="135">
        <v>0</v>
      </c>
      <c r="T20" s="136">
        <v>0</v>
      </c>
      <c r="U20" s="135">
        <v>0</v>
      </c>
      <c r="V20" s="136">
        <v>0</v>
      </c>
      <c r="W20" s="135">
        <f t="shared" si="0"/>
        <v>0</v>
      </c>
      <c r="X20" s="136">
        <f t="shared" si="0"/>
        <v>0</v>
      </c>
      <c r="Y20" s="138">
        <f>SUM(W20:X20)</f>
        <v>0</v>
      </c>
    </row>
    <row r="21" spans="1:25" ht="10.5">
      <c r="A21" s="33"/>
      <c r="B21" s="33" t="s">
        <v>282</v>
      </c>
      <c r="C21" s="135">
        <v>0</v>
      </c>
      <c r="D21" s="136">
        <v>0</v>
      </c>
      <c r="E21" s="135">
        <v>0</v>
      </c>
      <c r="F21" s="136">
        <v>0</v>
      </c>
      <c r="G21" s="135">
        <v>0</v>
      </c>
      <c r="H21" s="136">
        <v>0</v>
      </c>
      <c r="I21" s="135">
        <v>5</v>
      </c>
      <c r="J21" s="136">
        <v>1</v>
      </c>
      <c r="K21" s="135">
        <v>2</v>
      </c>
      <c r="L21" s="136">
        <v>1</v>
      </c>
      <c r="M21" s="135">
        <v>2</v>
      </c>
      <c r="N21" s="136">
        <v>0</v>
      </c>
      <c r="O21" s="135">
        <v>0</v>
      </c>
      <c r="P21" s="136">
        <v>0</v>
      </c>
      <c r="Q21" s="135">
        <v>0</v>
      </c>
      <c r="R21" s="136">
        <v>0</v>
      </c>
      <c r="S21" s="135">
        <v>0</v>
      </c>
      <c r="T21" s="136">
        <v>0</v>
      </c>
      <c r="U21" s="135">
        <v>0</v>
      </c>
      <c r="V21" s="136">
        <v>0</v>
      </c>
      <c r="W21" s="135">
        <f t="shared" si="0"/>
        <v>9</v>
      </c>
      <c r="X21" s="136">
        <f t="shared" si="0"/>
        <v>2</v>
      </c>
      <c r="Y21" s="138">
        <f>SUM(W21:X21)</f>
        <v>11</v>
      </c>
    </row>
    <row r="22" spans="1:25" ht="10.5">
      <c r="A22" s="33"/>
      <c r="B22" s="33" t="s">
        <v>283</v>
      </c>
      <c r="C22" s="135">
        <v>0</v>
      </c>
      <c r="D22" s="136">
        <v>0</v>
      </c>
      <c r="E22" s="135">
        <v>0</v>
      </c>
      <c r="F22" s="136">
        <v>0</v>
      </c>
      <c r="G22" s="135">
        <v>0</v>
      </c>
      <c r="H22" s="136">
        <v>0</v>
      </c>
      <c r="I22" s="135">
        <v>4</v>
      </c>
      <c r="J22" s="136">
        <v>2</v>
      </c>
      <c r="K22" s="135">
        <v>11</v>
      </c>
      <c r="L22" s="136">
        <v>2</v>
      </c>
      <c r="M22" s="135">
        <v>5</v>
      </c>
      <c r="N22" s="136">
        <v>1</v>
      </c>
      <c r="O22" s="135">
        <v>0</v>
      </c>
      <c r="P22" s="136">
        <v>0</v>
      </c>
      <c r="Q22" s="135">
        <v>0</v>
      </c>
      <c r="R22" s="136">
        <v>0</v>
      </c>
      <c r="S22" s="135">
        <v>0</v>
      </c>
      <c r="T22" s="136">
        <v>0</v>
      </c>
      <c r="U22" s="135">
        <v>0</v>
      </c>
      <c r="V22" s="136">
        <v>0</v>
      </c>
      <c r="W22" s="135">
        <f t="shared" si="0"/>
        <v>20</v>
      </c>
      <c r="X22" s="136">
        <f t="shared" si="0"/>
        <v>5</v>
      </c>
      <c r="Y22" s="138">
        <f>SUM(W22:X22)</f>
        <v>25</v>
      </c>
    </row>
    <row r="23" spans="1:25" ht="10.5">
      <c r="A23" s="43"/>
      <c r="B23" s="33"/>
      <c r="C23" s="135"/>
      <c r="D23" s="136"/>
      <c r="E23" s="135"/>
      <c r="F23" s="136"/>
      <c r="G23" s="135"/>
      <c r="H23" s="136"/>
      <c r="I23" s="135"/>
      <c r="J23" s="136"/>
      <c r="K23" s="135"/>
      <c r="L23" s="136"/>
      <c r="M23" s="135"/>
      <c r="N23" s="136"/>
      <c r="O23" s="135"/>
      <c r="P23" s="136"/>
      <c r="Q23" s="135"/>
      <c r="R23" s="136"/>
      <c r="S23" s="135"/>
      <c r="T23" s="136"/>
      <c r="U23" s="135"/>
      <c r="V23" s="136"/>
      <c r="W23" s="135"/>
      <c r="X23" s="136"/>
      <c r="Y23" s="138"/>
    </row>
    <row r="24" spans="1:25" ht="12">
      <c r="A24" s="31" t="s">
        <v>284</v>
      </c>
      <c r="B24" s="32"/>
      <c r="C24" s="135"/>
      <c r="D24" s="138"/>
      <c r="E24" s="135"/>
      <c r="F24" s="138"/>
      <c r="G24" s="135"/>
      <c r="H24" s="138"/>
      <c r="I24" s="135"/>
      <c r="J24" s="138"/>
      <c r="K24" s="135"/>
      <c r="L24" s="138"/>
      <c r="M24" s="135"/>
      <c r="N24" s="138"/>
      <c r="O24" s="135"/>
      <c r="P24" s="138"/>
      <c r="Q24" s="135"/>
      <c r="R24" s="138"/>
      <c r="S24" s="135"/>
      <c r="T24" s="138"/>
      <c r="U24" s="135"/>
      <c r="V24" s="138"/>
      <c r="W24" s="135"/>
      <c r="X24" s="138"/>
      <c r="Y24" s="138"/>
    </row>
    <row r="25" spans="1:25" ht="12.75">
      <c r="A25" s="134"/>
      <c r="B25" s="132" t="s">
        <v>161</v>
      </c>
      <c r="C25" s="135"/>
      <c r="D25" s="138"/>
      <c r="E25" s="135"/>
      <c r="F25" s="138"/>
      <c r="G25" s="135"/>
      <c r="H25" s="138"/>
      <c r="I25" s="135"/>
      <c r="J25" s="138"/>
      <c r="K25" s="135"/>
      <c r="L25" s="138"/>
      <c r="M25" s="135"/>
      <c r="N25" s="138"/>
      <c r="O25" s="135"/>
      <c r="P25" s="138"/>
      <c r="Q25" s="135"/>
      <c r="R25" s="138"/>
      <c r="S25" s="135"/>
      <c r="T25" s="138"/>
      <c r="U25" s="135"/>
      <c r="V25" s="138"/>
      <c r="W25" s="135"/>
      <c r="X25" s="138"/>
      <c r="Y25" s="138"/>
    </row>
    <row r="26" spans="1:25" ht="10.5">
      <c r="A26" s="32"/>
      <c r="B26" s="33" t="s">
        <v>285</v>
      </c>
      <c r="C26" s="135">
        <v>0</v>
      </c>
      <c r="D26" s="136">
        <v>0</v>
      </c>
      <c r="E26" s="135">
        <v>0</v>
      </c>
      <c r="F26" s="136">
        <v>0</v>
      </c>
      <c r="G26" s="135">
        <v>0</v>
      </c>
      <c r="H26" s="136">
        <v>0</v>
      </c>
      <c r="I26" s="135">
        <v>0</v>
      </c>
      <c r="J26" s="136">
        <v>0</v>
      </c>
      <c r="K26" s="135">
        <v>0</v>
      </c>
      <c r="L26" s="136">
        <v>0</v>
      </c>
      <c r="M26" s="135">
        <v>0</v>
      </c>
      <c r="N26" s="136">
        <v>0</v>
      </c>
      <c r="O26" s="135">
        <v>0</v>
      </c>
      <c r="P26" s="136">
        <v>0</v>
      </c>
      <c r="Q26" s="135">
        <v>0</v>
      </c>
      <c r="R26" s="136">
        <v>0</v>
      </c>
      <c r="S26" s="135">
        <v>0</v>
      </c>
      <c r="T26" s="136">
        <v>0</v>
      </c>
      <c r="U26" s="135">
        <v>0</v>
      </c>
      <c r="V26" s="136">
        <v>0</v>
      </c>
      <c r="W26" s="135">
        <f aca="true" t="shared" si="1" ref="W26:X29">C26+E26+G26+I26+K26+M26+O26+Q26+S26+U26</f>
        <v>0</v>
      </c>
      <c r="X26" s="136">
        <f t="shared" si="1"/>
        <v>0</v>
      </c>
      <c r="Y26" s="138">
        <f>SUM(W26:X26)</f>
        <v>0</v>
      </c>
    </row>
    <row r="27" spans="1:25" ht="10.5">
      <c r="A27" s="32"/>
      <c r="B27" s="33" t="s">
        <v>286</v>
      </c>
      <c r="C27" s="135">
        <v>0</v>
      </c>
      <c r="D27" s="136">
        <v>0</v>
      </c>
      <c r="E27" s="135">
        <v>0</v>
      </c>
      <c r="F27" s="136">
        <v>0</v>
      </c>
      <c r="G27" s="135">
        <v>0</v>
      </c>
      <c r="H27" s="136">
        <v>0</v>
      </c>
      <c r="I27" s="135">
        <v>0</v>
      </c>
      <c r="J27" s="136">
        <v>0</v>
      </c>
      <c r="K27" s="135">
        <v>0</v>
      </c>
      <c r="L27" s="136">
        <v>0</v>
      </c>
      <c r="M27" s="135">
        <v>0</v>
      </c>
      <c r="N27" s="136">
        <v>0</v>
      </c>
      <c r="O27" s="135">
        <v>0</v>
      </c>
      <c r="P27" s="136">
        <v>0</v>
      </c>
      <c r="Q27" s="135">
        <v>0</v>
      </c>
      <c r="R27" s="136">
        <v>0</v>
      </c>
      <c r="S27" s="135">
        <v>0</v>
      </c>
      <c r="T27" s="136">
        <v>0</v>
      </c>
      <c r="U27" s="135">
        <v>0</v>
      </c>
      <c r="V27" s="136">
        <v>0</v>
      </c>
      <c r="W27" s="135">
        <f t="shared" si="1"/>
        <v>0</v>
      </c>
      <c r="X27" s="136">
        <f t="shared" si="1"/>
        <v>0</v>
      </c>
      <c r="Y27" s="138">
        <f>SUM(W27:X27)</f>
        <v>0</v>
      </c>
    </row>
    <row r="28" spans="1:25" ht="10.5">
      <c r="A28" s="32"/>
      <c r="B28" s="33" t="s">
        <v>287</v>
      </c>
      <c r="C28" s="135">
        <v>0</v>
      </c>
      <c r="D28" s="136">
        <v>0</v>
      </c>
      <c r="E28" s="135">
        <v>0</v>
      </c>
      <c r="F28" s="136">
        <v>0</v>
      </c>
      <c r="G28" s="135">
        <v>0</v>
      </c>
      <c r="H28" s="136">
        <v>0</v>
      </c>
      <c r="I28" s="135">
        <v>0</v>
      </c>
      <c r="J28" s="136">
        <v>0</v>
      </c>
      <c r="K28" s="135">
        <v>0</v>
      </c>
      <c r="L28" s="136">
        <v>0</v>
      </c>
      <c r="M28" s="135">
        <v>7</v>
      </c>
      <c r="N28" s="136">
        <v>1</v>
      </c>
      <c r="O28" s="135">
        <v>6</v>
      </c>
      <c r="P28" s="136">
        <v>1</v>
      </c>
      <c r="Q28" s="135">
        <v>0</v>
      </c>
      <c r="R28" s="136">
        <v>0</v>
      </c>
      <c r="S28" s="135">
        <v>0</v>
      </c>
      <c r="T28" s="136">
        <v>0</v>
      </c>
      <c r="U28" s="135">
        <v>0</v>
      </c>
      <c r="V28" s="136">
        <v>0</v>
      </c>
      <c r="W28" s="135">
        <f t="shared" si="1"/>
        <v>13</v>
      </c>
      <c r="X28" s="136">
        <f t="shared" si="1"/>
        <v>2</v>
      </c>
      <c r="Y28" s="138">
        <f>SUM(W28:X28)</f>
        <v>15</v>
      </c>
    </row>
    <row r="29" spans="1:25" ht="10.5">
      <c r="A29" s="33"/>
      <c r="B29" s="33" t="s">
        <v>288</v>
      </c>
      <c r="C29" s="135">
        <v>0</v>
      </c>
      <c r="D29" s="136">
        <v>0</v>
      </c>
      <c r="E29" s="135">
        <v>0</v>
      </c>
      <c r="F29" s="136">
        <v>0</v>
      </c>
      <c r="G29" s="135">
        <v>0</v>
      </c>
      <c r="H29" s="136">
        <v>0</v>
      </c>
      <c r="I29" s="135">
        <v>0</v>
      </c>
      <c r="J29" s="136">
        <v>0</v>
      </c>
      <c r="K29" s="135">
        <v>0</v>
      </c>
      <c r="L29" s="136">
        <v>0</v>
      </c>
      <c r="M29" s="135">
        <v>6</v>
      </c>
      <c r="N29" s="136">
        <v>3</v>
      </c>
      <c r="O29" s="135">
        <v>6</v>
      </c>
      <c r="P29" s="136">
        <v>3</v>
      </c>
      <c r="Q29" s="135">
        <v>4</v>
      </c>
      <c r="R29" s="136">
        <v>2</v>
      </c>
      <c r="S29" s="135">
        <v>2</v>
      </c>
      <c r="T29" s="136">
        <v>0</v>
      </c>
      <c r="U29" s="135">
        <v>0</v>
      </c>
      <c r="V29" s="136">
        <v>1</v>
      </c>
      <c r="W29" s="135">
        <f t="shared" si="1"/>
        <v>18</v>
      </c>
      <c r="X29" s="136">
        <f t="shared" si="1"/>
        <v>9</v>
      </c>
      <c r="Y29" s="138">
        <f>SUM(W29:X29)</f>
        <v>27</v>
      </c>
    </row>
    <row r="30" spans="1:25" ht="10.5">
      <c r="A30" s="33"/>
      <c r="B30" s="33"/>
      <c r="C30" s="135"/>
      <c r="D30" s="136"/>
      <c r="E30" s="135"/>
      <c r="F30" s="136"/>
      <c r="G30" s="135"/>
      <c r="H30" s="136"/>
      <c r="I30" s="135"/>
      <c r="J30" s="136"/>
      <c r="K30" s="135"/>
      <c r="L30" s="136"/>
      <c r="M30" s="135"/>
      <c r="N30" s="136"/>
      <c r="O30" s="135"/>
      <c r="P30" s="136"/>
      <c r="Q30" s="135"/>
      <c r="R30" s="136"/>
      <c r="S30" s="135"/>
      <c r="T30" s="136"/>
      <c r="U30" s="135"/>
      <c r="V30" s="136"/>
      <c r="W30" s="135"/>
      <c r="X30" s="136"/>
      <c r="Y30" s="138"/>
    </row>
    <row r="31" spans="1:25" ht="12.75">
      <c r="A31" s="134"/>
      <c r="B31" s="132" t="s">
        <v>250</v>
      </c>
      <c r="C31" s="135"/>
      <c r="D31" s="138"/>
      <c r="E31" s="135"/>
      <c r="F31" s="138"/>
      <c r="G31" s="135"/>
      <c r="H31" s="138"/>
      <c r="I31" s="135"/>
      <c r="J31" s="138"/>
      <c r="K31" s="135"/>
      <c r="L31" s="138"/>
      <c r="M31" s="135"/>
      <c r="N31" s="138"/>
      <c r="O31" s="135"/>
      <c r="P31" s="138"/>
      <c r="Q31" s="135"/>
      <c r="R31" s="138"/>
      <c r="S31" s="135"/>
      <c r="T31" s="138"/>
      <c r="U31" s="135"/>
      <c r="V31" s="138"/>
      <c r="W31" s="135"/>
      <c r="X31" s="138"/>
      <c r="Y31" s="138"/>
    </row>
    <row r="32" spans="1:25" ht="10.5">
      <c r="A32" s="32"/>
      <c r="B32" s="33" t="s">
        <v>289</v>
      </c>
      <c r="C32" s="135">
        <v>0</v>
      </c>
      <c r="D32" s="136">
        <v>0</v>
      </c>
      <c r="E32" s="135">
        <v>0</v>
      </c>
      <c r="F32" s="136">
        <v>0</v>
      </c>
      <c r="G32" s="135">
        <v>0</v>
      </c>
      <c r="H32" s="136">
        <v>0</v>
      </c>
      <c r="I32" s="135">
        <v>0</v>
      </c>
      <c r="J32" s="136">
        <v>0</v>
      </c>
      <c r="K32" s="135">
        <v>0</v>
      </c>
      <c r="L32" s="136">
        <v>0</v>
      </c>
      <c r="M32" s="135">
        <v>0</v>
      </c>
      <c r="N32" s="136">
        <v>0</v>
      </c>
      <c r="O32" s="135">
        <v>0</v>
      </c>
      <c r="P32" s="136">
        <v>1</v>
      </c>
      <c r="Q32" s="135">
        <v>0</v>
      </c>
      <c r="R32" s="136">
        <v>0</v>
      </c>
      <c r="S32" s="135">
        <v>0</v>
      </c>
      <c r="T32" s="136">
        <v>0</v>
      </c>
      <c r="U32" s="135">
        <v>0</v>
      </c>
      <c r="V32" s="136">
        <v>0</v>
      </c>
      <c r="W32" s="135">
        <f aca="true" t="shared" si="2" ref="W32:X34">C32+E32+G32+I32+K32+M32+O32+Q32+S32+U32</f>
        <v>0</v>
      </c>
      <c r="X32" s="136">
        <f t="shared" si="2"/>
        <v>1</v>
      </c>
      <c r="Y32" s="138">
        <f>SUM(W32:X32)</f>
        <v>1</v>
      </c>
    </row>
    <row r="33" spans="1:25" ht="10.5">
      <c r="A33" s="132"/>
      <c r="B33" s="33" t="s">
        <v>290</v>
      </c>
      <c r="C33" s="135">
        <v>0</v>
      </c>
      <c r="D33" s="136">
        <v>0</v>
      </c>
      <c r="E33" s="135">
        <v>0</v>
      </c>
      <c r="F33" s="136">
        <v>0</v>
      </c>
      <c r="G33" s="135">
        <v>0</v>
      </c>
      <c r="H33" s="136">
        <v>0</v>
      </c>
      <c r="I33" s="135">
        <v>0</v>
      </c>
      <c r="J33" s="136">
        <v>0</v>
      </c>
      <c r="K33" s="135">
        <v>0</v>
      </c>
      <c r="L33" s="136">
        <v>0</v>
      </c>
      <c r="M33" s="135">
        <v>0</v>
      </c>
      <c r="N33" s="136">
        <v>0</v>
      </c>
      <c r="O33" s="135">
        <v>3</v>
      </c>
      <c r="P33" s="136">
        <v>2</v>
      </c>
      <c r="Q33" s="135">
        <v>7</v>
      </c>
      <c r="R33" s="136">
        <v>1</v>
      </c>
      <c r="S33" s="135">
        <v>1</v>
      </c>
      <c r="T33" s="136">
        <v>0</v>
      </c>
      <c r="U33" s="135">
        <v>0</v>
      </c>
      <c r="V33" s="136">
        <v>0</v>
      </c>
      <c r="W33" s="135">
        <f t="shared" si="2"/>
        <v>11</v>
      </c>
      <c r="X33" s="136">
        <f t="shared" si="2"/>
        <v>3</v>
      </c>
      <c r="Y33" s="138">
        <f>SUM(W33:X33)</f>
        <v>14</v>
      </c>
    </row>
    <row r="34" spans="1:25" ht="10.5">
      <c r="A34" s="32"/>
      <c r="B34" s="33" t="s">
        <v>291</v>
      </c>
      <c r="C34" s="135">
        <v>0</v>
      </c>
      <c r="D34" s="136">
        <v>0</v>
      </c>
      <c r="E34" s="135">
        <v>0</v>
      </c>
      <c r="F34" s="136">
        <v>0</v>
      </c>
      <c r="G34" s="135">
        <v>0</v>
      </c>
      <c r="H34" s="136">
        <v>0</v>
      </c>
      <c r="I34" s="135">
        <v>0</v>
      </c>
      <c r="J34" s="136">
        <v>0</v>
      </c>
      <c r="K34" s="135">
        <v>0</v>
      </c>
      <c r="L34" s="136">
        <v>0</v>
      </c>
      <c r="M34" s="135">
        <v>0</v>
      </c>
      <c r="N34" s="136">
        <v>0</v>
      </c>
      <c r="O34" s="135">
        <v>0</v>
      </c>
      <c r="P34" s="136">
        <v>0</v>
      </c>
      <c r="Q34" s="135">
        <v>0</v>
      </c>
      <c r="R34" s="136">
        <v>0</v>
      </c>
      <c r="S34" s="135">
        <v>0</v>
      </c>
      <c r="T34" s="136">
        <v>0</v>
      </c>
      <c r="U34" s="135">
        <v>0</v>
      </c>
      <c r="V34" s="136">
        <v>0</v>
      </c>
      <c r="W34" s="135">
        <f t="shared" si="2"/>
        <v>0</v>
      </c>
      <c r="X34" s="136">
        <f t="shared" si="2"/>
        <v>0</v>
      </c>
      <c r="Y34" s="138">
        <f>SUM(W34:X34)</f>
        <v>0</v>
      </c>
    </row>
    <row r="35" spans="1:25" ht="10.5">
      <c r="A35" s="33"/>
      <c r="B35" s="33"/>
      <c r="C35" s="133"/>
      <c r="D35" s="33"/>
      <c r="E35" s="133"/>
      <c r="F35" s="33"/>
      <c r="G35" s="133"/>
      <c r="H35" s="33"/>
      <c r="I35" s="133"/>
      <c r="J35" s="33"/>
      <c r="K35" s="133"/>
      <c r="L35" s="33"/>
      <c r="M35" s="133"/>
      <c r="N35" s="33"/>
      <c r="O35" s="133"/>
      <c r="P35" s="33"/>
      <c r="Q35" s="133"/>
      <c r="R35" s="33"/>
      <c r="S35" s="133"/>
      <c r="T35" s="33"/>
      <c r="U35" s="133"/>
      <c r="V35" s="115"/>
      <c r="W35" s="133"/>
      <c r="X35" s="33"/>
      <c r="Y35" s="33"/>
    </row>
    <row r="36" spans="1:25" ht="10.5">
      <c r="A36" s="33"/>
      <c r="B36" s="43" t="s">
        <v>5</v>
      </c>
      <c r="C36" s="133"/>
      <c r="D36" s="33"/>
      <c r="E36" s="133"/>
      <c r="F36" s="33"/>
      <c r="G36" s="133"/>
      <c r="H36" s="33"/>
      <c r="I36" s="133"/>
      <c r="J36" s="33"/>
      <c r="K36" s="133"/>
      <c r="L36" s="33"/>
      <c r="M36" s="133"/>
      <c r="N36" s="33"/>
      <c r="O36" s="133"/>
      <c r="P36" s="33"/>
      <c r="Q36" s="133"/>
      <c r="R36" s="33"/>
      <c r="S36" s="133"/>
      <c r="T36" s="33"/>
      <c r="U36" s="133"/>
      <c r="V36" s="115"/>
      <c r="W36" s="133"/>
      <c r="X36" s="33"/>
      <c r="Y36" s="33"/>
    </row>
    <row r="37" spans="1:25" ht="10.5">
      <c r="A37" s="32"/>
      <c r="B37" s="33" t="s">
        <v>3</v>
      </c>
      <c r="C37" s="135">
        <v>0</v>
      </c>
      <c r="D37" s="136">
        <v>0</v>
      </c>
      <c r="E37" s="135">
        <v>0</v>
      </c>
      <c r="F37" s="136">
        <v>0</v>
      </c>
      <c r="G37" s="135">
        <v>0</v>
      </c>
      <c r="H37" s="136">
        <v>0</v>
      </c>
      <c r="I37" s="135">
        <v>0</v>
      </c>
      <c r="J37" s="136">
        <v>0</v>
      </c>
      <c r="K37" s="135">
        <v>0</v>
      </c>
      <c r="L37" s="136">
        <v>0</v>
      </c>
      <c r="M37" s="135">
        <v>0</v>
      </c>
      <c r="N37" s="136">
        <v>0</v>
      </c>
      <c r="O37" s="135">
        <v>0</v>
      </c>
      <c r="P37" s="136">
        <v>0</v>
      </c>
      <c r="Q37" s="135">
        <v>0</v>
      </c>
      <c r="R37" s="136">
        <v>0</v>
      </c>
      <c r="S37" s="135">
        <v>0</v>
      </c>
      <c r="T37" s="136">
        <v>0</v>
      </c>
      <c r="U37" s="135">
        <v>0</v>
      </c>
      <c r="V37" s="136">
        <v>0</v>
      </c>
      <c r="W37" s="135">
        <f>C37+E37+G37+I37+K37+M37+O37+Q37+S37+U37</f>
        <v>0</v>
      </c>
      <c r="X37" s="136">
        <f>D37+F37+H37+J37+L37+N37+P37+R37+T37+V37</f>
        <v>0</v>
      </c>
      <c r="Y37" s="138">
        <f>SUM(W37:X37)</f>
        <v>0</v>
      </c>
    </row>
    <row r="38" spans="1:25" ht="10.5">
      <c r="A38" s="32"/>
      <c r="B38" s="33" t="s">
        <v>4</v>
      </c>
      <c r="C38" s="135">
        <v>0</v>
      </c>
      <c r="D38" s="136">
        <v>0</v>
      </c>
      <c r="E38" s="135">
        <v>0</v>
      </c>
      <c r="F38" s="136">
        <v>0</v>
      </c>
      <c r="G38" s="135">
        <v>0</v>
      </c>
      <c r="H38" s="136">
        <v>0</v>
      </c>
      <c r="I38" s="135">
        <v>0</v>
      </c>
      <c r="J38" s="136">
        <v>0</v>
      </c>
      <c r="K38" s="135">
        <v>0</v>
      </c>
      <c r="L38" s="136">
        <v>0</v>
      </c>
      <c r="M38" s="135">
        <v>0</v>
      </c>
      <c r="N38" s="136">
        <v>0</v>
      </c>
      <c r="O38" s="135">
        <v>0</v>
      </c>
      <c r="P38" s="136">
        <v>0</v>
      </c>
      <c r="Q38" s="135">
        <v>0</v>
      </c>
      <c r="R38" s="136">
        <v>0</v>
      </c>
      <c r="S38" s="135">
        <v>0</v>
      </c>
      <c r="T38" s="136">
        <v>0</v>
      </c>
      <c r="U38" s="135">
        <v>0</v>
      </c>
      <c r="V38" s="136">
        <v>0</v>
      </c>
      <c r="W38" s="135">
        <f>C38+E38+G38+I38+K38+M38+O38+Q38+S38+U38</f>
        <v>0</v>
      </c>
      <c r="X38" s="136">
        <f>D38+F38+H38+J38+L38+N38+P38+R38+T38+V38</f>
        <v>0</v>
      </c>
      <c r="Y38" s="138">
        <f>SUM(W38:X38)</f>
        <v>0</v>
      </c>
    </row>
    <row r="39" spans="1:25" ht="10.5">
      <c r="A39" s="33"/>
      <c r="B39" s="33"/>
      <c r="C39" s="133"/>
      <c r="D39" s="33"/>
      <c r="E39" s="133"/>
      <c r="F39" s="33"/>
      <c r="G39" s="133"/>
      <c r="H39" s="33"/>
      <c r="I39" s="133"/>
      <c r="J39" s="33"/>
      <c r="K39" s="133"/>
      <c r="L39" s="33"/>
      <c r="M39" s="133"/>
      <c r="N39" s="33"/>
      <c r="O39" s="133"/>
      <c r="P39" s="33"/>
      <c r="Q39" s="133"/>
      <c r="R39" s="33"/>
      <c r="S39" s="133"/>
      <c r="T39" s="33"/>
      <c r="U39" s="133"/>
      <c r="V39" s="115"/>
      <c r="W39" s="133"/>
      <c r="X39" s="33"/>
      <c r="Y39" s="33"/>
    </row>
    <row r="40" spans="1:25" ht="12">
      <c r="A40" s="31" t="s">
        <v>332</v>
      </c>
      <c r="B40" s="32"/>
      <c r="C40" s="135"/>
      <c r="D40" s="138"/>
      <c r="E40" s="135"/>
      <c r="F40" s="138"/>
      <c r="G40" s="135"/>
      <c r="H40" s="138"/>
      <c r="I40" s="135"/>
      <c r="J40" s="138"/>
      <c r="K40" s="135"/>
      <c r="L40" s="138"/>
      <c r="M40" s="135"/>
      <c r="N40" s="138"/>
      <c r="O40" s="135"/>
      <c r="P40" s="138"/>
      <c r="Q40" s="135"/>
      <c r="R40" s="138"/>
      <c r="S40" s="135"/>
      <c r="T40" s="138"/>
      <c r="U40" s="135"/>
      <c r="V40" s="138"/>
      <c r="W40" s="135"/>
      <c r="X40" s="138"/>
      <c r="Y40" s="138"/>
    </row>
    <row r="41" spans="1:25" ht="12">
      <c r="A41" s="31"/>
      <c r="B41" s="32" t="s">
        <v>382</v>
      </c>
      <c r="C41" s="135">
        <v>0</v>
      </c>
      <c r="D41" s="136">
        <v>0</v>
      </c>
      <c r="E41" s="135">
        <v>0</v>
      </c>
      <c r="F41" s="136">
        <v>0</v>
      </c>
      <c r="G41" s="135">
        <v>0</v>
      </c>
      <c r="H41" s="136">
        <v>0</v>
      </c>
      <c r="I41" s="135">
        <v>0</v>
      </c>
      <c r="J41" s="136">
        <v>0</v>
      </c>
      <c r="K41" s="135">
        <v>0</v>
      </c>
      <c r="L41" s="136">
        <v>0</v>
      </c>
      <c r="M41" s="135">
        <v>0</v>
      </c>
      <c r="N41" s="136">
        <v>0</v>
      </c>
      <c r="O41" s="135">
        <v>0</v>
      </c>
      <c r="P41" s="136">
        <v>0</v>
      </c>
      <c r="Q41" s="135">
        <v>0</v>
      </c>
      <c r="R41" s="136">
        <v>0</v>
      </c>
      <c r="S41" s="135">
        <v>0</v>
      </c>
      <c r="T41" s="136">
        <v>0</v>
      </c>
      <c r="U41" s="135">
        <v>0</v>
      </c>
      <c r="V41" s="137">
        <v>0</v>
      </c>
      <c r="W41" s="136">
        <f aca="true" t="shared" si="3" ref="W41:X44">C41+E41+G41+I41+K41+M41+O41+Q41+S41+U41</f>
        <v>0</v>
      </c>
      <c r="X41" s="136">
        <f t="shared" si="3"/>
        <v>0</v>
      </c>
      <c r="Y41" s="138">
        <f>W41+X41</f>
        <v>0</v>
      </c>
    </row>
    <row r="42" spans="1:25" ht="10.5">
      <c r="A42" s="32"/>
      <c r="B42" s="33" t="s">
        <v>288</v>
      </c>
      <c r="C42" s="135">
        <v>0</v>
      </c>
      <c r="D42" s="136">
        <v>0</v>
      </c>
      <c r="E42" s="135">
        <v>0</v>
      </c>
      <c r="F42" s="136">
        <v>0</v>
      </c>
      <c r="G42" s="135">
        <v>0</v>
      </c>
      <c r="H42" s="136">
        <v>0</v>
      </c>
      <c r="I42" s="135">
        <v>0</v>
      </c>
      <c r="J42" s="136">
        <v>0</v>
      </c>
      <c r="K42" s="135">
        <v>0</v>
      </c>
      <c r="L42" s="136">
        <v>0</v>
      </c>
      <c r="M42" s="135">
        <v>0</v>
      </c>
      <c r="N42" s="136">
        <v>0</v>
      </c>
      <c r="O42" s="135">
        <v>0</v>
      </c>
      <c r="P42" s="136">
        <v>0</v>
      </c>
      <c r="Q42" s="135">
        <v>0</v>
      </c>
      <c r="R42" s="136">
        <v>0</v>
      </c>
      <c r="S42" s="135">
        <v>0</v>
      </c>
      <c r="T42" s="136">
        <v>0</v>
      </c>
      <c r="U42" s="135">
        <v>0</v>
      </c>
      <c r="V42" s="137">
        <v>0</v>
      </c>
      <c r="W42" s="136">
        <f t="shared" si="3"/>
        <v>0</v>
      </c>
      <c r="X42" s="136">
        <f t="shared" si="3"/>
        <v>0</v>
      </c>
      <c r="Y42" s="138">
        <f>W42+X42</f>
        <v>0</v>
      </c>
    </row>
    <row r="43" spans="1:25" ht="10.5">
      <c r="A43" s="32"/>
      <c r="B43" s="32" t="s">
        <v>344</v>
      </c>
      <c r="C43" s="135">
        <v>0</v>
      </c>
      <c r="D43" s="136">
        <v>0</v>
      </c>
      <c r="E43" s="135">
        <v>0</v>
      </c>
      <c r="F43" s="136">
        <v>0</v>
      </c>
      <c r="G43" s="135">
        <v>0</v>
      </c>
      <c r="H43" s="136">
        <v>0</v>
      </c>
      <c r="I43" s="135">
        <v>0</v>
      </c>
      <c r="J43" s="136">
        <v>0</v>
      </c>
      <c r="K43" s="135">
        <v>0</v>
      </c>
      <c r="L43" s="136">
        <v>0</v>
      </c>
      <c r="M43" s="135">
        <v>0</v>
      </c>
      <c r="N43" s="136">
        <v>0</v>
      </c>
      <c r="O43" s="135">
        <v>0</v>
      </c>
      <c r="P43" s="136">
        <v>0</v>
      </c>
      <c r="Q43" s="135">
        <v>0</v>
      </c>
      <c r="R43" s="136">
        <v>0</v>
      </c>
      <c r="S43" s="135">
        <v>0</v>
      </c>
      <c r="T43" s="136">
        <v>0</v>
      </c>
      <c r="U43" s="135">
        <v>0</v>
      </c>
      <c r="V43" s="137">
        <v>0</v>
      </c>
      <c r="W43" s="136">
        <f t="shared" si="3"/>
        <v>0</v>
      </c>
      <c r="X43" s="136">
        <f t="shared" si="3"/>
        <v>0</v>
      </c>
      <c r="Y43" s="138">
        <f>W43+X43</f>
        <v>0</v>
      </c>
    </row>
    <row r="44" spans="1:25" ht="10.5">
      <c r="A44" s="32"/>
      <c r="B44" s="32" t="s">
        <v>383</v>
      </c>
      <c r="C44" s="135">
        <v>0</v>
      </c>
      <c r="D44" s="136">
        <v>0</v>
      </c>
      <c r="E44" s="135">
        <v>0</v>
      </c>
      <c r="F44" s="136">
        <v>0</v>
      </c>
      <c r="G44" s="135">
        <v>0</v>
      </c>
      <c r="H44" s="136">
        <v>0</v>
      </c>
      <c r="I44" s="135">
        <v>0</v>
      </c>
      <c r="J44" s="136">
        <v>0</v>
      </c>
      <c r="K44" s="135">
        <v>0</v>
      </c>
      <c r="L44" s="136">
        <v>0</v>
      </c>
      <c r="M44" s="135">
        <v>0</v>
      </c>
      <c r="N44" s="136">
        <v>0</v>
      </c>
      <c r="O44" s="135">
        <v>0</v>
      </c>
      <c r="P44" s="136">
        <v>0</v>
      </c>
      <c r="Q44" s="135">
        <v>0</v>
      </c>
      <c r="R44" s="136">
        <v>0</v>
      </c>
      <c r="S44" s="135">
        <v>0</v>
      </c>
      <c r="T44" s="136">
        <v>0</v>
      </c>
      <c r="U44" s="135">
        <v>0</v>
      </c>
      <c r="V44" s="137">
        <v>0</v>
      </c>
      <c r="W44" s="136">
        <f t="shared" si="3"/>
        <v>0</v>
      </c>
      <c r="X44" s="136">
        <f t="shared" si="3"/>
        <v>0</v>
      </c>
      <c r="Y44" s="138">
        <f>W44+X44</f>
        <v>0</v>
      </c>
    </row>
    <row r="45" spans="1:26" ht="10.5">
      <c r="A45" s="33"/>
      <c r="B45" s="33"/>
      <c r="C45" s="133"/>
      <c r="D45" s="33"/>
      <c r="E45" s="133"/>
      <c r="F45" s="33"/>
      <c r="G45" s="133"/>
      <c r="H45" s="33"/>
      <c r="I45" s="133"/>
      <c r="J45" s="33"/>
      <c r="K45" s="133"/>
      <c r="L45" s="33"/>
      <c r="M45" s="133"/>
      <c r="N45" s="33"/>
      <c r="O45" s="133"/>
      <c r="P45" s="33"/>
      <c r="Q45" s="133"/>
      <c r="R45" s="33"/>
      <c r="S45" s="133"/>
      <c r="T45" s="33"/>
      <c r="U45" s="133"/>
      <c r="V45" s="139"/>
      <c r="W45" s="33"/>
      <c r="X45" s="32"/>
      <c r="Y45" s="33"/>
      <c r="Z45" s="115"/>
    </row>
    <row r="46" spans="1:26" ht="12">
      <c r="A46" s="31" t="s">
        <v>6</v>
      </c>
      <c r="B46" s="32"/>
      <c r="C46" s="135"/>
      <c r="D46" s="138"/>
      <c r="E46" s="135"/>
      <c r="F46" s="138"/>
      <c r="G46" s="135"/>
      <c r="H46" s="138"/>
      <c r="I46" s="135"/>
      <c r="J46" s="138"/>
      <c r="K46" s="135"/>
      <c r="L46" s="138"/>
      <c r="M46" s="135"/>
      <c r="N46" s="138"/>
      <c r="O46" s="135"/>
      <c r="P46" s="138"/>
      <c r="Q46" s="135"/>
      <c r="R46" s="138"/>
      <c r="S46" s="135"/>
      <c r="T46" s="138"/>
      <c r="U46" s="135"/>
      <c r="V46" s="137"/>
      <c r="W46" s="138"/>
      <c r="X46" s="138"/>
      <c r="Y46" s="138"/>
      <c r="Z46" s="115"/>
    </row>
    <row r="47" spans="1:26" ht="10.5">
      <c r="A47" s="32"/>
      <c r="B47" s="33" t="s">
        <v>7</v>
      </c>
      <c r="C47" s="135">
        <v>0</v>
      </c>
      <c r="D47" s="136">
        <v>0</v>
      </c>
      <c r="E47" s="135">
        <v>0</v>
      </c>
      <c r="F47" s="136">
        <v>0</v>
      </c>
      <c r="G47" s="135">
        <v>0</v>
      </c>
      <c r="H47" s="136">
        <v>0</v>
      </c>
      <c r="I47" s="135">
        <v>0</v>
      </c>
      <c r="J47" s="136">
        <v>0</v>
      </c>
      <c r="K47" s="135">
        <v>0</v>
      </c>
      <c r="L47" s="136">
        <v>0</v>
      </c>
      <c r="M47" s="135">
        <v>0</v>
      </c>
      <c r="N47" s="136">
        <v>0</v>
      </c>
      <c r="O47" s="135">
        <v>0</v>
      </c>
      <c r="P47" s="136">
        <v>0</v>
      </c>
      <c r="Q47" s="135">
        <v>0</v>
      </c>
      <c r="R47" s="136">
        <v>0</v>
      </c>
      <c r="S47" s="135">
        <v>0</v>
      </c>
      <c r="T47" s="136">
        <v>0</v>
      </c>
      <c r="U47" s="135">
        <v>0</v>
      </c>
      <c r="V47" s="137">
        <v>0</v>
      </c>
      <c r="W47" s="136">
        <f>C47+E47+G47+I47+K47+M47+O47+Q47+S47+U47</f>
        <v>0</v>
      </c>
      <c r="X47" s="136">
        <f>D47+F47+H47+J47+L47+N47+P47+R47+T47+V47</f>
        <v>0</v>
      </c>
      <c r="Y47" s="138">
        <f>W47+X47</f>
        <v>0</v>
      </c>
      <c r="Z47" s="115"/>
    </row>
    <row r="48" spans="1:26" ht="10.5">
      <c r="A48" s="32"/>
      <c r="B48" s="33" t="s">
        <v>8</v>
      </c>
      <c r="C48" s="135">
        <v>0</v>
      </c>
      <c r="D48" s="136">
        <v>0</v>
      </c>
      <c r="E48" s="135">
        <v>0</v>
      </c>
      <c r="F48" s="136">
        <v>0</v>
      </c>
      <c r="G48" s="135">
        <v>0</v>
      </c>
      <c r="H48" s="136">
        <v>0</v>
      </c>
      <c r="I48" s="135">
        <v>0</v>
      </c>
      <c r="J48" s="136">
        <v>0</v>
      </c>
      <c r="K48" s="135">
        <v>0</v>
      </c>
      <c r="L48" s="136">
        <v>0</v>
      </c>
      <c r="M48" s="135">
        <v>0</v>
      </c>
      <c r="N48" s="136">
        <v>0</v>
      </c>
      <c r="O48" s="135">
        <v>0</v>
      </c>
      <c r="P48" s="136">
        <v>0</v>
      </c>
      <c r="Q48" s="135">
        <v>0</v>
      </c>
      <c r="R48" s="136">
        <v>0</v>
      </c>
      <c r="S48" s="135">
        <v>0</v>
      </c>
      <c r="T48" s="136">
        <v>0</v>
      </c>
      <c r="U48" s="135">
        <v>0</v>
      </c>
      <c r="V48" s="137">
        <v>0</v>
      </c>
      <c r="W48" s="136">
        <f>C48+E48+G48+I48+K48+M48+O48+Q48+S48+U48</f>
        <v>0</v>
      </c>
      <c r="X48" s="136">
        <f>D48+F48+H48+J48+L48+N48+P48+R48+T48+V48</f>
        <v>0</v>
      </c>
      <c r="Y48" s="138">
        <f>W48+X48</f>
        <v>0</v>
      </c>
      <c r="Z48" s="115"/>
    </row>
    <row r="49" spans="1:26" ht="10.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36"/>
    </row>
    <row r="50" spans="1:26" ht="21" customHeight="1">
      <c r="A50" s="347" t="s">
        <v>541</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115"/>
    </row>
    <row r="51" spans="1:26" ht="10.5">
      <c r="A51" s="44" t="s">
        <v>12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0.5">
      <c r="A52" s="46" t="s">
        <v>9</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0.5">
      <c r="A53" s="46" t="s">
        <v>24</v>
      </c>
      <c r="C53" s="115"/>
      <c r="D53" s="115"/>
      <c r="E53" s="115"/>
      <c r="F53" s="115"/>
      <c r="G53" s="115"/>
      <c r="H53" s="115"/>
      <c r="I53" s="115"/>
      <c r="J53" s="115"/>
      <c r="K53" s="115"/>
      <c r="L53" s="115"/>
      <c r="M53" s="115"/>
      <c r="N53" s="115"/>
      <c r="O53" s="115"/>
      <c r="P53" s="115"/>
      <c r="Q53" s="115"/>
      <c r="R53" s="115"/>
      <c r="S53" s="115"/>
      <c r="T53" s="115"/>
      <c r="U53" s="115"/>
      <c r="V53" s="115"/>
      <c r="Z53" s="115"/>
    </row>
    <row r="54" spans="1:26" ht="10.5">
      <c r="A54" s="46" t="s">
        <v>10</v>
      </c>
      <c r="B54" s="46"/>
      <c r="C54" s="115"/>
      <c r="D54" s="115"/>
      <c r="E54" s="115"/>
      <c r="F54" s="115"/>
      <c r="G54" s="115"/>
      <c r="H54" s="115"/>
      <c r="I54" s="115"/>
      <c r="J54" s="115"/>
      <c r="K54" s="115"/>
      <c r="L54" s="115"/>
      <c r="M54" s="115"/>
      <c r="N54" s="115"/>
      <c r="O54" s="115"/>
      <c r="P54" s="115"/>
      <c r="Q54" s="115"/>
      <c r="R54" s="115"/>
      <c r="S54" s="115"/>
      <c r="T54" s="115"/>
      <c r="U54" s="115"/>
      <c r="V54" s="115"/>
      <c r="Z54" s="115"/>
    </row>
    <row r="55" spans="1:26" ht="10.5">
      <c r="A55" s="46" t="s">
        <v>11</v>
      </c>
      <c r="B55" s="115"/>
      <c r="C55" s="115"/>
      <c r="D55" s="115"/>
      <c r="E55" s="115"/>
      <c r="F55" s="115"/>
      <c r="G55" s="115"/>
      <c r="H55" s="115"/>
      <c r="I55" s="115"/>
      <c r="J55" s="115"/>
      <c r="K55" s="115"/>
      <c r="L55" s="115"/>
      <c r="M55" s="115"/>
      <c r="N55" s="115"/>
      <c r="O55" s="115"/>
      <c r="P55" s="115"/>
      <c r="Q55" s="115"/>
      <c r="R55" s="115"/>
      <c r="S55" s="115"/>
      <c r="T55" s="115"/>
      <c r="U55" s="115"/>
      <c r="V55" s="115"/>
      <c r="Z55" s="115"/>
    </row>
    <row r="56" spans="1:21" ht="10.5">
      <c r="A56" s="115"/>
      <c r="B56" s="115"/>
      <c r="C56" s="115"/>
      <c r="D56" s="115"/>
      <c r="E56" s="115"/>
      <c r="F56" s="115"/>
      <c r="G56" s="115"/>
      <c r="H56" s="115"/>
      <c r="I56" s="115"/>
      <c r="J56" s="115"/>
      <c r="K56" s="115"/>
      <c r="L56" s="115"/>
      <c r="M56" s="115"/>
      <c r="N56" s="115"/>
      <c r="O56" s="115"/>
      <c r="P56" s="115"/>
      <c r="Q56" s="115"/>
      <c r="R56" s="115"/>
      <c r="S56" s="115"/>
      <c r="T56" s="115"/>
      <c r="U56" s="115"/>
    </row>
    <row r="57" spans="1:21" ht="10.5">
      <c r="A57" s="115"/>
      <c r="B57" s="115"/>
      <c r="C57" s="115"/>
      <c r="D57" s="115"/>
      <c r="E57" s="115"/>
      <c r="F57" s="115"/>
      <c r="G57" s="115"/>
      <c r="H57" s="115"/>
      <c r="I57" s="115"/>
      <c r="J57" s="115"/>
      <c r="K57" s="115"/>
      <c r="L57" s="115"/>
      <c r="M57" s="115"/>
      <c r="N57" s="115"/>
      <c r="O57" s="115"/>
      <c r="P57" s="115"/>
      <c r="Q57" s="115"/>
      <c r="R57" s="115"/>
      <c r="S57" s="115"/>
      <c r="T57" s="115"/>
      <c r="U57" s="115"/>
    </row>
    <row r="58" spans="1:21" ht="10.5">
      <c r="A58" s="115"/>
      <c r="B58" s="115"/>
      <c r="C58" s="115"/>
      <c r="D58" s="115"/>
      <c r="E58" s="115"/>
      <c r="F58" s="115"/>
      <c r="G58" s="115"/>
      <c r="H58" s="115"/>
      <c r="I58" s="115"/>
      <c r="J58" s="115"/>
      <c r="K58" s="115"/>
      <c r="L58" s="115"/>
      <c r="M58" s="115"/>
      <c r="N58" s="115"/>
      <c r="O58" s="115"/>
      <c r="P58" s="115"/>
      <c r="Q58" s="115"/>
      <c r="R58" s="115"/>
      <c r="S58" s="115"/>
      <c r="T58" s="115"/>
      <c r="U58" s="115"/>
    </row>
    <row r="59" spans="1:21" ht="10.5">
      <c r="A59" s="115"/>
      <c r="B59" s="115"/>
      <c r="C59" s="115"/>
      <c r="D59" s="115"/>
      <c r="E59" s="115"/>
      <c r="F59" s="115"/>
      <c r="G59" s="115"/>
      <c r="H59" s="115"/>
      <c r="I59" s="115"/>
      <c r="J59" s="115"/>
      <c r="K59" s="115"/>
      <c r="L59" s="115"/>
      <c r="M59" s="115"/>
      <c r="N59" s="115"/>
      <c r="O59" s="115"/>
      <c r="P59" s="115"/>
      <c r="Q59" s="115"/>
      <c r="R59" s="115"/>
      <c r="S59" s="115"/>
      <c r="T59" s="115"/>
      <c r="U59" s="115"/>
    </row>
    <row r="60" spans="1:21" ht="10.5">
      <c r="A60" s="115"/>
      <c r="B60" s="115"/>
      <c r="C60" s="115"/>
      <c r="D60" s="115"/>
      <c r="E60" s="115"/>
      <c r="F60" s="115"/>
      <c r="G60" s="115"/>
      <c r="H60" s="115"/>
      <c r="I60" s="115"/>
      <c r="J60" s="115"/>
      <c r="K60" s="115"/>
      <c r="L60" s="115"/>
      <c r="M60" s="115"/>
      <c r="N60" s="115"/>
      <c r="O60" s="115"/>
      <c r="P60" s="115"/>
      <c r="Q60" s="115"/>
      <c r="R60" s="115"/>
      <c r="S60" s="115"/>
      <c r="T60" s="115"/>
      <c r="U60" s="115"/>
    </row>
    <row r="61" spans="1:21" ht="10.5">
      <c r="A61" s="115"/>
      <c r="B61" s="115"/>
      <c r="C61" s="115"/>
      <c r="D61" s="115"/>
      <c r="E61" s="115"/>
      <c r="F61" s="115"/>
      <c r="G61" s="115"/>
      <c r="H61" s="115"/>
      <c r="I61" s="115"/>
      <c r="J61" s="115"/>
      <c r="K61" s="115"/>
      <c r="L61" s="115"/>
      <c r="M61" s="115"/>
      <c r="N61" s="115"/>
      <c r="O61" s="115"/>
      <c r="P61" s="115"/>
      <c r="Q61" s="115"/>
      <c r="R61" s="115"/>
      <c r="S61" s="115"/>
      <c r="T61" s="115"/>
      <c r="U61" s="115"/>
    </row>
    <row r="62" spans="1:21" ht="10.5">
      <c r="A62" s="115"/>
      <c r="B62" s="115"/>
      <c r="C62" s="115"/>
      <c r="D62" s="115"/>
      <c r="E62" s="115"/>
      <c r="F62" s="115"/>
      <c r="G62" s="115"/>
      <c r="H62" s="115"/>
      <c r="I62" s="115"/>
      <c r="J62" s="115"/>
      <c r="K62" s="115"/>
      <c r="L62" s="115"/>
      <c r="M62" s="115"/>
      <c r="N62" s="115"/>
      <c r="O62" s="115"/>
      <c r="P62" s="115"/>
      <c r="Q62" s="115"/>
      <c r="R62" s="115"/>
      <c r="S62" s="115"/>
      <c r="T62" s="115"/>
      <c r="U62" s="115"/>
    </row>
    <row r="63" spans="1:21" ht="10.5">
      <c r="A63" s="115"/>
      <c r="B63" s="115"/>
      <c r="C63" s="115"/>
      <c r="D63" s="115"/>
      <c r="E63" s="115"/>
      <c r="F63" s="115"/>
      <c r="G63" s="115"/>
      <c r="H63" s="115"/>
      <c r="I63" s="115"/>
      <c r="J63" s="115"/>
      <c r="K63" s="115"/>
      <c r="L63" s="115"/>
      <c r="M63" s="115"/>
      <c r="N63" s="115"/>
      <c r="O63" s="115"/>
      <c r="P63" s="115"/>
      <c r="Q63" s="115"/>
      <c r="R63" s="115"/>
      <c r="S63" s="115"/>
      <c r="T63" s="115"/>
      <c r="U63" s="115"/>
    </row>
    <row r="64" spans="1:21" ht="10.5">
      <c r="A64" s="115"/>
      <c r="B64" s="115"/>
      <c r="C64" s="115"/>
      <c r="D64" s="115"/>
      <c r="E64" s="115"/>
      <c r="F64" s="115"/>
      <c r="G64" s="115"/>
      <c r="H64" s="115"/>
      <c r="I64" s="115"/>
      <c r="J64" s="115"/>
      <c r="K64" s="115"/>
      <c r="L64" s="115"/>
      <c r="M64" s="115"/>
      <c r="N64" s="115"/>
      <c r="O64" s="115"/>
      <c r="P64" s="115"/>
      <c r="Q64" s="115"/>
      <c r="R64" s="115"/>
      <c r="S64" s="115"/>
      <c r="T64" s="115"/>
      <c r="U64" s="115"/>
    </row>
    <row r="65" spans="1:21" ht="10.5">
      <c r="A65" s="115"/>
      <c r="B65" s="115"/>
      <c r="C65" s="115"/>
      <c r="D65" s="115"/>
      <c r="E65" s="115"/>
      <c r="F65" s="115"/>
      <c r="G65" s="115"/>
      <c r="H65" s="115"/>
      <c r="I65" s="115"/>
      <c r="J65" s="115"/>
      <c r="K65" s="115"/>
      <c r="L65" s="115"/>
      <c r="M65" s="115"/>
      <c r="N65" s="115"/>
      <c r="O65" s="115"/>
      <c r="P65" s="115"/>
      <c r="Q65" s="115"/>
      <c r="R65" s="115"/>
      <c r="S65" s="115"/>
      <c r="T65" s="115"/>
      <c r="U65" s="115"/>
    </row>
    <row r="66" spans="1:21" ht="10.5">
      <c r="A66" s="115"/>
      <c r="B66" s="115"/>
      <c r="C66" s="115"/>
      <c r="D66" s="115"/>
      <c r="E66" s="115"/>
      <c r="F66" s="115"/>
      <c r="G66" s="115"/>
      <c r="H66" s="115"/>
      <c r="I66" s="115"/>
      <c r="J66" s="115"/>
      <c r="K66" s="115"/>
      <c r="L66" s="115"/>
      <c r="M66" s="115"/>
      <c r="N66" s="115"/>
      <c r="O66" s="115"/>
      <c r="P66" s="115"/>
      <c r="Q66" s="115"/>
      <c r="R66" s="115"/>
      <c r="S66" s="115"/>
      <c r="T66" s="115"/>
      <c r="U66" s="115"/>
    </row>
    <row r="67" spans="1:21" ht="10.5">
      <c r="A67" s="115"/>
      <c r="B67" s="115"/>
      <c r="C67" s="115"/>
      <c r="D67" s="115"/>
      <c r="E67" s="115"/>
      <c r="F67" s="115"/>
      <c r="G67" s="115"/>
      <c r="H67" s="115"/>
      <c r="I67" s="115"/>
      <c r="J67" s="115"/>
      <c r="K67" s="115"/>
      <c r="L67" s="115"/>
      <c r="M67" s="115"/>
      <c r="N67" s="115"/>
      <c r="O67" s="115"/>
      <c r="P67" s="115"/>
      <c r="Q67" s="115"/>
      <c r="R67" s="115"/>
      <c r="S67" s="115"/>
      <c r="T67" s="115"/>
      <c r="U67" s="115"/>
    </row>
    <row r="68" spans="1:21" ht="10.5">
      <c r="A68" s="115"/>
      <c r="B68" s="115"/>
      <c r="C68" s="115"/>
      <c r="D68" s="115"/>
      <c r="E68" s="115"/>
      <c r="F68" s="115"/>
      <c r="G68" s="115"/>
      <c r="H68" s="115"/>
      <c r="I68" s="115"/>
      <c r="J68" s="115"/>
      <c r="K68" s="115"/>
      <c r="L68" s="115"/>
      <c r="M68" s="115"/>
      <c r="N68" s="115"/>
      <c r="O68" s="115"/>
      <c r="P68" s="115"/>
      <c r="Q68" s="115"/>
      <c r="R68" s="115"/>
      <c r="S68" s="115"/>
      <c r="T68" s="115"/>
      <c r="U68" s="115"/>
    </row>
    <row r="69" spans="1:21" ht="10.5">
      <c r="A69" s="115"/>
      <c r="B69" s="115"/>
      <c r="C69" s="115"/>
      <c r="D69" s="115"/>
      <c r="E69" s="115"/>
      <c r="F69" s="115"/>
      <c r="G69" s="115"/>
      <c r="H69" s="115"/>
      <c r="I69" s="115"/>
      <c r="J69" s="115"/>
      <c r="K69" s="115"/>
      <c r="L69" s="115"/>
      <c r="M69" s="115"/>
      <c r="N69" s="115"/>
      <c r="O69" s="115"/>
      <c r="P69" s="115"/>
      <c r="Q69" s="115"/>
      <c r="R69" s="115"/>
      <c r="S69" s="115"/>
      <c r="T69" s="115"/>
      <c r="U69" s="115"/>
    </row>
    <row r="70" spans="1:21" ht="10.5">
      <c r="A70" s="115"/>
      <c r="B70" s="115"/>
      <c r="C70" s="115"/>
      <c r="D70" s="115"/>
      <c r="E70" s="115"/>
      <c r="F70" s="115"/>
      <c r="G70" s="115"/>
      <c r="H70" s="115"/>
      <c r="I70" s="115"/>
      <c r="J70" s="115"/>
      <c r="K70" s="115"/>
      <c r="L70" s="115"/>
      <c r="M70" s="115"/>
      <c r="N70" s="115"/>
      <c r="O70" s="115"/>
      <c r="P70" s="115"/>
      <c r="Q70" s="115"/>
      <c r="R70" s="115"/>
      <c r="S70" s="115"/>
      <c r="T70" s="115"/>
      <c r="U70" s="115"/>
    </row>
    <row r="71" spans="1:21" ht="10.5">
      <c r="A71" s="115"/>
      <c r="B71" s="115"/>
      <c r="C71" s="115"/>
      <c r="D71" s="115"/>
      <c r="E71" s="115"/>
      <c r="F71" s="115"/>
      <c r="G71" s="115"/>
      <c r="H71" s="115"/>
      <c r="I71" s="115"/>
      <c r="J71" s="115"/>
      <c r="K71" s="115"/>
      <c r="L71" s="115"/>
      <c r="M71" s="115"/>
      <c r="N71" s="115"/>
      <c r="O71" s="115"/>
      <c r="P71" s="115"/>
      <c r="Q71" s="115"/>
      <c r="R71" s="115"/>
      <c r="S71" s="115"/>
      <c r="T71" s="115"/>
      <c r="U71" s="115"/>
    </row>
    <row r="72" spans="1:21" ht="10.5">
      <c r="A72" s="115"/>
      <c r="B72" s="115"/>
      <c r="C72" s="115"/>
      <c r="D72" s="115"/>
      <c r="E72" s="115"/>
      <c r="F72" s="115"/>
      <c r="G72" s="115"/>
      <c r="H72" s="115"/>
      <c r="I72" s="115"/>
      <c r="J72" s="115"/>
      <c r="K72" s="115"/>
      <c r="L72" s="115"/>
      <c r="M72" s="115"/>
      <c r="N72" s="115"/>
      <c r="O72" s="115"/>
      <c r="P72" s="115"/>
      <c r="Q72" s="115"/>
      <c r="R72" s="115"/>
      <c r="S72" s="115"/>
      <c r="T72" s="115"/>
      <c r="U72" s="115"/>
    </row>
    <row r="73" spans="1:21" ht="10.5">
      <c r="A73" s="115"/>
      <c r="B73" s="115"/>
      <c r="C73" s="115"/>
      <c r="D73" s="115"/>
      <c r="E73" s="115"/>
      <c r="F73" s="115"/>
      <c r="G73" s="115"/>
      <c r="H73" s="115"/>
      <c r="I73" s="115"/>
      <c r="J73" s="115"/>
      <c r="K73" s="115"/>
      <c r="L73" s="115"/>
      <c r="M73" s="115"/>
      <c r="N73" s="115"/>
      <c r="O73" s="115"/>
      <c r="P73" s="115"/>
      <c r="Q73" s="115"/>
      <c r="R73" s="115"/>
      <c r="S73" s="115"/>
      <c r="T73" s="115"/>
      <c r="U73" s="115"/>
    </row>
    <row r="74" spans="1:21" ht="10.5">
      <c r="A74" s="115"/>
      <c r="B74" s="115"/>
      <c r="C74" s="115"/>
      <c r="D74" s="115"/>
      <c r="E74" s="115"/>
      <c r="F74" s="115"/>
      <c r="G74" s="115"/>
      <c r="H74" s="115"/>
      <c r="I74" s="115"/>
      <c r="J74" s="115"/>
      <c r="K74" s="115"/>
      <c r="L74" s="115"/>
      <c r="M74" s="115"/>
      <c r="N74" s="115"/>
      <c r="O74" s="115"/>
      <c r="P74" s="115"/>
      <c r="Q74" s="115"/>
      <c r="R74" s="115"/>
      <c r="S74" s="115"/>
      <c r="T74" s="115"/>
      <c r="U74" s="115"/>
    </row>
    <row r="75" spans="1:21" ht="10.5">
      <c r="A75" s="115"/>
      <c r="B75" s="115"/>
      <c r="C75" s="115"/>
      <c r="D75" s="115"/>
      <c r="E75" s="115"/>
      <c r="F75" s="115"/>
      <c r="G75" s="115"/>
      <c r="H75" s="115"/>
      <c r="I75" s="115"/>
      <c r="J75" s="115"/>
      <c r="K75" s="115"/>
      <c r="L75" s="115"/>
      <c r="M75" s="115"/>
      <c r="N75" s="115"/>
      <c r="O75" s="115"/>
      <c r="P75" s="115"/>
      <c r="Q75" s="115"/>
      <c r="R75" s="115"/>
      <c r="S75" s="115"/>
      <c r="T75" s="115"/>
      <c r="U75" s="115"/>
    </row>
    <row r="76" spans="1:21" ht="10.5">
      <c r="A76" s="115"/>
      <c r="B76" s="115"/>
      <c r="C76" s="115"/>
      <c r="D76" s="115"/>
      <c r="E76" s="115"/>
      <c r="F76" s="115"/>
      <c r="G76" s="115"/>
      <c r="H76" s="115"/>
      <c r="I76" s="115"/>
      <c r="J76" s="115"/>
      <c r="K76" s="115"/>
      <c r="L76" s="115"/>
      <c r="M76" s="115"/>
      <c r="N76" s="115"/>
      <c r="O76" s="115"/>
      <c r="P76" s="115"/>
      <c r="Q76" s="115"/>
      <c r="R76" s="115"/>
      <c r="S76" s="115"/>
      <c r="T76" s="115"/>
      <c r="U76" s="115"/>
    </row>
    <row r="77" spans="1:21" ht="10.5">
      <c r="A77" s="115"/>
      <c r="B77" s="115"/>
      <c r="C77" s="115"/>
      <c r="D77" s="115"/>
      <c r="E77" s="115"/>
      <c r="F77" s="115"/>
      <c r="G77" s="115"/>
      <c r="H77" s="115"/>
      <c r="I77" s="115"/>
      <c r="J77" s="115"/>
      <c r="K77" s="115"/>
      <c r="L77" s="115"/>
      <c r="M77" s="115"/>
      <c r="N77" s="115"/>
      <c r="O77" s="115"/>
      <c r="P77" s="115"/>
      <c r="Q77" s="115"/>
      <c r="R77" s="115"/>
      <c r="S77" s="115"/>
      <c r="T77" s="115"/>
      <c r="U77" s="115"/>
    </row>
    <row r="78" spans="1:21" ht="10.5">
      <c r="A78" s="115"/>
      <c r="B78" s="115"/>
      <c r="C78" s="115"/>
      <c r="D78" s="115"/>
      <c r="E78" s="115"/>
      <c r="F78" s="115"/>
      <c r="G78" s="115"/>
      <c r="H78" s="115"/>
      <c r="I78" s="115"/>
      <c r="J78" s="115"/>
      <c r="K78" s="115"/>
      <c r="L78" s="115"/>
      <c r="M78" s="115"/>
      <c r="N78" s="115"/>
      <c r="O78" s="115"/>
      <c r="P78" s="115"/>
      <c r="Q78" s="115"/>
      <c r="R78" s="115"/>
      <c r="S78" s="115"/>
      <c r="T78" s="115"/>
      <c r="U78" s="115"/>
    </row>
    <row r="79" spans="1:21" ht="10.5">
      <c r="A79" s="115"/>
      <c r="B79" s="115"/>
      <c r="C79" s="115"/>
      <c r="D79" s="115"/>
      <c r="E79" s="115"/>
      <c r="F79" s="115"/>
      <c r="G79" s="115"/>
      <c r="H79" s="115"/>
      <c r="I79" s="115"/>
      <c r="J79" s="115"/>
      <c r="K79" s="115"/>
      <c r="L79" s="115"/>
      <c r="M79" s="115"/>
      <c r="N79" s="115"/>
      <c r="O79" s="115"/>
      <c r="P79" s="115"/>
      <c r="Q79" s="115"/>
      <c r="R79" s="115"/>
      <c r="S79" s="115"/>
      <c r="T79" s="115"/>
      <c r="U79" s="115"/>
    </row>
    <row r="80" spans="1:21" ht="10.5">
      <c r="A80" s="115"/>
      <c r="B80" s="115"/>
      <c r="C80" s="115"/>
      <c r="D80" s="115"/>
      <c r="E80" s="115"/>
      <c r="F80" s="115"/>
      <c r="G80" s="115"/>
      <c r="H80" s="115"/>
      <c r="I80" s="115"/>
      <c r="J80" s="115"/>
      <c r="K80" s="115"/>
      <c r="L80" s="115"/>
      <c r="M80" s="115"/>
      <c r="N80" s="115"/>
      <c r="O80" s="115"/>
      <c r="P80" s="115"/>
      <c r="Q80" s="115"/>
      <c r="R80" s="115"/>
      <c r="S80" s="115"/>
      <c r="T80" s="115"/>
      <c r="U80" s="115"/>
    </row>
    <row r="81" spans="1:21" ht="10.5">
      <c r="A81" s="115"/>
      <c r="B81" s="115"/>
      <c r="C81" s="115"/>
      <c r="D81" s="115"/>
      <c r="E81" s="115"/>
      <c r="F81" s="115"/>
      <c r="G81" s="115"/>
      <c r="H81" s="115"/>
      <c r="I81" s="115"/>
      <c r="J81" s="115"/>
      <c r="K81" s="115"/>
      <c r="L81" s="115"/>
      <c r="M81" s="115"/>
      <c r="N81" s="115"/>
      <c r="O81" s="115"/>
      <c r="P81" s="115"/>
      <c r="Q81" s="115"/>
      <c r="R81" s="115"/>
      <c r="S81" s="115"/>
      <c r="T81" s="115"/>
      <c r="U81" s="115"/>
    </row>
    <row r="82" spans="1:21" ht="10.5">
      <c r="A82" s="115"/>
      <c r="B82" s="115"/>
      <c r="C82" s="115"/>
      <c r="D82" s="115"/>
      <c r="E82" s="115"/>
      <c r="F82" s="115"/>
      <c r="G82" s="115"/>
      <c r="H82" s="115"/>
      <c r="I82" s="115"/>
      <c r="J82" s="115"/>
      <c r="K82" s="115"/>
      <c r="L82" s="115"/>
      <c r="M82" s="115"/>
      <c r="N82" s="115"/>
      <c r="O82" s="115"/>
      <c r="P82" s="115"/>
      <c r="Q82" s="115"/>
      <c r="R82" s="115"/>
      <c r="S82" s="115"/>
      <c r="T82" s="115"/>
      <c r="U82" s="115"/>
    </row>
    <row r="83" spans="1:21" ht="10.5">
      <c r="A83" s="115"/>
      <c r="B83" s="115"/>
      <c r="C83" s="115"/>
      <c r="D83" s="115"/>
      <c r="E83" s="115"/>
      <c r="F83" s="115"/>
      <c r="G83" s="115"/>
      <c r="H83" s="115"/>
      <c r="I83" s="115"/>
      <c r="J83" s="115"/>
      <c r="K83" s="115"/>
      <c r="L83" s="115"/>
      <c r="M83" s="115"/>
      <c r="N83" s="115"/>
      <c r="O83" s="115"/>
      <c r="P83" s="115"/>
      <c r="Q83" s="115"/>
      <c r="R83" s="115"/>
      <c r="S83" s="115"/>
      <c r="T83" s="115"/>
      <c r="U83" s="115"/>
    </row>
    <row r="84" spans="1:21" ht="10.5">
      <c r="A84" s="115"/>
      <c r="B84" s="115"/>
      <c r="C84" s="115"/>
      <c r="D84" s="115"/>
      <c r="E84" s="115"/>
      <c r="F84" s="115"/>
      <c r="G84" s="115"/>
      <c r="H84" s="115"/>
      <c r="I84" s="115"/>
      <c r="J84" s="115"/>
      <c r="K84" s="115"/>
      <c r="L84" s="115"/>
      <c r="M84" s="115"/>
      <c r="N84" s="115"/>
      <c r="O84" s="115"/>
      <c r="P84" s="115"/>
      <c r="Q84" s="115"/>
      <c r="R84" s="115"/>
      <c r="S84" s="115"/>
      <c r="T84" s="115"/>
      <c r="U84" s="115"/>
    </row>
    <row r="85" spans="1:21" ht="10.5">
      <c r="A85" s="115"/>
      <c r="B85" s="115"/>
      <c r="C85" s="115"/>
      <c r="D85" s="115"/>
      <c r="E85" s="115"/>
      <c r="F85" s="115"/>
      <c r="G85" s="115"/>
      <c r="H85" s="115"/>
      <c r="I85" s="115"/>
      <c r="J85" s="115"/>
      <c r="K85" s="115"/>
      <c r="L85" s="115"/>
      <c r="M85" s="115"/>
      <c r="N85" s="115"/>
      <c r="O85" s="115"/>
      <c r="P85" s="115"/>
      <c r="Q85" s="115"/>
      <c r="R85" s="115"/>
      <c r="S85" s="115"/>
      <c r="T85" s="115"/>
      <c r="U85" s="115"/>
    </row>
    <row r="86" spans="1:21" ht="10.5">
      <c r="A86" s="115"/>
      <c r="B86" s="115"/>
      <c r="C86" s="115"/>
      <c r="D86" s="115"/>
      <c r="E86" s="115"/>
      <c r="F86" s="115"/>
      <c r="G86" s="115"/>
      <c r="H86" s="115"/>
      <c r="I86" s="115"/>
      <c r="J86" s="115"/>
      <c r="K86" s="115"/>
      <c r="L86" s="115"/>
      <c r="M86" s="115"/>
      <c r="N86" s="115"/>
      <c r="O86" s="115"/>
      <c r="P86" s="115"/>
      <c r="Q86" s="115"/>
      <c r="R86" s="115"/>
      <c r="S86" s="115"/>
      <c r="T86" s="115"/>
      <c r="U86" s="115"/>
    </row>
    <row r="87" spans="1:21" ht="10.5">
      <c r="A87" s="115"/>
      <c r="B87" s="115"/>
      <c r="C87" s="115"/>
      <c r="D87" s="115"/>
      <c r="E87" s="115"/>
      <c r="F87" s="115"/>
      <c r="G87" s="115"/>
      <c r="H87" s="115"/>
      <c r="I87" s="115"/>
      <c r="J87" s="115"/>
      <c r="K87" s="115"/>
      <c r="L87" s="115"/>
      <c r="M87" s="115"/>
      <c r="N87" s="115"/>
      <c r="O87" s="115"/>
      <c r="P87" s="115"/>
      <c r="Q87" s="115"/>
      <c r="R87" s="115"/>
      <c r="S87" s="115"/>
      <c r="T87" s="115"/>
      <c r="U87" s="115"/>
    </row>
    <row r="88" spans="1:21" ht="10.5">
      <c r="A88" s="115"/>
      <c r="B88" s="115"/>
      <c r="C88" s="115"/>
      <c r="D88" s="115"/>
      <c r="E88" s="115"/>
      <c r="F88" s="115"/>
      <c r="G88" s="115"/>
      <c r="H88" s="115"/>
      <c r="I88" s="115"/>
      <c r="J88" s="115"/>
      <c r="K88" s="115"/>
      <c r="L88" s="115"/>
      <c r="M88" s="115"/>
      <c r="N88" s="115"/>
      <c r="O88" s="115"/>
      <c r="P88" s="115"/>
      <c r="Q88" s="115"/>
      <c r="R88" s="115"/>
      <c r="S88" s="115"/>
      <c r="T88" s="115"/>
      <c r="U88" s="115"/>
    </row>
    <row r="89" spans="1:21" ht="10.5">
      <c r="A89" s="115"/>
      <c r="B89" s="115"/>
      <c r="C89" s="115"/>
      <c r="D89" s="115"/>
      <c r="E89" s="115"/>
      <c r="F89" s="115"/>
      <c r="G89" s="115"/>
      <c r="H89" s="115"/>
      <c r="I89" s="115"/>
      <c r="J89" s="115"/>
      <c r="K89" s="115"/>
      <c r="L89" s="115"/>
      <c r="M89" s="115"/>
      <c r="N89" s="115"/>
      <c r="O89" s="115"/>
      <c r="P89" s="115"/>
      <c r="Q89" s="115"/>
      <c r="R89" s="115"/>
      <c r="S89" s="115"/>
      <c r="T89" s="115"/>
      <c r="U89" s="115"/>
    </row>
    <row r="90" spans="1:21" ht="10.5">
      <c r="A90" s="115"/>
      <c r="B90" s="115"/>
      <c r="C90" s="115"/>
      <c r="D90" s="115"/>
      <c r="E90" s="115"/>
      <c r="F90" s="115"/>
      <c r="G90" s="115"/>
      <c r="H90" s="115"/>
      <c r="I90" s="115"/>
      <c r="J90" s="115"/>
      <c r="K90" s="115"/>
      <c r="L90" s="115"/>
      <c r="M90" s="115"/>
      <c r="N90" s="115"/>
      <c r="O90" s="115"/>
      <c r="P90" s="115"/>
      <c r="Q90" s="115"/>
      <c r="R90" s="115"/>
      <c r="S90" s="115"/>
      <c r="T90" s="115"/>
      <c r="U90" s="115"/>
    </row>
    <row r="91" spans="1:21" ht="10.5">
      <c r="A91" s="115"/>
      <c r="B91" s="115"/>
      <c r="C91" s="115"/>
      <c r="D91" s="115"/>
      <c r="E91" s="115"/>
      <c r="F91" s="115"/>
      <c r="G91" s="115"/>
      <c r="H91" s="115"/>
      <c r="I91" s="115"/>
      <c r="J91" s="115"/>
      <c r="K91" s="115"/>
      <c r="L91" s="115"/>
      <c r="M91" s="115"/>
      <c r="N91" s="115"/>
      <c r="O91" s="115"/>
      <c r="P91" s="115"/>
      <c r="Q91" s="115"/>
      <c r="R91" s="115"/>
      <c r="S91" s="115"/>
      <c r="T91" s="115"/>
      <c r="U91" s="115"/>
    </row>
    <row r="92" spans="1:21" ht="10.5">
      <c r="A92" s="115"/>
      <c r="B92" s="115"/>
      <c r="C92" s="115"/>
      <c r="D92" s="115"/>
      <c r="E92" s="115"/>
      <c r="F92" s="115"/>
      <c r="G92" s="115"/>
      <c r="H92" s="115"/>
      <c r="I92" s="115"/>
      <c r="J92" s="115"/>
      <c r="K92" s="115"/>
      <c r="L92" s="115"/>
      <c r="M92" s="115"/>
      <c r="N92" s="115"/>
      <c r="O92" s="115"/>
      <c r="P92" s="115"/>
      <c r="Q92" s="115"/>
      <c r="R92" s="115"/>
      <c r="S92" s="115"/>
      <c r="T92" s="115"/>
      <c r="U92" s="115"/>
    </row>
    <row r="93" spans="1:21" ht="10.5">
      <c r="A93" s="115"/>
      <c r="B93" s="115"/>
      <c r="C93" s="115"/>
      <c r="D93" s="115"/>
      <c r="E93" s="115"/>
      <c r="F93" s="115"/>
      <c r="G93" s="115"/>
      <c r="H93" s="115"/>
      <c r="I93" s="115"/>
      <c r="J93" s="115"/>
      <c r="K93" s="115"/>
      <c r="L93" s="115"/>
      <c r="M93" s="115"/>
      <c r="N93" s="115"/>
      <c r="O93" s="115"/>
      <c r="P93" s="115"/>
      <c r="Q93" s="115"/>
      <c r="R93" s="115"/>
      <c r="S93" s="115"/>
      <c r="T93" s="115"/>
      <c r="U93" s="115"/>
    </row>
    <row r="94" spans="1:21" ht="10.5">
      <c r="A94" s="115"/>
      <c r="B94" s="115"/>
      <c r="C94" s="115"/>
      <c r="D94" s="115"/>
      <c r="E94" s="115"/>
      <c r="F94" s="115"/>
      <c r="G94" s="115"/>
      <c r="H94" s="115"/>
      <c r="I94" s="115"/>
      <c r="J94" s="115"/>
      <c r="K94" s="115"/>
      <c r="L94" s="115"/>
      <c r="M94" s="115"/>
      <c r="N94" s="115"/>
      <c r="O94" s="115"/>
      <c r="P94" s="115"/>
      <c r="Q94" s="115"/>
      <c r="R94" s="115"/>
      <c r="S94" s="115"/>
      <c r="T94" s="115"/>
      <c r="U94" s="115"/>
    </row>
    <row r="95" spans="1:21" ht="10.5">
      <c r="A95" s="115"/>
      <c r="B95" s="115"/>
      <c r="C95" s="115"/>
      <c r="D95" s="115"/>
      <c r="E95" s="115"/>
      <c r="F95" s="115"/>
      <c r="G95" s="115"/>
      <c r="H95" s="115"/>
      <c r="I95" s="115"/>
      <c r="J95" s="115"/>
      <c r="K95" s="115"/>
      <c r="L95" s="115"/>
      <c r="M95" s="115"/>
      <c r="N95" s="115"/>
      <c r="O95" s="115"/>
      <c r="P95" s="115"/>
      <c r="Q95" s="115"/>
      <c r="R95" s="115"/>
      <c r="S95" s="115"/>
      <c r="T95" s="115"/>
      <c r="U95" s="115"/>
    </row>
    <row r="96" spans="1:21" ht="10.5">
      <c r="A96" s="115"/>
      <c r="B96" s="115"/>
      <c r="C96" s="115"/>
      <c r="D96" s="115"/>
      <c r="E96" s="115"/>
      <c r="F96" s="115"/>
      <c r="G96" s="115"/>
      <c r="H96" s="115"/>
      <c r="I96" s="115"/>
      <c r="J96" s="115"/>
      <c r="K96" s="115"/>
      <c r="L96" s="115"/>
      <c r="M96" s="115"/>
      <c r="N96" s="115"/>
      <c r="O96" s="115"/>
      <c r="P96" s="115"/>
      <c r="Q96" s="115"/>
      <c r="R96" s="115"/>
      <c r="S96" s="115"/>
      <c r="T96" s="115"/>
      <c r="U96" s="115"/>
    </row>
    <row r="97" spans="1:21" ht="10.5">
      <c r="A97" s="115"/>
      <c r="B97" s="115"/>
      <c r="C97" s="115"/>
      <c r="D97" s="115"/>
      <c r="E97" s="115"/>
      <c r="F97" s="115"/>
      <c r="G97" s="115"/>
      <c r="H97" s="115"/>
      <c r="I97" s="115"/>
      <c r="J97" s="115"/>
      <c r="K97" s="115"/>
      <c r="L97" s="115"/>
      <c r="M97" s="115"/>
      <c r="N97" s="115"/>
      <c r="O97" s="115"/>
      <c r="P97" s="115"/>
      <c r="Q97" s="115"/>
      <c r="R97" s="115"/>
      <c r="S97" s="115"/>
      <c r="T97" s="115"/>
      <c r="U97" s="115"/>
    </row>
    <row r="98" spans="1:21" ht="10.5">
      <c r="A98" s="115"/>
      <c r="B98" s="115"/>
      <c r="C98" s="115"/>
      <c r="D98" s="115"/>
      <c r="E98" s="115"/>
      <c r="F98" s="115"/>
      <c r="G98" s="115"/>
      <c r="H98" s="115"/>
      <c r="I98" s="115"/>
      <c r="J98" s="115"/>
      <c r="K98" s="115"/>
      <c r="L98" s="115"/>
      <c r="M98" s="115"/>
      <c r="N98" s="115"/>
      <c r="O98" s="115"/>
      <c r="P98" s="115"/>
      <c r="Q98" s="115"/>
      <c r="R98" s="115"/>
      <c r="S98" s="115"/>
      <c r="T98" s="115"/>
      <c r="U98" s="115"/>
    </row>
    <row r="99" spans="1:21" ht="10.5">
      <c r="A99" s="115"/>
      <c r="B99" s="115"/>
      <c r="C99" s="115"/>
      <c r="D99" s="115"/>
      <c r="E99" s="115"/>
      <c r="F99" s="115"/>
      <c r="G99" s="115"/>
      <c r="H99" s="115"/>
      <c r="I99" s="115"/>
      <c r="J99" s="115"/>
      <c r="K99" s="115"/>
      <c r="L99" s="115"/>
      <c r="M99" s="115"/>
      <c r="N99" s="115"/>
      <c r="O99" s="115"/>
      <c r="P99" s="115"/>
      <c r="Q99" s="115"/>
      <c r="R99" s="115"/>
      <c r="S99" s="115"/>
      <c r="T99" s="115"/>
      <c r="U99" s="115"/>
    </row>
    <row r="100" spans="1:21" ht="10.5">
      <c r="A100" s="115"/>
      <c r="B100" s="115"/>
      <c r="C100" s="115"/>
      <c r="D100" s="115"/>
      <c r="E100" s="115"/>
      <c r="F100" s="115"/>
      <c r="G100" s="115"/>
      <c r="H100" s="115"/>
      <c r="I100" s="115"/>
      <c r="J100" s="115"/>
      <c r="K100" s="115"/>
      <c r="L100" s="115"/>
      <c r="M100" s="115"/>
      <c r="N100" s="115"/>
      <c r="O100" s="115"/>
      <c r="P100" s="115"/>
      <c r="Q100" s="115"/>
      <c r="R100" s="115"/>
      <c r="S100" s="115"/>
      <c r="T100" s="115"/>
      <c r="U100" s="115"/>
    </row>
    <row r="101" spans="1:21" ht="10.5">
      <c r="A101" s="115"/>
      <c r="B101" s="115"/>
      <c r="C101" s="115"/>
      <c r="D101" s="115"/>
      <c r="E101" s="115"/>
      <c r="F101" s="115"/>
      <c r="G101" s="115"/>
      <c r="H101" s="115"/>
      <c r="I101" s="115"/>
      <c r="J101" s="115"/>
      <c r="K101" s="115"/>
      <c r="L101" s="115"/>
      <c r="M101" s="115"/>
      <c r="N101" s="115"/>
      <c r="O101" s="115"/>
      <c r="P101" s="115"/>
      <c r="Q101" s="115"/>
      <c r="R101" s="115"/>
      <c r="S101" s="115"/>
      <c r="T101" s="115"/>
      <c r="U101" s="115"/>
    </row>
    <row r="102" spans="1:21" ht="10.5">
      <c r="A102" s="115"/>
      <c r="B102" s="115"/>
      <c r="C102" s="115"/>
      <c r="D102" s="115"/>
      <c r="E102" s="115"/>
      <c r="F102" s="115"/>
      <c r="G102" s="115"/>
      <c r="H102" s="115"/>
      <c r="I102" s="115"/>
      <c r="J102" s="115"/>
      <c r="K102" s="115"/>
      <c r="L102" s="115"/>
      <c r="M102" s="115"/>
      <c r="N102" s="115"/>
      <c r="O102" s="115"/>
      <c r="P102" s="115"/>
      <c r="Q102" s="115"/>
      <c r="R102" s="115"/>
      <c r="S102" s="115"/>
      <c r="T102" s="115"/>
      <c r="U102" s="115"/>
    </row>
    <row r="103" spans="1:21" ht="10.5">
      <c r="A103" s="115"/>
      <c r="B103" s="115"/>
      <c r="C103" s="115"/>
      <c r="D103" s="115"/>
      <c r="E103" s="115"/>
      <c r="F103" s="115"/>
      <c r="G103" s="115"/>
      <c r="H103" s="115"/>
      <c r="I103" s="115"/>
      <c r="J103" s="115"/>
      <c r="K103" s="115"/>
      <c r="L103" s="115"/>
      <c r="M103" s="115"/>
      <c r="N103" s="115"/>
      <c r="O103" s="115"/>
      <c r="P103" s="115"/>
      <c r="Q103" s="115"/>
      <c r="R103" s="115"/>
      <c r="S103" s="115"/>
      <c r="T103" s="115"/>
      <c r="U103" s="115"/>
    </row>
    <row r="104" spans="1:21" ht="10.5">
      <c r="A104" s="115"/>
      <c r="B104" s="115"/>
      <c r="C104" s="115"/>
      <c r="D104" s="115"/>
      <c r="E104" s="115"/>
      <c r="F104" s="115"/>
      <c r="G104" s="115"/>
      <c r="H104" s="115"/>
      <c r="I104" s="115"/>
      <c r="J104" s="115"/>
      <c r="K104" s="115"/>
      <c r="L104" s="115"/>
      <c r="M104" s="115"/>
      <c r="N104" s="115"/>
      <c r="O104" s="115"/>
      <c r="P104" s="115"/>
      <c r="Q104" s="115"/>
      <c r="R104" s="115"/>
      <c r="S104" s="115"/>
      <c r="T104" s="115"/>
      <c r="U104" s="115"/>
    </row>
    <row r="105" spans="1:21" ht="10.5">
      <c r="A105" s="115"/>
      <c r="B105" s="115"/>
      <c r="C105" s="115"/>
      <c r="D105" s="115"/>
      <c r="E105" s="115"/>
      <c r="F105" s="115"/>
      <c r="G105" s="115"/>
      <c r="H105" s="115"/>
      <c r="I105" s="115"/>
      <c r="J105" s="115"/>
      <c r="K105" s="115"/>
      <c r="L105" s="115"/>
      <c r="M105" s="115"/>
      <c r="N105" s="115"/>
      <c r="O105" s="115"/>
      <c r="P105" s="115"/>
      <c r="Q105" s="115"/>
      <c r="R105" s="115"/>
      <c r="S105" s="115"/>
      <c r="T105" s="115"/>
      <c r="U105" s="115"/>
    </row>
    <row r="106" spans="1:21" ht="10.5">
      <c r="A106" s="115"/>
      <c r="B106" s="115"/>
      <c r="C106" s="115"/>
      <c r="D106" s="115"/>
      <c r="E106" s="115"/>
      <c r="F106" s="115"/>
      <c r="G106" s="115"/>
      <c r="H106" s="115"/>
      <c r="I106" s="115"/>
      <c r="J106" s="115"/>
      <c r="K106" s="115"/>
      <c r="L106" s="115"/>
      <c r="M106" s="115"/>
      <c r="N106" s="115"/>
      <c r="O106" s="115"/>
      <c r="P106" s="115"/>
      <c r="Q106" s="115"/>
      <c r="R106" s="115"/>
      <c r="S106" s="115"/>
      <c r="T106" s="115"/>
      <c r="U106" s="115"/>
    </row>
    <row r="107" spans="1:21" ht="10.5">
      <c r="A107" s="115"/>
      <c r="B107" s="115"/>
      <c r="C107" s="115"/>
      <c r="D107" s="115"/>
      <c r="E107" s="115"/>
      <c r="F107" s="115"/>
      <c r="G107" s="115"/>
      <c r="H107" s="115"/>
      <c r="I107" s="115"/>
      <c r="J107" s="115"/>
      <c r="K107" s="115"/>
      <c r="L107" s="115"/>
      <c r="M107" s="115"/>
      <c r="N107" s="115"/>
      <c r="O107" s="115"/>
      <c r="P107" s="115"/>
      <c r="Q107" s="115"/>
      <c r="R107" s="115"/>
      <c r="S107" s="115"/>
      <c r="T107" s="115"/>
      <c r="U107" s="115"/>
    </row>
    <row r="108" spans="1:21" ht="10.5">
      <c r="A108" s="115"/>
      <c r="B108" s="115"/>
      <c r="C108" s="115"/>
      <c r="D108" s="115"/>
      <c r="E108" s="115"/>
      <c r="F108" s="115"/>
      <c r="G108" s="115"/>
      <c r="H108" s="115"/>
      <c r="I108" s="115"/>
      <c r="J108" s="115"/>
      <c r="K108" s="115"/>
      <c r="L108" s="115"/>
      <c r="M108" s="115"/>
      <c r="N108" s="115"/>
      <c r="O108" s="115"/>
      <c r="P108" s="115"/>
      <c r="Q108" s="115"/>
      <c r="R108" s="115"/>
      <c r="S108" s="115"/>
      <c r="T108" s="115"/>
      <c r="U108" s="115"/>
    </row>
    <row r="109" spans="1:21" ht="10.5">
      <c r="A109" s="115"/>
      <c r="B109" s="115"/>
      <c r="C109" s="115"/>
      <c r="D109" s="115"/>
      <c r="E109" s="115"/>
      <c r="F109" s="115"/>
      <c r="G109" s="115"/>
      <c r="H109" s="115"/>
      <c r="I109" s="115"/>
      <c r="J109" s="115"/>
      <c r="K109" s="115"/>
      <c r="L109" s="115"/>
      <c r="M109" s="115"/>
      <c r="N109" s="115"/>
      <c r="O109" s="115"/>
      <c r="P109" s="115"/>
      <c r="Q109" s="115"/>
      <c r="R109" s="115"/>
      <c r="S109" s="115"/>
      <c r="T109" s="115"/>
      <c r="U109" s="115"/>
    </row>
    <row r="110" spans="1:21" ht="10.5">
      <c r="A110" s="115"/>
      <c r="B110" s="115"/>
      <c r="C110" s="115"/>
      <c r="D110" s="115"/>
      <c r="E110" s="115"/>
      <c r="F110" s="115"/>
      <c r="G110" s="115"/>
      <c r="H110" s="115"/>
      <c r="I110" s="115"/>
      <c r="J110" s="115"/>
      <c r="K110" s="115"/>
      <c r="L110" s="115"/>
      <c r="M110" s="115"/>
      <c r="N110" s="115"/>
      <c r="O110" s="115"/>
      <c r="P110" s="115"/>
      <c r="Q110" s="115"/>
      <c r="R110" s="115"/>
      <c r="S110" s="115"/>
      <c r="T110" s="115"/>
      <c r="U110" s="115"/>
    </row>
    <row r="111" spans="1:21" ht="10.5">
      <c r="A111" s="115"/>
      <c r="B111" s="115"/>
      <c r="C111" s="115"/>
      <c r="D111" s="115"/>
      <c r="E111" s="115"/>
      <c r="F111" s="115"/>
      <c r="G111" s="115"/>
      <c r="H111" s="115"/>
      <c r="I111" s="115"/>
      <c r="J111" s="115"/>
      <c r="K111" s="115"/>
      <c r="L111" s="115"/>
      <c r="M111" s="115"/>
      <c r="N111" s="115"/>
      <c r="O111" s="115"/>
      <c r="P111" s="115"/>
      <c r="Q111" s="115"/>
      <c r="R111" s="115"/>
      <c r="S111" s="115"/>
      <c r="T111" s="115"/>
      <c r="U111" s="115"/>
    </row>
    <row r="112" spans="1:21" ht="10.5">
      <c r="A112" s="115"/>
      <c r="B112" s="115"/>
      <c r="C112" s="115"/>
      <c r="D112" s="115"/>
      <c r="E112" s="115"/>
      <c r="F112" s="115"/>
      <c r="G112" s="115"/>
      <c r="H112" s="115"/>
      <c r="I112" s="115"/>
      <c r="J112" s="115"/>
      <c r="K112" s="115"/>
      <c r="L112" s="115"/>
      <c r="M112" s="115"/>
      <c r="N112" s="115"/>
      <c r="O112" s="115"/>
      <c r="P112" s="115"/>
      <c r="Q112" s="115"/>
      <c r="R112" s="115"/>
      <c r="S112" s="115"/>
      <c r="T112" s="115"/>
      <c r="U112" s="115"/>
    </row>
    <row r="113" spans="1:21" ht="10.5">
      <c r="A113" s="115"/>
      <c r="B113" s="115"/>
      <c r="C113" s="115"/>
      <c r="D113" s="115"/>
      <c r="E113" s="115"/>
      <c r="F113" s="115"/>
      <c r="G113" s="115"/>
      <c r="H113" s="115"/>
      <c r="I113" s="115"/>
      <c r="J113" s="115"/>
      <c r="K113" s="115"/>
      <c r="L113" s="115"/>
      <c r="M113" s="115"/>
      <c r="N113" s="115"/>
      <c r="O113" s="115"/>
      <c r="P113" s="115"/>
      <c r="Q113" s="115"/>
      <c r="R113" s="115"/>
      <c r="S113" s="115"/>
      <c r="T113" s="115"/>
      <c r="U113" s="115"/>
    </row>
    <row r="114" spans="1:21" ht="10.5">
      <c r="A114" s="115"/>
      <c r="B114" s="115"/>
      <c r="C114" s="115"/>
      <c r="D114" s="115"/>
      <c r="E114" s="115"/>
      <c r="F114" s="115"/>
      <c r="G114" s="115"/>
      <c r="H114" s="115"/>
      <c r="I114" s="115"/>
      <c r="J114" s="115"/>
      <c r="K114" s="115"/>
      <c r="L114" s="115"/>
      <c r="M114" s="115"/>
      <c r="N114" s="115"/>
      <c r="O114" s="115"/>
      <c r="P114" s="115"/>
      <c r="Q114" s="115"/>
      <c r="R114" s="115"/>
      <c r="S114" s="115"/>
      <c r="T114" s="115"/>
      <c r="U114" s="115"/>
    </row>
    <row r="115" spans="1:21" ht="10.5">
      <c r="A115" s="115"/>
      <c r="B115" s="115"/>
      <c r="C115" s="115"/>
      <c r="D115" s="115"/>
      <c r="E115" s="115"/>
      <c r="F115" s="115"/>
      <c r="G115" s="115"/>
      <c r="H115" s="115"/>
      <c r="I115" s="115"/>
      <c r="J115" s="115"/>
      <c r="K115" s="115"/>
      <c r="L115" s="115"/>
      <c r="M115" s="115"/>
      <c r="N115" s="115"/>
      <c r="O115" s="115"/>
      <c r="P115" s="115"/>
      <c r="Q115" s="115"/>
      <c r="R115" s="115"/>
      <c r="S115" s="115"/>
      <c r="T115" s="115"/>
      <c r="U115" s="115"/>
    </row>
    <row r="116" spans="1:21" ht="10.5">
      <c r="A116" s="115"/>
      <c r="B116" s="115"/>
      <c r="C116" s="115"/>
      <c r="D116" s="115"/>
      <c r="E116" s="115"/>
      <c r="F116" s="115"/>
      <c r="G116" s="115"/>
      <c r="H116" s="115"/>
      <c r="I116" s="115"/>
      <c r="J116" s="115"/>
      <c r="K116" s="115"/>
      <c r="L116" s="115"/>
      <c r="M116" s="115"/>
      <c r="N116" s="115"/>
      <c r="O116" s="115"/>
      <c r="P116" s="115"/>
      <c r="Q116" s="115"/>
      <c r="R116" s="115"/>
      <c r="S116" s="115"/>
      <c r="T116" s="115"/>
      <c r="U116" s="115"/>
    </row>
    <row r="117" spans="1:21" ht="10.5">
      <c r="A117" s="115"/>
      <c r="B117" s="115"/>
      <c r="C117" s="115"/>
      <c r="D117" s="115"/>
      <c r="E117" s="115"/>
      <c r="F117" s="115"/>
      <c r="G117" s="115"/>
      <c r="H117" s="115"/>
      <c r="I117" s="115"/>
      <c r="J117" s="115"/>
      <c r="K117" s="115"/>
      <c r="L117" s="115"/>
      <c r="M117" s="115"/>
      <c r="N117" s="115"/>
      <c r="O117" s="115"/>
      <c r="P117" s="115"/>
      <c r="Q117" s="115"/>
      <c r="R117" s="115"/>
      <c r="S117" s="115"/>
      <c r="T117" s="115"/>
      <c r="U117" s="115"/>
    </row>
    <row r="118" spans="1:21" ht="10.5">
      <c r="A118" s="115"/>
      <c r="B118" s="115"/>
      <c r="C118" s="115"/>
      <c r="D118" s="115"/>
      <c r="E118" s="115"/>
      <c r="F118" s="115"/>
      <c r="G118" s="115"/>
      <c r="H118" s="115"/>
      <c r="I118" s="115"/>
      <c r="J118" s="115"/>
      <c r="K118" s="115"/>
      <c r="L118" s="115"/>
      <c r="M118" s="115"/>
      <c r="N118" s="115"/>
      <c r="O118" s="115"/>
      <c r="P118" s="115"/>
      <c r="Q118" s="115"/>
      <c r="R118" s="115"/>
      <c r="S118" s="115"/>
      <c r="T118" s="115"/>
      <c r="U118" s="115"/>
    </row>
    <row r="119" spans="1:21" ht="10.5">
      <c r="A119" s="115"/>
      <c r="B119" s="115"/>
      <c r="C119" s="115"/>
      <c r="D119" s="115"/>
      <c r="E119" s="115"/>
      <c r="F119" s="115"/>
      <c r="G119" s="115"/>
      <c r="H119" s="115"/>
      <c r="I119" s="115"/>
      <c r="J119" s="115"/>
      <c r="K119" s="115"/>
      <c r="L119" s="115"/>
      <c r="M119" s="115"/>
      <c r="N119" s="115"/>
      <c r="O119" s="115"/>
      <c r="P119" s="115"/>
      <c r="Q119" s="115"/>
      <c r="R119" s="115"/>
      <c r="S119" s="115"/>
      <c r="T119" s="115"/>
      <c r="U119" s="115"/>
    </row>
    <row r="120" spans="1:21" ht="10.5">
      <c r="A120" s="115"/>
      <c r="B120" s="115"/>
      <c r="C120" s="115"/>
      <c r="D120" s="115"/>
      <c r="E120" s="115"/>
      <c r="F120" s="115"/>
      <c r="G120" s="115"/>
      <c r="H120" s="115"/>
      <c r="I120" s="115"/>
      <c r="J120" s="115"/>
      <c r="K120" s="115"/>
      <c r="L120" s="115"/>
      <c r="M120" s="115"/>
      <c r="N120" s="115"/>
      <c r="O120" s="115"/>
      <c r="P120" s="115"/>
      <c r="Q120" s="115"/>
      <c r="R120" s="115"/>
      <c r="S120" s="115"/>
      <c r="T120" s="115"/>
      <c r="U120" s="115"/>
    </row>
    <row r="121" spans="1:21" ht="10.5">
      <c r="A121" s="115"/>
      <c r="B121" s="115"/>
      <c r="C121" s="115"/>
      <c r="D121" s="115"/>
      <c r="E121" s="115"/>
      <c r="F121" s="115"/>
      <c r="G121" s="115"/>
      <c r="H121" s="115"/>
      <c r="I121" s="115"/>
      <c r="J121" s="115"/>
      <c r="K121" s="115"/>
      <c r="L121" s="115"/>
      <c r="M121" s="115"/>
      <c r="N121" s="115"/>
      <c r="O121" s="115"/>
      <c r="P121" s="115"/>
      <c r="Q121" s="115"/>
      <c r="R121" s="115"/>
      <c r="S121" s="115"/>
      <c r="T121" s="115"/>
      <c r="U121" s="115"/>
    </row>
    <row r="122" spans="1:21" ht="10.5">
      <c r="A122" s="115"/>
      <c r="B122" s="115"/>
      <c r="C122" s="115"/>
      <c r="D122" s="115"/>
      <c r="E122" s="115"/>
      <c r="F122" s="115"/>
      <c r="G122" s="115"/>
      <c r="H122" s="115"/>
      <c r="I122" s="115"/>
      <c r="J122" s="115"/>
      <c r="K122" s="115"/>
      <c r="L122" s="115"/>
      <c r="M122" s="115"/>
      <c r="N122" s="115"/>
      <c r="O122" s="115"/>
      <c r="P122" s="115"/>
      <c r="Q122" s="115"/>
      <c r="R122" s="115"/>
      <c r="S122" s="115"/>
      <c r="T122" s="115"/>
      <c r="U122" s="115"/>
    </row>
    <row r="123" spans="1:21" ht="10.5">
      <c r="A123" s="115"/>
      <c r="B123" s="115"/>
      <c r="C123" s="115"/>
      <c r="D123" s="115"/>
      <c r="E123" s="115"/>
      <c r="F123" s="115"/>
      <c r="G123" s="115"/>
      <c r="H123" s="115"/>
      <c r="I123" s="115"/>
      <c r="J123" s="115"/>
      <c r="K123" s="115"/>
      <c r="L123" s="115"/>
      <c r="M123" s="115"/>
      <c r="N123" s="115"/>
      <c r="O123" s="115"/>
      <c r="P123" s="115"/>
      <c r="Q123" s="115"/>
      <c r="R123" s="115"/>
      <c r="S123" s="115"/>
      <c r="T123" s="115"/>
      <c r="U123" s="115"/>
    </row>
    <row r="124" spans="1:21" ht="10.5">
      <c r="A124" s="115"/>
      <c r="B124" s="115"/>
      <c r="C124" s="115"/>
      <c r="D124" s="115"/>
      <c r="E124" s="115"/>
      <c r="F124" s="115"/>
      <c r="G124" s="115"/>
      <c r="H124" s="115"/>
      <c r="I124" s="115"/>
      <c r="J124" s="115"/>
      <c r="K124" s="115"/>
      <c r="L124" s="115"/>
      <c r="M124" s="115"/>
      <c r="N124" s="115"/>
      <c r="O124" s="115"/>
      <c r="P124" s="115"/>
      <c r="Q124" s="115"/>
      <c r="R124" s="115"/>
      <c r="S124" s="115"/>
      <c r="T124" s="115"/>
      <c r="U124" s="115"/>
    </row>
    <row r="125" spans="1:21" ht="10.5">
      <c r="A125" s="115"/>
      <c r="B125" s="115"/>
      <c r="C125" s="115"/>
      <c r="D125" s="115"/>
      <c r="E125" s="115"/>
      <c r="F125" s="115"/>
      <c r="G125" s="115"/>
      <c r="H125" s="115"/>
      <c r="I125" s="115"/>
      <c r="J125" s="115"/>
      <c r="K125" s="115"/>
      <c r="L125" s="115"/>
      <c r="M125" s="115"/>
      <c r="N125" s="115"/>
      <c r="O125" s="115"/>
      <c r="P125" s="115"/>
      <c r="Q125" s="115"/>
      <c r="R125" s="115"/>
      <c r="S125" s="115"/>
      <c r="T125" s="115"/>
      <c r="U125" s="115"/>
    </row>
    <row r="126" spans="1:21" ht="10.5">
      <c r="A126" s="115"/>
      <c r="B126" s="115"/>
      <c r="C126" s="115"/>
      <c r="D126" s="115"/>
      <c r="E126" s="115"/>
      <c r="F126" s="115"/>
      <c r="G126" s="115"/>
      <c r="H126" s="115"/>
      <c r="I126" s="115"/>
      <c r="J126" s="115"/>
      <c r="K126" s="115"/>
      <c r="L126" s="115"/>
      <c r="M126" s="115"/>
      <c r="N126" s="115"/>
      <c r="O126" s="115"/>
      <c r="P126" s="115"/>
      <c r="Q126" s="115"/>
      <c r="R126" s="115"/>
      <c r="S126" s="115"/>
      <c r="T126" s="115"/>
      <c r="U126" s="115"/>
    </row>
    <row r="127" spans="1:21" ht="10.5">
      <c r="A127" s="115"/>
      <c r="B127" s="115"/>
      <c r="C127" s="115"/>
      <c r="D127" s="115"/>
      <c r="E127" s="115"/>
      <c r="F127" s="115"/>
      <c r="G127" s="115"/>
      <c r="H127" s="115"/>
      <c r="I127" s="115"/>
      <c r="J127" s="115"/>
      <c r="K127" s="115"/>
      <c r="L127" s="115"/>
      <c r="M127" s="115"/>
      <c r="N127" s="115"/>
      <c r="O127" s="115"/>
      <c r="P127" s="115"/>
      <c r="Q127" s="115"/>
      <c r="R127" s="115"/>
      <c r="S127" s="115"/>
      <c r="T127" s="115"/>
      <c r="U127" s="115"/>
    </row>
    <row r="128" spans="1:21" ht="10.5">
      <c r="A128" s="115"/>
      <c r="B128" s="115"/>
      <c r="C128" s="115"/>
      <c r="D128" s="115"/>
      <c r="E128" s="115"/>
      <c r="F128" s="115"/>
      <c r="G128" s="115"/>
      <c r="H128" s="115"/>
      <c r="I128" s="115"/>
      <c r="J128" s="115"/>
      <c r="K128" s="115"/>
      <c r="L128" s="115"/>
      <c r="M128" s="115"/>
      <c r="N128" s="115"/>
      <c r="O128" s="115"/>
      <c r="P128" s="115"/>
      <c r="Q128" s="115"/>
      <c r="R128" s="115"/>
      <c r="S128" s="115"/>
      <c r="T128" s="115"/>
      <c r="U128" s="115"/>
    </row>
    <row r="129" spans="1:21" ht="10.5">
      <c r="A129" s="115"/>
      <c r="B129" s="115"/>
      <c r="C129" s="115"/>
      <c r="D129" s="115"/>
      <c r="E129" s="115"/>
      <c r="F129" s="115"/>
      <c r="G129" s="115"/>
      <c r="H129" s="115"/>
      <c r="I129" s="115"/>
      <c r="J129" s="115"/>
      <c r="K129" s="115"/>
      <c r="L129" s="115"/>
      <c r="M129" s="115"/>
      <c r="N129" s="115"/>
      <c r="O129" s="115"/>
      <c r="P129" s="115"/>
      <c r="Q129" s="115"/>
      <c r="R129" s="115"/>
      <c r="S129" s="115"/>
      <c r="T129" s="115"/>
      <c r="U129" s="115"/>
    </row>
    <row r="130" spans="1:21" ht="10.5">
      <c r="A130" s="115"/>
      <c r="B130" s="115"/>
      <c r="C130" s="115"/>
      <c r="D130" s="115"/>
      <c r="E130" s="115"/>
      <c r="F130" s="115"/>
      <c r="G130" s="115"/>
      <c r="H130" s="115"/>
      <c r="I130" s="115"/>
      <c r="J130" s="115"/>
      <c r="K130" s="115"/>
      <c r="L130" s="115"/>
      <c r="M130" s="115"/>
      <c r="N130" s="115"/>
      <c r="O130" s="115"/>
      <c r="P130" s="115"/>
      <c r="Q130" s="115"/>
      <c r="R130" s="115"/>
      <c r="S130" s="115"/>
      <c r="T130" s="115"/>
      <c r="U130" s="115"/>
    </row>
    <row r="131" spans="1:21" ht="10.5">
      <c r="A131" s="115"/>
      <c r="B131" s="115"/>
      <c r="C131" s="115"/>
      <c r="D131" s="115"/>
      <c r="E131" s="115"/>
      <c r="F131" s="115"/>
      <c r="G131" s="115"/>
      <c r="H131" s="115"/>
      <c r="I131" s="115"/>
      <c r="J131" s="115"/>
      <c r="K131" s="115"/>
      <c r="L131" s="115"/>
      <c r="M131" s="115"/>
      <c r="N131" s="115"/>
      <c r="O131" s="115"/>
      <c r="P131" s="115"/>
      <c r="Q131" s="115"/>
      <c r="R131" s="115"/>
      <c r="S131" s="115"/>
      <c r="T131" s="115"/>
      <c r="U131" s="115"/>
    </row>
    <row r="132" spans="1:21" ht="10.5">
      <c r="A132" s="115"/>
      <c r="B132" s="115"/>
      <c r="C132" s="115"/>
      <c r="D132" s="115"/>
      <c r="E132" s="115"/>
      <c r="F132" s="115"/>
      <c r="G132" s="115"/>
      <c r="H132" s="115"/>
      <c r="I132" s="115"/>
      <c r="J132" s="115"/>
      <c r="K132" s="115"/>
      <c r="L132" s="115"/>
      <c r="M132" s="115"/>
      <c r="N132" s="115"/>
      <c r="O132" s="115"/>
      <c r="P132" s="115"/>
      <c r="Q132" s="115"/>
      <c r="R132" s="115"/>
      <c r="S132" s="115"/>
      <c r="T132" s="115"/>
      <c r="U132" s="115"/>
    </row>
    <row r="133" spans="1:21" ht="10.5">
      <c r="A133" s="115"/>
      <c r="B133" s="115"/>
      <c r="C133" s="115"/>
      <c r="D133" s="115"/>
      <c r="E133" s="115"/>
      <c r="F133" s="115"/>
      <c r="G133" s="115"/>
      <c r="H133" s="115"/>
      <c r="I133" s="115"/>
      <c r="J133" s="115"/>
      <c r="K133" s="115"/>
      <c r="L133" s="115"/>
      <c r="M133" s="115"/>
      <c r="N133" s="115"/>
      <c r="O133" s="115"/>
      <c r="P133" s="115"/>
      <c r="Q133" s="115"/>
      <c r="R133" s="115"/>
      <c r="S133" s="115"/>
      <c r="T133" s="115"/>
      <c r="U133" s="115"/>
    </row>
    <row r="134" spans="1:21" ht="10.5">
      <c r="A134" s="115"/>
      <c r="B134" s="115"/>
      <c r="C134" s="115"/>
      <c r="D134" s="115"/>
      <c r="E134" s="115"/>
      <c r="F134" s="115"/>
      <c r="G134" s="115"/>
      <c r="H134" s="115"/>
      <c r="I134" s="115"/>
      <c r="J134" s="115"/>
      <c r="K134" s="115"/>
      <c r="L134" s="115"/>
      <c r="M134" s="115"/>
      <c r="N134" s="115"/>
      <c r="O134" s="115"/>
      <c r="P134" s="115"/>
      <c r="Q134" s="115"/>
      <c r="R134" s="115"/>
      <c r="S134" s="115"/>
      <c r="T134" s="115"/>
      <c r="U134" s="115"/>
    </row>
    <row r="135" spans="1:21" ht="10.5">
      <c r="A135" s="115"/>
      <c r="B135" s="115"/>
      <c r="C135" s="115"/>
      <c r="D135" s="115"/>
      <c r="E135" s="115"/>
      <c r="F135" s="115"/>
      <c r="G135" s="115"/>
      <c r="H135" s="115"/>
      <c r="I135" s="115"/>
      <c r="J135" s="115"/>
      <c r="K135" s="115"/>
      <c r="L135" s="115"/>
      <c r="M135" s="115"/>
      <c r="N135" s="115"/>
      <c r="O135" s="115"/>
      <c r="P135" s="115"/>
      <c r="Q135" s="115"/>
      <c r="R135" s="115"/>
      <c r="S135" s="115"/>
      <c r="T135" s="115"/>
      <c r="U135" s="115"/>
    </row>
    <row r="136" spans="1:21" ht="10.5">
      <c r="A136" s="115"/>
      <c r="B136" s="115"/>
      <c r="C136" s="115"/>
      <c r="D136" s="115"/>
      <c r="E136" s="115"/>
      <c r="F136" s="115"/>
      <c r="G136" s="115"/>
      <c r="H136" s="115"/>
      <c r="I136" s="115"/>
      <c r="J136" s="115"/>
      <c r="K136" s="115"/>
      <c r="L136" s="115"/>
      <c r="M136" s="115"/>
      <c r="N136" s="115"/>
      <c r="O136" s="115"/>
      <c r="P136" s="115"/>
      <c r="Q136" s="115"/>
      <c r="R136" s="115"/>
      <c r="S136" s="115"/>
      <c r="T136" s="115"/>
      <c r="U136" s="115"/>
    </row>
    <row r="137" spans="1:21" ht="10.5">
      <c r="A137" s="115"/>
      <c r="B137" s="115"/>
      <c r="C137" s="115"/>
      <c r="D137" s="115"/>
      <c r="E137" s="115"/>
      <c r="F137" s="115"/>
      <c r="G137" s="115"/>
      <c r="H137" s="115"/>
      <c r="I137" s="115"/>
      <c r="J137" s="115"/>
      <c r="K137" s="115"/>
      <c r="L137" s="115"/>
      <c r="M137" s="115"/>
      <c r="N137" s="115"/>
      <c r="O137" s="115"/>
      <c r="P137" s="115"/>
      <c r="Q137" s="115"/>
      <c r="R137" s="115"/>
      <c r="S137" s="115"/>
      <c r="T137" s="115"/>
      <c r="U137" s="115"/>
    </row>
    <row r="138" spans="1:21" ht="10.5">
      <c r="A138" s="115"/>
      <c r="B138" s="115"/>
      <c r="C138" s="115"/>
      <c r="D138" s="115"/>
      <c r="E138" s="115"/>
      <c r="F138" s="115"/>
      <c r="G138" s="115"/>
      <c r="H138" s="115"/>
      <c r="I138" s="115"/>
      <c r="J138" s="115"/>
      <c r="K138" s="115"/>
      <c r="L138" s="115"/>
      <c r="M138" s="115"/>
      <c r="N138" s="115"/>
      <c r="O138" s="115"/>
      <c r="P138" s="115"/>
      <c r="Q138" s="115"/>
      <c r="R138" s="115"/>
      <c r="S138" s="115"/>
      <c r="T138" s="115"/>
      <c r="U138" s="115"/>
    </row>
    <row r="139" spans="1:21" ht="10.5">
      <c r="A139" s="115"/>
      <c r="B139" s="115"/>
      <c r="C139" s="115"/>
      <c r="D139" s="115"/>
      <c r="E139" s="115"/>
      <c r="F139" s="115"/>
      <c r="G139" s="115"/>
      <c r="H139" s="115"/>
      <c r="I139" s="115"/>
      <c r="J139" s="115"/>
      <c r="K139" s="115"/>
      <c r="L139" s="115"/>
      <c r="M139" s="115"/>
      <c r="N139" s="115"/>
      <c r="O139" s="115"/>
      <c r="P139" s="115"/>
      <c r="Q139" s="115"/>
      <c r="R139" s="115"/>
      <c r="S139" s="115"/>
      <c r="T139" s="115"/>
      <c r="U139" s="115"/>
    </row>
    <row r="140" spans="1:21" ht="10.5">
      <c r="A140" s="115"/>
      <c r="B140" s="115"/>
      <c r="C140" s="115"/>
      <c r="D140" s="115"/>
      <c r="E140" s="115"/>
      <c r="F140" s="115"/>
      <c r="G140" s="115"/>
      <c r="H140" s="115"/>
      <c r="I140" s="115"/>
      <c r="J140" s="115"/>
      <c r="K140" s="115"/>
      <c r="L140" s="115"/>
      <c r="M140" s="115"/>
      <c r="N140" s="115"/>
      <c r="O140" s="115"/>
      <c r="P140" s="115"/>
      <c r="Q140" s="115"/>
      <c r="R140" s="115"/>
      <c r="S140" s="115"/>
      <c r="T140" s="115"/>
      <c r="U140" s="115"/>
    </row>
    <row r="141" spans="1:21" ht="10.5">
      <c r="A141" s="115"/>
      <c r="B141" s="115"/>
      <c r="C141" s="115"/>
      <c r="D141" s="115"/>
      <c r="E141" s="115"/>
      <c r="F141" s="115"/>
      <c r="G141" s="115"/>
      <c r="H141" s="115"/>
      <c r="I141" s="115"/>
      <c r="J141" s="115"/>
      <c r="K141" s="115"/>
      <c r="L141" s="115"/>
      <c r="M141" s="115"/>
      <c r="N141" s="115"/>
      <c r="O141" s="115"/>
      <c r="P141" s="115"/>
      <c r="Q141" s="115"/>
      <c r="R141" s="115"/>
      <c r="S141" s="115"/>
      <c r="T141" s="115"/>
      <c r="U141" s="115"/>
    </row>
    <row r="142" spans="1:21" ht="10.5">
      <c r="A142" s="115"/>
      <c r="B142" s="115"/>
      <c r="C142" s="115"/>
      <c r="D142" s="115"/>
      <c r="E142" s="115"/>
      <c r="F142" s="115"/>
      <c r="G142" s="115"/>
      <c r="H142" s="115"/>
      <c r="I142" s="115"/>
      <c r="J142" s="115"/>
      <c r="K142" s="115"/>
      <c r="L142" s="115"/>
      <c r="M142" s="115"/>
      <c r="N142" s="115"/>
      <c r="O142" s="115"/>
      <c r="P142" s="115"/>
      <c r="Q142" s="115"/>
      <c r="R142" s="115"/>
      <c r="S142" s="115"/>
      <c r="T142" s="115"/>
      <c r="U142" s="115"/>
    </row>
    <row r="143" spans="1:21" ht="10.5">
      <c r="A143" s="115"/>
      <c r="B143" s="115"/>
      <c r="C143" s="115"/>
      <c r="D143" s="115"/>
      <c r="E143" s="115"/>
      <c r="F143" s="115"/>
      <c r="G143" s="115"/>
      <c r="H143" s="115"/>
      <c r="I143" s="115"/>
      <c r="J143" s="115"/>
      <c r="K143" s="115"/>
      <c r="L143" s="115"/>
      <c r="M143" s="115"/>
      <c r="N143" s="115"/>
      <c r="O143" s="115"/>
      <c r="P143" s="115"/>
      <c r="Q143" s="115"/>
      <c r="R143" s="115"/>
      <c r="S143" s="115"/>
      <c r="T143" s="115"/>
      <c r="U143" s="115"/>
    </row>
    <row r="144" spans="1:21" ht="10.5">
      <c r="A144" s="115"/>
      <c r="B144" s="115"/>
      <c r="C144" s="115"/>
      <c r="D144" s="115"/>
      <c r="E144" s="115"/>
      <c r="F144" s="115"/>
      <c r="G144" s="115"/>
      <c r="H144" s="115"/>
      <c r="I144" s="115"/>
      <c r="J144" s="115"/>
      <c r="K144" s="115"/>
      <c r="L144" s="115"/>
      <c r="M144" s="115"/>
      <c r="N144" s="115"/>
      <c r="O144" s="115"/>
      <c r="P144" s="115"/>
      <c r="Q144" s="115"/>
      <c r="R144" s="115"/>
      <c r="S144" s="115"/>
      <c r="T144" s="115"/>
      <c r="U144" s="115"/>
    </row>
    <row r="145" spans="1:21" ht="10.5">
      <c r="A145" s="115"/>
      <c r="B145" s="115"/>
      <c r="C145" s="115"/>
      <c r="D145" s="115"/>
      <c r="E145" s="115"/>
      <c r="F145" s="115"/>
      <c r="G145" s="115"/>
      <c r="H145" s="115"/>
      <c r="I145" s="115"/>
      <c r="J145" s="115"/>
      <c r="K145" s="115"/>
      <c r="L145" s="115"/>
      <c r="M145" s="115"/>
      <c r="N145" s="115"/>
      <c r="O145" s="115"/>
      <c r="P145" s="115"/>
      <c r="Q145" s="115"/>
      <c r="R145" s="115"/>
      <c r="S145" s="115"/>
      <c r="T145" s="115"/>
      <c r="U145" s="115"/>
    </row>
    <row r="146" spans="1:21" ht="10.5">
      <c r="A146" s="115"/>
      <c r="B146" s="115"/>
      <c r="C146" s="115"/>
      <c r="D146" s="115"/>
      <c r="E146" s="115"/>
      <c r="F146" s="115"/>
      <c r="G146" s="115"/>
      <c r="H146" s="115"/>
      <c r="I146" s="115"/>
      <c r="J146" s="115"/>
      <c r="K146" s="115"/>
      <c r="L146" s="115"/>
      <c r="M146" s="115"/>
      <c r="N146" s="115"/>
      <c r="O146" s="115"/>
      <c r="P146" s="115"/>
      <c r="Q146" s="115"/>
      <c r="R146" s="115"/>
      <c r="S146" s="115"/>
      <c r="T146" s="115"/>
      <c r="U146" s="115"/>
    </row>
    <row r="147" spans="1:21" ht="10.5">
      <c r="A147" s="115"/>
      <c r="B147" s="115"/>
      <c r="C147" s="115"/>
      <c r="D147" s="115"/>
      <c r="E147" s="115"/>
      <c r="F147" s="115"/>
      <c r="G147" s="115"/>
      <c r="H147" s="115"/>
      <c r="I147" s="115"/>
      <c r="J147" s="115"/>
      <c r="K147" s="115"/>
      <c r="L147" s="115"/>
      <c r="M147" s="115"/>
      <c r="N147" s="115"/>
      <c r="O147" s="115"/>
      <c r="P147" s="115"/>
      <c r="Q147" s="115"/>
      <c r="R147" s="115"/>
      <c r="S147" s="115"/>
      <c r="T147" s="115"/>
      <c r="U147" s="115"/>
    </row>
    <row r="148" spans="1:21" ht="10.5">
      <c r="A148" s="115"/>
      <c r="B148" s="115"/>
      <c r="C148" s="115"/>
      <c r="D148" s="115"/>
      <c r="E148" s="115"/>
      <c r="F148" s="115"/>
      <c r="G148" s="115"/>
      <c r="H148" s="115"/>
      <c r="I148" s="115"/>
      <c r="J148" s="115"/>
      <c r="K148" s="115"/>
      <c r="L148" s="115"/>
      <c r="M148" s="115"/>
      <c r="N148" s="115"/>
      <c r="O148" s="115"/>
      <c r="P148" s="115"/>
      <c r="Q148" s="115"/>
      <c r="R148" s="115"/>
      <c r="S148" s="115"/>
      <c r="T148" s="115"/>
      <c r="U148" s="115"/>
    </row>
    <row r="149" spans="1:21" ht="10.5">
      <c r="A149" s="115"/>
      <c r="B149" s="115"/>
      <c r="C149" s="115"/>
      <c r="D149" s="115"/>
      <c r="E149" s="115"/>
      <c r="F149" s="115"/>
      <c r="G149" s="115"/>
      <c r="H149" s="115"/>
      <c r="I149" s="115"/>
      <c r="J149" s="115"/>
      <c r="K149" s="115"/>
      <c r="L149" s="115"/>
      <c r="M149" s="115"/>
      <c r="N149" s="115"/>
      <c r="O149" s="115"/>
      <c r="P149" s="115"/>
      <c r="Q149" s="115"/>
      <c r="R149" s="115"/>
      <c r="S149" s="115"/>
      <c r="T149" s="115"/>
      <c r="U149" s="115"/>
    </row>
    <row r="150" spans="1:21" ht="10.5">
      <c r="A150" s="115"/>
      <c r="B150" s="115"/>
      <c r="C150" s="115"/>
      <c r="D150" s="115"/>
      <c r="E150" s="115"/>
      <c r="F150" s="115"/>
      <c r="G150" s="115"/>
      <c r="H150" s="115"/>
      <c r="I150" s="115"/>
      <c r="J150" s="115"/>
      <c r="K150" s="115"/>
      <c r="L150" s="115"/>
      <c r="M150" s="115"/>
      <c r="N150" s="115"/>
      <c r="O150" s="115"/>
      <c r="P150" s="115"/>
      <c r="Q150" s="115"/>
      <c r="R150" s="115"/>
      <c r="S150" s="115"/>
      <c r="T150" s="115"/>
      <c r="U150" s="115"/>
    </row>
    <row r="151" spans="1:21" ht="10.5">
      <c r="A151" s="115"/>
      <c r="B151" s="115"/>
      <c r="C151" s="115"/>
      <c r="D151" s="115"/>
      <c r="E151" s="115"/>
      <c r="F151" s="115"/>
      <c r="G151" s="115"/>
      <c r="H151" s="115"/>
      <c r="I151" s="115"/>
      <c r="J151" s="115"/>
      <c r="K151" s="115"/>
      <c r="L151" s="115"/>
      <c r="M151" s="115"/>
      <c r="N151" s="115"/>
      <c r="O151" s="115"/>
      <c r="P151" s="115"/>
      <c r="Q151" s="115"/>
      <c r="R151" s="115"/>
      <c r="S151" s="115"/>
      <c r="T151" s="115"/>
      <c r="U151" s="115"/>
    </row>
    <row r="152" spans="1:21" ht="10.5">
      <c r="A152" s="115"/>
      <c r="B152" s="115"/>
      <c r="C152" s="115"/>
      <c r="D152" s="115"/>
      <c r="E152" s="115"/>
      <c r="F152" s="115"/>
      <c r="G152" s="115"/>
      <c r="H152" s="115"/>
      <c r="I152" s="115"/>
      <c r="J152" s="115"/>
      <c r="K152" s="115"/>
      <c r="L152" s="115"/>
      <c r="M152" s="115"/>
      <c r="N152" s="115"/>
      <c r="O152" s="115"/>
      <c r="P152" s="115"/>
      <c r="Q152" s="115"/>
      <c r="R152" s="115"/>
      <c r="S152" s="115"/>
      <c r="T152" s="115"/>
      <c r="U152" s="115"/>
    </row>
    <row r="153" spans="1:21" ht="10.5">
      <c r="A153" s="115"/>
      <c r="B153" s="115"/>
      <c r="C153" s="115"/>
      <c r="D153" s="115"/>
      <c r="E153" s="115"/>
      <c r="F153" s="115"/>
      <c r="G153" s="115"/>
      <c r="H153" s="115"/>
      <c r="I153" s="115"/>
      <c r="J153" s="115"/>
      <c r="K153" s="115"/>
      <c r="L153" s="115"/>
      <c r="M153" s="115"/>
      <c r="N153" s="115"/>
      <c r="O153" s="115"/>
      <c r="P153" s="115"/>
      <c r="Q153" s="115"/>
      <c r="R153" s="115"/>
      <c r="S153" s="115"/>
      <c r="T153" s="115"/>
      <c r="U153" s="115"/>
    </row>
    <row r="154" spans="1:21" ht="10.5">
      <c r="A154" s="115"/>
      <c r="B154" s="115"/>
      <c r="C154" s="115"/>
      <c r="D154" s="115"/>
      <c r="E154" s="115"/>
      <c r="F154" s="115"/>
      <c r="G154" s="115"/>
      <c r="H154" s="115"/>
      <c r="I154" s="115"/>
      <c r="J154" s="115"/>
      <c r="K154" s="115"/>
      <c r="L154" s="115"/>
      <c r="M154" s="115"/>
      <c r="N154" s="115"/>
      <c r="O154" s="115"/>
      <c r="P154" s="115"/>
      <c r="Q154" s="115"/>
      <c r="R154" s="115"/>
      <c r="S154" s="115"/>
      <c r="T154" s="115"/>
      <c r="U154" s="115"/>
    </row>
    <row r="155" spans="1:21" ht="10.5">
      <c r="A155" s="115"/>
      <c r="B155" s="115"/>
      <c r="C155" s="115"/>
      <c r="D155" s="115"/>
      <c r="E155" s="115"/>
      <c r="F155" s="115"/>
      <c r="G155" s="115"/>
      <c r="H155" s="115"/>
      <c r="I155" s="115"/>
      <c r="J155" s="115"/>
      <c r="K155" s="115"/>
      <c r="L155" s="115"/>
      <c r="M155" s="115"/>
      <c r="N155" s="115"/>
      <c r="O155" s="115"/>
      <c r="P155" s="115"/>
      <c r="Q155" s="115"/>
      <c r="R155" s="115"/>
      <c r="S155" s="115"/>
      <c r="T155" s="115"/>
      <c r="U155" s="115"/>
    </row>
    <row r="156" spans="1:21" ht="10.5">
      <c r="A156" s="115"/>
      <c r="B156" s="115"/>
      <c r="C156" s="115"/>
      <c r="D156" s="115"/>
      <c r="E156" s="115"/>
      <c r="F156" s="115"/>
      <c r="G156" s="115"/>
      <c r="H156" s="115"/>
      <c r="I156" s="115"/>
      <c r="J156" s="115"/>
      <c r="K156" s="115"/>
      <c r="L156" s="115"/>
      <c r="M156" s="115"/>
      <c r="N156" s="115"/>
      <c r="O156" s="115"/>
      <c r="P156" s="115"/>
      <c r="Q156" s="115"/>
      <c r="R156" s="115"/>
      <c r="S156" s="115"/>
      <c r="T156" s="115"/>
      <c r="U156" s="115"/>
    </row>
    <row r="157" spans="1:21" ht="10.5">
      <c r="A157" s="115"/>
      <c r="B157" s="115"/>
      <c r="C157" s="115"/>
      <c r="D157" s="115"/>
      <c r="E157" s="115"/>
      <c r="F157" s="115"/>
      <c r="G157" s="115"/>
      <c r="H157" s="115"/>
      <c r="I157" s="115"/>
      <c r="J157" s="115"/>
      <c r="K157" s="115"/>
      <c r="L157" s="115"/>
      <c r="M157" s="115"/>
      <c r="N157" s="115"/>
      <c r="O157" s="115"/>
      <c r="P157" s="115"/>
      <c r="Q157" s="115"/>
      <c r="R157" s="115"/>
      <c r="S157" s="115"/>
      <c r="T157" s="115"/>
      <c r="U157" s="115"/>
    </row>
    <row r="158" spans="1:21" ht="10.5">
      <c r="A158" s="115"/>
      <c r="B158" s="115"/>
      <c r="C158" s="115"/>
      <c r="D158" s="115"/>
      <c r="E158" s="115"/>
      <c r="F158" s="115"/>
      <c r="G158" s="115"/>
      <c r="H158" s="115"/>
      <c r="I158" s="115"/>
      <c r="J158" s="115"/>
      <c r="K158" s="115"/>
      <c r="L158" s="115"/>
      <c r="M158" s="115"/>
      <c r="N158" s="115"/>
      <c r="O158" s="115"/>
      <c r="P158" s="115"/>
      <c r="Q158" s="115"/>
      <c r="R158" s="115"/>
      <c r="S158" s="115"/>
      <c r="T158" s="115"/>
      <c r="U158" s="115"/>
    </row>
    <row r="159" spans="1:21" ht="10.5">
      <c r="A159" s="115"/>
      <c r="B159" s="115"/>
      <c r="C159" s="115"/>
      <c r="D159" s="115"/>
      <c r="E159" s="115"/>
      <c r="F159" s="115"/>
      <c r="G159" s="115"/>
      <c r="H159" s="115"/>
      <c r="I159" s="115"/>
      <c r="J159" s="115"/>
      <c r="K159" s="115"/>
      <c r="L159" s="115"/>
      <c r="M159" s="115"/>
      <c r="N159" s="115"/>
      <c r="O159" s="115"/>
      <c r="P159" s="115"/>
      <c r="Q159" s="115"/>
      <c r="R159" s="115"/>
      <c r="S159" s="115"/>
      <c r="T159" s="115"/>
      <c r="U159" s="115"/>
    </row>
    <row r="160" spans="1:21" ht="10.5">
      <c r="A160" s="115"/>
      <c r="B160" s="115"/>
      <c r="C160" s="115"/>
      <c r="D160" s="115"/>
      <c r="E160" s="115"/>
      <c r="F160" s="115"/>
      <c r="G160" s="115"/>
      <c r="H160" s="115"/>
      <c r="I160" s="115"/>
      <c r="J160" s="115"/>
      <c r="K160" s="115"/>
      <c r="L160" s="115"/>
      <c r="M160" s="115"/>
      <c r="N160" s="115"/>
      <c r="O160" s="115"/>
      <c r="P160" s="115"/>
      <c r="Q160" s="115"/>
      <c r="R160" s="115"/>
      <c r="S160" s="115"/>
      <c r="T160" s="115"/>
      <c r="U160" s="115"/>
    </row>
    <row r="161" spans="1:21" ht="10.5">
      <c r="A161" s="115"/>
      <c r="B161" s="115"/>
      <c r="C161" s="115"/>
      <c r="D161" s="115"/>
      <c r="E161" s="115"/>
      <c r="F161" s="115"/>
      <c r="G161" s="115"/>
      <c r="H161" s="115"/>
      <c r="I161" s="115"/>
      <c r="J161" s="115"/>
      <c r="K161" s="115"/>
      <c r="L161" s="115"/>
      <c r="M161" s="115"/>
      <c r="N161" s="115"/>
      <c r="O161" s="115"/>
      <c r="P161" s="115"/>
      <c r="Q161" s="115"/>
      <c r="R161" s="115"/>
      <c r="S161" s="115"/>
      <c r="T161" s="115"/>
      <c r="U161" s="115"/>
    </row>
    <row r="162" spans="1:21" ht="10.5">
      <c r="A162" s="115"/>
      <c r="B162" s="115"/>
      <c r="C162" s="115"/>
      <c r="D162" s="115"/>
      <c r="E162" s="115"/>
      <c r="F162" s="115"/>
      <c r="G162" s="115"/>
      <c r="H162" s="115"/>
      <c r="I162" s="115"/>
      <c r="J162" s="115"/>
      <c r="K162" s="115"/>
      <c r="L162" s="115"/>
      <c r="M162" s="115"/>
      <c r="N162" s="115"/>
      <c r="O162" s="115"/>
      <c r="P162" s="115"/>
      <c r="Q162" s="115"/>
      <c r="R162" s="115"/>
      <c r="S162" s="115"/>
      <c r="T162" s="115"/>
      <c r="U162" s="115"/>
    </row>
    <row r="163" spans="1:21" ht="10.5">
      <c r="A163" s="115"/>
      <c r="B163" s="115"/>
      <c r="C163" s="115"/>
      <c r="D163" s="115"/>
      <c r="E163" s="115"/>
      <c r="F163" s="115"/>
      <c r="G163" s="115"/>
      <c r="H163" s="115"/>
      <c r="I163" s="115"/>
      <c r="J163" s="115"/>
      <c r="K163" s="115"/>
      <c r="L163" s="115"/>
      <c r="M163" s="115"/>
      <c r="N163" s="115"/>
      <c r="O163" s="115"/>
      <c r="P163" s="115"/>
      <c r="Q163" s="115"/>
      <c r="R163" s="115"/>
      <c r="S163" s="115"/>
      <c r="T163" s="115"/>
      <c r="U163" s="115"/>
    </row>
    <row r="164" spans="1:21" ht="10.5">
      <c r="A164" s="115"/>
      <c r="B164" s="115"/>
      <c r="C164" s="115"/>
      <c r="D164" s="115"/>
      <c r="E164" s="115"/>
      <c r="F164" s="115"/>
      <c r="G164" s="115"/>
      <c r="H164" s="115"/>
      <c r="I164" s="115"/>
      <c r="J164" s="115"/>
      <c r="K164" s="115"/>
      <c r="L164" s="115"/>
      <c r="M164" s="115"/>
      <c r="N164" s="115"/>
      <c r="O164" s="115"/>
      <c r="P164" s="115"/>
      <c r="Q164" s="115"/>
      <c r="R164" s="115"/>
      <c r="S164" s="115"/>
      <c r="T164" s="115"/>
      <c r="U164" s="115"/>
    </row>
    <row r="165" spans="1:21" ht="10.5">
      <c r="A165" s="115"/>
      <c r="B165" s="115"/>
      <c r="C165" s="115"/>
      <c r="D165" s="115"/>
      <c r="E165" s="115"/>
      <c r="F165" s="115"/>
      <c r="G165" s="115"/>
      <c r="H165" s="115"/>
      <c r="I165" s="115"/>
      <c r="J165" s="115"/>
      <c r="K165" s="115"/>
      <c r="L165" s="115"/>
      <c r="M165" s="115"/>
      <c r="N165" s="115"/>
      <c r="O165" s="115"/>
      <c r="P165" s="115"/>
      <c r="Q165" s="115"/>
      <c r="R165" s="115"/>
      <c r="S165" s="115"/>
      <c r="T165" s="115"/>
      <c r="U165" s="115"/>
    </row>
    <row r="166" spans="1:21" ht="10.5">
      <c r="A166" s="115"/>
      <c r="B166" s="115"/>
      <c r="C166" s="115"/>
      <c r="D166" s="115"/>
      <c r="E166" s="115"/>
      <c r="F166" s="115"/>
      <c r="G166" s="115"/>
      <c r="H166" s="115"/>
      <c r="I166" s="115"/>
      <c r="J166" s="115"/>
      <c r="K166" s="115"/>
      <c r="L166" s="115"/>
      <c r="M166" s="115"/>
      <c r="N166" s="115"/>
      <c r="O166" s="115"/>
      <c r="P166" s="115"/>
      <c r="Q166" s="115"/>
      <c r="R166" s="115"/>
      <c r="S166" s="115"/>
      <c r="T166" s="115"/>
      <c r="U166" s="115"/>
    </row>
    <row r="167" spans="1:21" ht="10.5">
      <c r="A167" s="115"/>
      <c r="B167" s="115"/>
      <c r="C167" s="115"/>
      <c r="D167" s="115"/>
      <c r="E167" s="115"/>
      <c r="F167" s="115"/>
      <c r="G167" s="115"/>
      <c r="H167" s="115"/>
      <c r="I167" s="115"/>
      <c r="J167" s="115"/>
      <c r="K167" s="115"/>
      <c r="L167" s="115"/>
      <c r="M167" s="115"/>
      <c r="N167" s="115"/>
      <c r="O167" s="115"/>
      <c r="P167" s="115"/>
      <c r="Q167" s="115"/>
      <c r="R167" s="115"/>
      <c r="S167" s="115"/>
      <c r="T167" s="115"/>
      <c r="U167" s="115"/>
    </row>
    <row r="168" spans="1:21" ht="10.5">
      <c r="A168" s="115"/>
      <c r="B168" s="115"/>
      <c r="C168" s="115"/>
      <c r="D168" s="115"/>
      <c r="E168" s="115"/>
      <c r="F168" s="115"/>
      <c r="G168" s="115"/>
      <c r="H168" s="115"/>
      <c r="I168" s="115"/>
      <c r="J168" s="115"/>
      <c r="K168" s="115"/>
      <c r="L168" s="115"/>
      <c r="M168" s="115"/>
      <c r="N168" s="115"/>
      <c r="O168" s="115"/>
      <c r="P168" s="115"/>
      <c r="Q168" s="115"/>
      <c r="R168" s="115"/>
      <c r="S168" s="115"/>
      <c r="T168" s="115"/>
      <c r="U168" s="115"/>
    </row>
    <row r="169" spans="1:21" ht="10.5">
      <c r="A169" s="115"/>
      <c r="B169" s="115"/>
      <c r="C169" s="115"/>
      <c r="D169" s="115"/>
      <c r="E169" s="115"/>
      <c r="F169" s="115"/>
      <c r="G169" s="115"/>
      <c r="H169" s="115"/>
      <c r="I169" s="115"/>
      <c r="J169" s="115"/>
      <c r="K169" s="115"/>
      <c r="L169" s="115"/>
      <c r="M169" s="115"/>
      <c r="N169" s="115"/>
      <c r="O169" s="115"/>
      <c r="P169" s="115"/>
      <c r="Q169" s="115"/>
      <c r="R169" s="115"/>
      <c r="S169" s="115"/>
      <c r="T169" s="115"/>
      <c r="U169" s="115"/>
    </row>
    <row r="170" spans="1:21" ht="10.5">
      <c r="A170" s="115"/>
      <c r="B170" s="115"/>
      <c r="C170" s="115"/>
      <c r="D170" s="115"/>
      <c r="E170" s="115"/>
      <c r="F170" s="115"/>
      <c r="G170" s="115"/>
      <c r="H170" s="115"/>
      <c r="I170" s="115"/>
      <c r="J170" s="115"/>
      <c r="K170" s="115"/>
      <c r="L170" s="115"/>
      <c r="M170" s="115"/>
      <c r="N170" s="115"/>
      <c r="O170" s="115"/>
      <c r="P170" s="115"/>
      <c r="Q170" s="115"/>
      <c r="R170" s="115"/>
      <c r="S170" s="115"/>
      <c r="T170" s="115"/>
      <c r="U170" s="115"/>
    </row>
    <row r="171" spans="1:21" ht="10.5">
      <c r="A171" s="115"/>
      <c r="B171" s="115"/>
      <c r="C171" s="115"/>
      <c r="D171" s="115"/>
      <c r="E171" s="115"/>
      <c r="F171" s="115"/>
      <c r="G171" s="115"/>
      <c r="H171" s="115"/>
      <c r="I171" s="115"/>
      <c r="J171" s="115"/>
      <c r="K171" s="115"/>
      <c r="L171" s="115"/>
      <c r="M171" s="115"/>
      <c r="N171" s="115"/>
      <c r="O171" s="115"/>
      <c r="P171" s="115"/>
      <c r="Q171" s="115"/>
      <c r="R171" s="115"/>
      <c r="S171" s="115"/>
      <c r="T171" s="115"/>
      <c r="U171" s="115"/>
    </row>
    <row r="172" spans="1:21" ht="10.5">
      <c r="A172" s="115"/>
      <c r="B172" s="115"/>
      <c r="C172" s="115"/>
      <c r="D172" s="115"/>
      <c r="E172" s="115"/>
      <c r="F172" s="115"/>
      <c r="G172" s="115"/>
      <c r="H172" s="115"/>
      <c r="I172" s="115"/>
      <c r="J172" s="115"/>
      <c r="K172" s="115"/>
      <c r="L172" s="115"/>
      <c r="M172" s="115"/>
      <c r="N172" s="115"/>
      <c r="O172" s="115"/>
      <c r="P172" s="115"/>
      <c r="Q172" s="115"/>
      <c r="R172" s="115"/>
      <c r="S172" s="115"/>
      <c r="T172" s="115"/>
      <c r="U172" s="115"/>
    </row>
    <row r="173" spans="1:21" ht="10.5">
      <c r="A173" s="115"/>
      <c r="B173" s="115"/>
      <c r="C173" s="115"/>
      <c r="D173" s="115"/>
      <c r="E173" s="115"/>
      <c r="F173" s="115"/>
      <c r="G173" s="115"/>
      <c r="H173" s="115"/>
      <c r="I173" s="115"/>
      <c r="J173" s="115"/>
      <c r="K173" s="115"/>
      <c r="L173" s="115"/>
      <c r="M173" s="115"/>
      <c r="N173" s="115"/>
      <c r="O173" s="115"/>
      <c r="P173" s="115"/>
      <c r="Q173" s="115"/>
      <c r="R173" s="115"/>
      <c r="S173" s="115"/>
      <c r="T173" s="115"/>
      <c r="U173" s="115"/>
    </row>
    <row r="174" spans="1:21" ht="10.5">
      <c r="A174" s="115"/>
      <c r="B174" s="115"/>
      <c r="C174" s="115"/>
      <c r="D174" s="115"/>
      <c r="E174" s="115"/>
      <c r="F174" s="115"/>
      <c r="G174" s="115"/>
      <c r="H174" s="115"/>
      <c r="I174" s="115"/>
      <c r="J174" s="115"/>
      <c r="K174" s="115"/>
      <c r="L174" s="115"/>
      <c r="M174" s="115"/>
      <c r="N174" s="115"/>
      <c r="O174" s="115"/>
      <c r="P174" s="115"/>
      <c r="Q174" s="115"/>
      <c r="R174" s="115"/>
      <c r="S174" s="115"/>
      <c r="T174" s="115"/>
      <c r="U174" s="115"/>
    </row>
    <row r="175" spans="1:21" ht="10.5">
      <c r="A175" s="115"/>
      <c r="B175" s="115"/>
      <c r="C175" s="115"/>
      <c r="D175" s="115"/>
      <c r="E175" s="115"/>
      <c r="F175" s="115"/>
      <c r="G175" s="115"/>
      <c r="H175" s="115"/>
      <c r="I175" s="115"/>
      <c r="J175" s="115"/>
      <c r="K175" s="115"/>
      <c r="L175" s="115"/>
      <c r="M175" s="115"/>
      <c r="N175" s="115"/>
      <c r="O175" s="115"/>
      <c r="P175" s="115"/>
      <c r="Q175" s="115"/>
      <c r="R175" s="115"/>
      <c r="S175" s="115"/>
      <c r="T175" s="115"/>
      <c r="U175" s="115"/>
    </row>
    <row r="176" spans="1:21" ht="10.5">
      <c r="A176" s="115"/>
      <c r="B176" s="115"/>
      <c r="C176" s="115"/>
      <c r="D176" s="115"/>
      <c r="E176" s="115"/>
      <c r="F176" s="115"/>
      <c r="G176" s="115"/>
      <c r="H176" s="115"/>
      <c r="I176" s="115"/>
      <c r="J176" s="115"/>
      <c r="K176" s="115"/>
      <c r="L176" s="115"/>
      <c r="M176" s="115"/>
      <c r="N176" s="115"/>
      <c r="O176" s="115"/>
      <c r="P176" s="115"/>
      <c r="Q176" s="115"/>
      <c r="R176" s="115"/>
      <c r="S176" s="115"/>
      <c r="T176" s="115"/>
      <c r="U176" s="115"/>
    </row>
    <row r="177" spans="1:21" ht="10.5">
      <c r="A177" s="115"/>
      <c r="B177" s="115"/>
      <c r="C177" s="115"/>
      <c r="D177" s="115"/>
      <c r="E177" s="115"/>
      <c r="F177" s="115"/>
      <c r="G177" s="115"/>
      <c r="H177" s="115"/>
      <c r="I177" s="115"/>
      <c r="J177" s="115"/>
      <c r="K177" s="115"/>
      <c r="L177" s="115"/>
      <c r="M177" s="115"/>
      <c r="N177" s="115"/>
      <c r="O177" s="115"/>
      <c r="P177" s="115"/>
      <c r="Q177" s="115"/>
      <c r="R177" s="115"/>
      <c r="S177" s="115"/>
      <c r="T177" s="115"/>
      <c r="U177" s="115"/>
    </row>
    <row r="178" spans="1:21" ht="10.5">
      <c r="A178" s="115"/>
      <c r="B178" s="115"/>
      <c r="C178" s="115"/>
      <c r="D178" s="115"/>
      <c r="E178" s="115"/>
      <c r="F178" s="115"/>
      <c r="G178" s="115"/>
      <c r="H178" s="115"/>
      <c r="I178" s="115"/>
      <c r="J178" s="115"/>
      <c r="K178" s="115"/>
      <c r="L178" s="115"/>
      <c r="M178" s="115"/>
      <c r="N178" s="115"/>
      <c r="O178" s="115"/>
      <c r="P178" s="115"/>
      <c r="Q178" s="115"/>
      <c r="R178" s="115"/>
      <c r="S178" s="115"/>
      <c r="T178" s="115"/>
      <c r="U178" s="115"/>
    </row>
    <row r="179" spans="1:21" ht="10.5">
      <c r="A179" s="115"/>
      <c r="B179" s="115"/>
      <c r="C179" s="115"/>
      <c r="D179" s="115"/>
      <c r="E179" s="115"/>
      <c r="F179" s="115"/>
      <c r="G179" s="115"/>
      <c r="H179" s="115"/>
      <c r="I179" s="115"/>
      <c r="J179" s="115"/>
      <c r="K179" s="115"/>
      <c r="L179" s="115"/>
      <c r="M179" s="115"/>
      <c r="N179" s="115"/>
      <c r="O179" s="115"/>
      <c r="P179" s="115"/>
      <c r="Q179" s="115"/>
      <c r="R179" s="115"/>
      <c r="S179" s="115"/>
      <c r="T179" s="115"/>
      <c r="U179" s="115"/>
    </row>
    <row r="180" spans="1:21" ht="10.5">
      <c r="A180" s="115"/>
      <c r="B180" s="115"/>
      <c r="C180" s="115"/>
      <c r="D180" s="115"/>
      <c r="E180" s="115"/>
      <c r="F180" s="115"/>
      <c r="G180" s="115"/>
      <c r="H180" s="115"/>
      <c r="I180" s="115"/>
      <c r="J180" s="115"/>
      <c r="K180" s="115"/>
      <c r="L180" s="115"/>
      <c r="M180" s="115"/>
      <c r="N180" s="115"/>
      <c r="O180" s="115"/>
      <c r="P180" s="115"/>
      <c r="Q180" s="115"/>
      <c r="R180" s="115"/>
      <c r="S180" s="115"/>
      <c r="T180" s="115"/>
      <c r="U180" s="115"/>
    </row>
    <row r="181" spans="1:21" ht="10.5">
      <c r="A181" s="115"/>
      <c r="B181" s="115"/>
      <c r="C181" s="115"/>
      <c r="D181" s="115"/>
      <c r="E181" s="115"/>
      <c r="F181" s="115"/>
      <c r="G181" s="115"/>
      <c r="H181" s="115"/>
      <c r="I181" s="115"/>
      <c r="J181" s="115"/>
      <c r="K181" s="115"/>
      <c r="L181" s="115"/>
      <c r="M181" s="115"/>
      <c r="N181" s="115"/>
      <c r="O181" s="115"/>
      <c r="P181" s="115"/>
      <c r="Q181" s="115"/>
      <c r="R181" s="115"/>
      <c r="S181" s="115"/>
      <c r="T181" s="115"/>
      <c r="U181" s="115"/>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P41" sqref="P41"/>
    </sheetView>
  </sheetViews>
  <sheetFormatPr defaultColWidth="9.33203125" defaultRowHeight="11.25"/>
  <cols>
    <col min="1" max="1" width="57.66015625" style="192" customWidth="1"/>
    <col min="2" max="18" width="8.33203125" style="192" customWidth="1"/>
    <col min="19" max="16384" width="9.33203125" style="254" customWidth="1"/>
  </cols>
  <sheetData>
    <row r="1" spans="1:18" ht="10.5">
      <c r="A1" s="153" t="s">
        <v>459</v>
      </c>
      <c r="B1" s="155"/>
      <c r="C1" s="156"/>
      <c r="D1" s="156"/>
      <c r="E1" s="156"/>
      <c r="F1" s="156"/>
      <c r="G1" s="156"/>
      <c r="H1" s="156"/>
      <c r="I1" s="156"/>
      <c r="J1" s="156"/>
      <c r="K1" s="156"/>
      <c r="L1" s="156"/>
      <c r="M1" s="156"/>
      <c r="N1" s="156"/>
      <c r="O1" s="156"/>
      <c r="P1" s="156"/>
      <c r="Q1" s="156"/>
      <c r="R1" s="156"/>
    </row>
    <row r="2" spans="1:18" ht="10.5">
      <c r="A2" s="154" t="s">
        <v>506</v>
      </c>
      <c r="B2" s="157"/>
      <c r="C2" s="158"/>
      <c r="D2" s="158"/>
      <c r="E2" s="158"/>
      <c r="F2" s="158"/>
      <c r="G2" s="158"/>
      <c r="H2" s="158"/>
      <c r="I2" s="158"/>
      <c r="J2" s="158"/>
      <c r="K2" s="158"/>
      <c r="L2" s="158"/>
      <c r="M2" s="158"/>
      <c r="N2" s="158"/>
      <c r="O2" s="158"/>
      <c r="P2" s="158"/>
      <c r="Q2" s="158"/>
      <c r="R2" s="158"/>
    </row>
    <row r="3" spans="1:18" ht="10.5">
      <c r="A3" s="154" t="s">
        <v>460</v>
      </c>
      <c r="B3" s="157"/>
      <c r="C3" s="158"/>
      <c r="D3" s="158"/>
      <c r="E3" s="158"/>
      <c r="F3" s="158"/>
      <c r="G3" s="158"/>
      <c r="H3" s="158"/>
      <c r="I3" s="158"/>
      <c r="J3" s="158"/>
      <c r="K3" s="158"/>
      <c r="L3" s="158"/>
      <c r="M3" s="158"/>
      <c r="N3" s="158"/>
      <c r="O3" s="158"/>
      <c r="P3" s="158"/>
      <c r="Q3" s="158"/>
      <c r="R3" s="158"/>
    </row>
    <row r="4" spans="1:18" ht="11.25" thickBot="1">
      <c r="A4" s="157"/>
      <c r="B4" s="157"/>
      <c r="C4" s="158"/>
      <c r="D4" s="158"/>
      <c r="E4" s="158"/>
      <c r="F4" s="158"/>
      <c r="G4" s="158"/>
      <c r="H4" s="158"/>
      <c r="I4" s="158"/>
      <c r="J4" s="158"/>
      <c r="K4" s="158"/>
      <c r="L4" s="158"/>
      <c r="M4" s="158"/>
      <c r="N4" s="158"/>
      <c r="O4" s="158"/>
      <c r="P4" s="158"/>
      <c r="Q4" s="158"/>
      <c r="R4" s="158"/>
    </row>
    <row r="5" spans="1:19" s="192" customFormat="1" ht="10.5">
      <c r="A5" s="159"/>
      <c r="B5" s="332" t="s">
        <v>58</v>
      </c>
      <c r="C5" s="333"/>
      <c r="D5" s="334"/>
      <c r="E5" s="185"/>
      <c r="F5" s="160" t="s">
        <v>46</v>
      </c>
      <c r="G5" s="162"/>
      <c r="H5" s="161"/>
      <c r="I5" s="160" t="s">
        <v>47</v>
      </c>
      <c r="J5" s="162"/>
      <c r="K5" s="161"/>
      <c r="L5" s="160" t="s">
        <v>48</v>
      </c>
      <c r="M5" s="162"/>
      <c r="N5" s="161"/>
      <c r="O5" s="160" t="s">
        <v>59</v>
      </c>
      <c r="P5" s="162"/>
      <c r="Q5" s="161"/>
      <c r="R5" s="160" t="s">
        <v>28</v>
      </c>
      <c r="S5" s="163"/>
    </row>
    <row r="6" spans="1:19" s="192" customFormat="1" ht="10.5">
      <c r="A6" s="149"/>
      <c r="B6" s="335" t="s">
        <v>60</v>
      </c>
      <c r="C6" s="336"/>
      <c r="D6" s="337"/>
      <c r="E6" s="262"/>
      <c r="F6" s="261"/>
      <c r="G6" s="260"/>
      <c r="H6" s="262"/>
      <c r="I6" s="261"/>
      <c r="J6" s="260"/>
      <c r="K6" s="262"/>
      <c r="L6" s="261"/>
      <c r="M6" s="263"/>
      <c r="N6" s="262"/>
      <c r="O6" s="165" t="s">
        <v>61</v>
      </c>
      <c r="P6" s="260"/>
      <c r="Q6" s="262"/>
      <c r="R6" s="261"/>
      <c r="S6" s="260"/>
    </row>
    <row r="7" spans="1:19" s="192" customFormat="1" ht="10.5">
      <c r="A7" s="165"/>
      <c r="B7" s="259" t="s">
        <v>277</v>
      </c>
      <c r="C7" s="258" t="s">
        <v>27</v>
      </c>
      <c r="D7" s="257" t="s">
        <v>29</v>
      </c>
      <c r="E7" s="259" t="s">
        <v>277</v>
      </c>
      <c r="F7" s="258" t="s">
        <v>27</v>
      </c>
      <c r="G7" s="257" t="s">
        <v>29</v>
      </c>
      <c r="H7" s="259" t="s">
        <v>277</v>
      </c>
      <c r="I7" s="258" t="s">
        <v>27</v>
      </c>
      <c r="J7" s="257" t="s">
        <v>29</v>
      </c>
      <c r="K7" s="259" t="s">
        <v>277</v>
      </c>
      <c r="L7" s="258" t="s">
        <v>27</v>
      </c>
      <c r="M7" s="257" t="s">
        <v>29</v>
      </c>
      <c r="N7" s="259" t="s">
        <v>277</v>
      </c>
      <c r="O7" s="258" t="s">
        <v>27</v>
      </c>
      <c r="P7" s="257" t="s">
        <v>29</v>
      </c>
      <c r="Q7" s="259" t="s">
        <v>277</v>
      </c>
      <c r="R7" s="258" t="s">
        <v>27</v>
      </c>
      <c r="S7" s="257" t="s">
        <v>29</v>
      </c>
    </row>
    <row r="8" spans="1:19" s="192" customFormat="1" ht="10.5">
      <c r="A8" s="216"/>
      <c r="B8" s="22"/>
      <c r="C8" s="25"/>
      <c r="D8" s="256"/>
      <c r="E8" s="25"/>
      <c r="F8" s="25"/>
      <c r="G8" s="256"/>
      <c r="H8" s="25"/>
      <c r="I8" s="25"/>
      <c r="J8" s="25"/>
      <c r="K8" s="24"/>
      <c r="L8" s="25"/>
      <c r="M8" s="256"/>
      <c r="N8" s="24"/>
      <c r="O8" s="25"/>
      <c r="P8" s="25"/>
      <c r="Q8" s="24"/>
      <c r="R8" s="25"/>
      <c r="S8" s="25"/>
    </row>
    <row r="9" spans="1:19" s="192" customFormat="1" ht="10.5">
      <c r="A9" s="216" t="s">
        <v>505</v>
      </c>
      <c r="B9" s="24">
        <v>350</v>
      </c>
      <c r="C9" s="25">
        <v>216</v>
      </c>
      <c r="D9" s="256">
        <v>566</v>
      </c>
      <c r="E9" s="24">
        <v>1008</v>
      </c>
      <c r="F9" s="25">
        <v>570</v>
      </c>
      <c r="G9" s="256">
        <v>1578</v>
      </c>
      <c r="H9" s="24">
        <v>95</v>
      </c>
      <c r="I9" s="25">
        <v>63</v>
      </c>
      <c r="J9" s="256">
        <v>158</v>
      </c>
      <c r="K9" s="24">
        <v>221</v>
      </c>
      <c r="L9" s="25">
        <v>176</v>
      </c>
      <c r="M9" s="256">
        <v>397</v>
      </c>
      <c r="N9" s="24">
        <v>0</v>
      </c>
      <c r="O9" s="25">
        <v>0</v>
      </c>
      <c r="P9" s="25">
        <v>0</v>
      </c>
      <c r="Q9" s="24">
        <v>1674</v>
      </c>
      <c r="R9" s="25">
        <v>1025</v>
      </c>
      <c r="S9" s="25">
        <v>2699</v>
      </c>
    </row>
    <row r="10" spans="1:19" s="192" customFormat="1" ht="10.5">
      <c r="A10" s="216"/>
      <c r="B10" s="24"/>
      <c r="C10" s="25"/>
      <c r="D10" s="256"/>
      <c r="E10" s="25"/>
      <c r="F10" s="25"/>
      <c r="G10" s="256"/>
      <c r="H10" s="25"/>
      <c r="I10" s="25"/>
      <c r="J10" s="25"/>
      <c r="K10" s="24"/>
      <c r="L10" s="25"/>
      <c r="M10" s="256"/>
      <c r="N10" s="24"/>
      <c r="O10" s="25"/>
      <c r="P10" s="25"/>
      <c r="Q10" s="24"/>
      <c r="R10" s="25"/>
      <c r="S10" s="25"/>
    </row>
    <row r="11" spans="1:19" s="192" customFormat="1" ht="10.5">
      <c r="A11" s="216" t="s">
        <v>504</v>
      </c>
      <c r="B11" s="24">
        <v>139</v>
      </c>
      <c r="C11" s="25">
        <v>67</v>
      </c>
      <c r="D11" s="256">
        <v>206</v>
      </c>
      <c r="E11" s="25">
        <v>350</v>
      </c>
      <c r="F11" s="25">
        <v>182</v>
      </c>
      <c r="G11" s="256">
        <v>532</v>
      </c>
      <c r="H11" s="25">
        <v>33</v>
      </c>
      <c r="I11" s="25">
        <v>7</v>
      </c>
      <c r="J11" s="256">
        <v>40</v>
      </c>
      <c r="K11" s="24">
        <v>19</v>
      </c>
      <c r="L11" s="25">
        <v>37</v>
      </c>
      <c r="M11" s="256">
        <v>56</v>
      </c>
      <c r="N11" s="24">
        <v>0</v>
      </c>
      <c r="O11" s="25">
        <v>0</v>
      </c>
      <c r="P11" s="25">
        <v>0</v>
      </c>
      <c r="Q11" s="24">
        <v>541</v>
      </c>
      <c r="R11" s="25">
        <v>293</v>
      </c>
      <c r="S11" s="25">
        <v>834</v>
      </c>
    </row>
    <row r="12" spans="1:19" s="192" customFormat="1" ht="10.5">
      <c r="A12" s="195" t="s">
        <v>503</v>
      </c>
      <c r="B12" s="24">
        <v>82</v>
      </c>
      <c r="C12" s="25">
        <v>46</v>
      </c>
      <c r="D12" s="256">
        <v>128</v>
      </c>
      <c r="E12" s="24">
        <v>234</v>
      </c>
      <c r="F12" s="25">
        <v>130</v>
      </c>
      <c r="G12" s="256">
        <v>364</v>
      </c>
      <c r="H12" s="24">
        <v>13</v>
      </c>
      <c r="I12" s="25">
        <v>8</v>
      </c>
      <c r="J12" s="256">
        <v>21</v>
      </c>
      <c r="K12" s="24">
        <v>23</v>
      </c>
      <c r="L12" s="25">
        <v>39</v>
      </c>
      <c r="M12" s="256">
        <v>62</v>
      </c>
      <c r="N12" s="24">
        <v>0</v>
      </c>
      <c r="O12" s="25">
        <v>0</v>
      </c>
      <c r="P12" s="25">
        <v>0</v>
      </c>
      <c r="Q12" s="24">
        <v>352</v>
      </c>
      <c r="R12" s="25">
        <v>223</v>
      </c>
      <c r="S12" s="25">
        <v>575</v>
      </c>
    </row>
    <row r="13" spans="1:19" s="192" customFormat="1" ht="10.5">
      <c r="A13" s="216" t="s">
        <v>502</v>
      </c>
      <c r="B13" s="24">
        <v>59</v>
      </c>
      <c r="C13" s="25">
        <v>36</v>
      </c>
      <c r="D13" s="256">
        <v>95</v>
      </c>
      <c r="E13" s="25">
        <v>140</v>
      </c>
      <c r="F13" s="25">
        <v>78</v>
      </c>
      <c r="G13" s="256">
        <v>218</v>
      </c>
      <c r="H13" s="25">
        <v>9</v>
      </c>
      <c r="I13" s="25">
        <v>8</v>
      </c>
      <c r="J13" s="256">
        <v>17</v>
      </c>
      <c r="K13" s="24">
        <v>17</v>
      </c>
      <c r="L13" s="25">
        <v>16</v>
      </c>
      <c r="M13" s="256">
        <v>33</v>
      </c>
      <c r="N13" s="24">
        <v>0</v>
      </c>
      <c r="O13" s="25">
        <v>0</v>
      </c>
      <c r="P13" s="25">
        <v>0</v>
      </c>
      <c r="Q13" s="24">
        <v>225</v>
      </c>
      <c r="R13" s="25">
        <v>138</v>
      </c>
      <c r="S13" s="25">
        <v>363</v>
      </c>
    </row>
    <row r="14" spans="1:19" s="192" customFormat="1" ht="10.5">
      <c r="A14" s="216"/>
      <c r="B14" s="24"/>
      <c r="C14" s="25"/>
      <c r="D14" s="256"/>
      <c r="E14" s="25"/>
      <c r="F14" s="25"/>
      <c r="G14" s="256"/>
      <c r="H14" s="25"/>
      <c r="I14" s="25"/>
      <c r="J14" s="256"/>
      <c r="K14" s="24"/>
      <c r="L14" s="25"/>
      <c r="M14" s="256"/>
      <c r="N14" s="24"/>
      <c r="O14" s="25"/>
      <c r="P14" s="25"/>
      <c r="Q14" s="24"/>
      <c r="R14" s="25"/>
      <c r="S14" s="25"/>
    </row>
    <row r="17" ht="10.5">
      <c r="A17" s="216" t="s">
        <v>501</v>
      </c>
    </row>
    <row r="18" ht="10.5">
      <c r="A18" s="216" t="s">
        <v>500</v>
      </c>
    </row>
    <row r="19" ht="10.5">
      <c r="A19" s="216" t="s">
        <v>499</v>
      </c>
    </row>
    <row r="20" ht="10.5">
      <c r="A20" s="216" t="s">
        <v>498</v>
      </c>
    </row>
    <row r="22" ht="13.5">
      <c r="A22" s="255"/>
    </row>
    <row r="23" spans="1:17" ht="9.75">
      <c r="A23" s="150"/>
      <c r="B23" s="150"/>
      <c r="C23" s="150"/>
      <c r="D23" s="150"/>
      <c r="E23" s="150"/>
      <c r="F23" s="150"/>
      <c r="G23" s="150"/>
      <c r="H23" s="150"/>
      <c r="I23" s="150"/>
      <c r="J23" s="150"/>
      <c r="K23" s="150"/>
      <c r="L23" s="150"/>
      <c r="M23" s="150"/>
      <c r="N23" s="150"/>
      <c r="O23" s="150"/>
      <c r="P23" s="150"/>
      <c r="Q23" s="150"/>
    </row>
    <row r="24" spans="1:17" ht="9.75">
      <c r="A24" s="150"/>
      <c r="B24" s="150"/>
      <c r="C24" s="150"/>
      <c r="D24" s="150"/>
      <c r="E24" s="150"/>
      <c r="F24" s="150"/>
      <c r="G24" s="150"/>
      <c r="H24" s="150"/>
      <c r="I24" s="150"/>
      <c r="J24" s="150"/>
      <c r="K24" s="150"/>
      <c r="L24" s="150"/>
      <c r="M24" s="150"/>
      <c r="N24" s="150"/>
      <c r="O24" s="150"/>
      <c r="P24" s="150"/>
      <c r="Q24" s="150"/>
    </row>
    <row r="25" spans="1:17" ht="9.75">
      <c r="A25" s="150"/>
      <c r="B25" s="150"/>
      <c r="C25" s="150"/>
      <c r="D25" s="150"/>
      <c r="E25" s="150"/>
      <c r="F25" s="150"/>
      <c r="G25" s="150"/>
      <c r="H25" s="150"/>
      <c r="I25" s="150"/>
      <c r="J25" s="150"/>
      <c r="K25" s="150"/>
      <c r="L25" s="150"/>
      <c r="M25" s="150"/>
      <c r="N25" s="150"/>
      <c r="O25" s="150"/>
      <c r="P25" s="150"/>
      <c r="Q25" s="150"/>
    </row>
    <row r="26" spans="1:17" ht="9.75">
      <c r="A26" s="150"/>
      <c r="B26" s="150"/>
      <c r="C26" s="150"/>
      <c r="D26" s="150"/>
      <c r="E26" s="150"/>
      <c r="F26" s="150"/>
      <c r="G26" s="150"/>
      <c r="H26" s="150"/>
      <c r="I26" s="150"/>
      <c r="J26" s="150"/>
      <c r="K26" s="150"/>
      <c r="L26" s="150"/>
      <c r="M26" s="150"/>
      <c r="N26" s="150"/>
      <c r="O26" s="150"/>
      <c r="P26" s="150"/>
      <c r="Q26" s="150"/>
    </row>
    <row r="27" spans="1:17" ht="9.75">
      <c r="A27" s="150"/>
      <c r="B27" s="150"/>
      <c r="C27" s="150"/>
      <c r="D27" s="150"/>
      <c r="E27" s="150"/>
      <c r="F27" s="150"/>
      <c r="G27" s="150"/>
      <c r="H27" s="150"/>
      <c r="I27" s="150"/>
      <c r="J27" s="150"/>
      <c r="K27" s="150"/>
      <c r="L27" s="150"/>
      <c r="M27" s="150"/>
      <c r="N27" s="150"/>
      <c r="O27" s="150"/>
      <c r="P27" s="150"/>
      <c r="Q27" s="150"/>
    </row>
  </sheetData>
  <sheetProtection/>
  <mergeCells count="2">
    <mergeCell ref="B5:D5"/>
    <mergeCell ref="B6:D6"/>
  </mergeCells>
  <printOptions/>
  <pageMargins left="0" right="0" top="0.7874015748031497" bottom="0.7874015748031497" header="0.5118110236220472" footer="0.5118110236220472"/>
  <pageSetup fitToHeight="1" fitToWidth="1" horizontalDpi="600" verticalDpi="600" orientation="landscape" paperSize="9" scale="88"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A22"/>
  <sheetViews>
    <sheetView zoomScalePageLayoutView="0" workbookViewId="0" topLeftCell="A1">
      <selection activeCell="P39" sqref="P39"/>
    </sheetView>
  </sheetViews>
  <sheetFormatPr defaultColWidth="9.33203125" defaultRowHeight="11.25" customHeight="1"/>
  <cols>
    <col min="1" max="1" width="59.16015625" style="156" customWidth="1"/>
    <col min="2" max="26" width="7.83203125" style="156" customWidth="1"/>
    <col min="27" max="27" width="5.33203125" style="156" customWidth="1"/>
    <col min="28" max="16384" width="9.33203125" style="156" customWidth="1"/>
  </cols>
  <sheetData>
    <row r="1" ht="11.25" customHeight="1">
      <c r="A1" s="153" t="s">
        <v>459</v>
      </c>
    </row>
    <row r="2" spans="1:27" s="184" customFormat="1" ht="11.25" customHeight="1">
      <c r="A2" s="277" t="s">
        <v>506</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row>
    <row r="3" spans="1:27" s="184" customFormat="1" ht="11.25" customHeight="1">
      <c r="A3" s="154" t="s">
        <v>460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row>
    <row r="4" spans="1:27" s="184" customFormat="1" ht="11.25" customHeight="1">
      <c r="A4" s="356" t="s">
        <v>275</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277"/>
    </row>
    <row r="5" spans="1:27" s="184" customFormat="1" ht="11.25" customHeight="1" thickBot="1">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row>
    <row r="6" spans="1:26" ht="11.25" customHeight="1">
      <c r="A6" s="276"/>
      <c r="B6" s="357" t="s">
        <v>276</v>
      </c>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1:26" ht="11.25" customHeight="1">
      <c r="A7" s="275"/>
      <c r="B7" s="167">
        <v>1996</v>
      </c>
      <c r="C7" s="169"/>
      <c r="D7" s="167">
        <f>B7-1</f>
        <v>1995</v>
      </c>
      <c r="E7" s="169"/>
      <c r="F7" s="167">
        <f>D7-1</f>
        <v>1994</v>
      </c>
      <c r="G7" s="169"/>
      <c r="H7" s="167">
        <f>F7-1</f>
        <v>1993</v>
      </c>
      <c r="I7" s="169"/>
      <c r="J7" s="167">
        <f>H7-1</f>
        <v>1992</v>
      </c>
      <c r="K7" s="169"/>
      <c r="L7" s="167">
        <f>J7-1</f>
        <v>1991</v>
      </c>
      <c r="M7" s="169"/>
      <c r="N7" s="167">
        <f>L7-1</f>
        <v>1990</v>
      </c>
      <c r="O7" s="186"/>
      <c r="P7" s="167">
        <f>N7-1</f>
        <v>1989</v>
      </c>
      <c r="Q7" s="169"/>
      <c r="R7" s="167">
        <f>P7-1</f>
        <v>1988</v>
      </c>
      <c r="S7" s="186"/>
      <c r="T7" s="167">
        <f>R7-1</f>
        <v>1987</v>
      </c>
      <c r="U7" s="169"/>
      <c r="V7" s="167">
        <f>T7-1</f>
        <v>1986</v>
      </c>
      <c r="W7" s="169"/>
      <c r="X7" s="274" t="s">
        <v>28</v>
      </c>
      <c r="Y7" s="169"/>
      <c r="Z7" s="169"/>
    </row>
    <row r="8" spans="1:26" ht="11.25" customHeight="1">
      <c r="A8" s="273"/>
      <c r="B8" s="272" t="s">
        <v>277</v>
      </c>
      <c r="C8" s="189" t="s">
        <v>27</v>
      </c>
      <c r="D8" s="272" t="s">
        <v>277</v>
      </c>
      <c r="E8" s="189" t="s">
        <v>27</v>
      </c>
      <c r="F8" s="272" t="s">
        <v>277</v>
      </c>
      <c r="G8" s="189" t="s">
        <v>27</v>
      </c>
      <c r="H8" s="272" t="s">
        <v>277</v>
      </c>
      <c r="I8" s="189" t="s">
        <v>27</v>
      </c>
      <c r="J8" s="272" t="s">
        <v>277</v>
      </c>
      <c r="K8" s="189" t="s">
        <v>27</v>
      </c>
      <c r="L8" s="272" t="s">
        <v>277</v>
      </c>
      <c r="M8" s="189" t="s">
        <v>27</v>
      </c>
      <c r="N8" s="272" t="s">
        <v>277</v>
      </c>
      <c r="O8" s="189" t="s">
        <v>27</v>
      </c>
      <c r="P8" s="272" t="s">
        <v>277</v>
      </c>
      <c r="Q8" s="189" t="s">
        <v>27</v>
      </c>
      <c r="R8" s="272" t="s">
        <v>277</v>
      </c>
      <c r="S8" s="189" t="s">
        <v>27</v>
      </c>
      <c r="T8" s="272" t="s">
        <v>277</v>
      </c>
      <c r="U8" s="189" t="s">
        <v>27</v>
      </c>
      <c r="V8" s="272" t="s">
        <v>277</v>
      </c>
      <c r="W8" s="189" t="s">
        <v>27</v>
      </c>
      <c r="X8" s="272" t="s">
        <v>277</v>
      </c>
      <c r="Y8" s="189" t="s">
        <v>27</v>
      </c>
      <c r="Z8" s="189" t="s">
        <v>29</v>
      </c>
    </row>
    <row r="9" spans="1:26" ht="11.25" customHeight="1">
      <c r="A9" s="271"/>
      <c r="B9" s="270"/>
      <c r="C9" s="269"/>
      <c r="D9" s="270"/>
      <c r="E9" s="269"/>
      <c r="F9" s="270"/>
      <c r="G9" s="269"/>
      <c r="H9" s="270"/>
      <c r="I9" s="269"/>
      <c r="J9" s="270"/>
      <c r="K9" s="269"/>
      <c r="L9" s="270"/>
      <c r="M9" s="269"/>
      <c r="N9" s="270"/>
      <c r="O9" s="269"/>
      <c r="P9" s="270"/>
      <c r="Q9" s="269"/>
      <c r="R9" s="270"/>
      <c r="S9" s="269"/>
      <c r="T9" s="270"/>
      <c r="U9" s="269"/>
      <c r="V9" s="270"/>
      <c r="W9" s="269"/>
      <c r="X9" s="270"/>
      <c r="Y9" s="269"/>
      <c r="Z9" s="269"/>
    </row>
    <row r="10" spans="1:26" ht="11.25" customHeight="1">
      <c r="A10" s="216" t="s">
        <v>505</v>
      </c>
      <c r="B10" s="178">
        <v>39</v>
      </c>
      <c r="C10" s="183">
        <v>45</v>
      </c>
      <c r="D10" s="178">
        <v>202</v>
      </c>
      <c r="E10" s="183">
        <v>172</v>
      </c>
      <c r="F10" s="178">
        <v>444</v>
      </c>
      <c r="G10" s="183">
        <v>330</v>
      </c>
      <c r="H10" s="178">
        <v>485</v>
      </c>
      <c r="I10" s="183">
        <v>222</v>
      </c>
      <c r="J10" s="178">
        <v>270</v>
      </c>
      <c r="K10" s="183">
        <v>122</v>
      </c>
      <c r="L10" s="178">
        <v>91</v>
      </c>
      <c r="M10" s="183">
        <v>57</v>
      </c>
      <c r="N10" s="178">
        <v>57</v>
      </c>
      <c r="O10" s="183">
        <v>36</v>
      </c>
      <c r="P10" s="178">
        <v>35</v>
      </c>
      <c r="Q10" s="183">
        <v>16</v>
      </c>
      <c r="R10" s="178">
        <v>18</v>
      </c>
      <c r="S10" s="183">
        <v>11</v>
      </c>
      <c r="T10" s="178">
        <v>26</v>
      </c>
      <c r="U10" s="183">
        <v>13</v>
      </c>
      <c r="V10" s="178">
        <v>7</v>
      </c>
      <c r="W10" s="183">
        <v>1</v>
      </c>
      <c r="X10" s="178">
        <v>1674</v>
      </c>
      <c r="Y10" s="183">
        <v>1025</v>
      </c>
      <c r="Z10" s="183">
        <v>2699</v>
      </c>
    </row>
    <row r="11" spans="1:26" ht="11.25" customHeight="1">
      <c r="A11" s="216"/>
      <c r="B11" s="268"/>
      <c r="C11" s="267"/>
      <c r="D11" s="178"/>
      <c r="E11" s="183"/>
      <c r="F11" s="178"/>
      <c r="G11" s="183"/>
      <c r="H11" s="178"/>
      <c r="I11" s="183"/>
      <c r="J11" s="178"/>
      <c r="K11" s="183"/>
      <c r="L11" s="178"/>
      <c r="M11" s="183"/>
      <c r="N11" s="178"/>
      <c r="O11" s="183"/>
      <c r="P11" s="178"/>
      <c r="Q11" s="183"/>
      <c r="R11" s="178"/>
      <c r="S11" s="183"/>
      <c r="T11" s="178"/>
      <c r="U11" s="183"/>
      <c r="V11" s="178"/>
      <c r="W11" s="183"/>
      <c r="X11" s="178"/>
      <c r="Y11" s="183"/>
      <c r="Z11" s="183"/>
    </row>
    <row r="12" spans="1:26" ht="11.25" customHeight="1">
      <c r="A12" s="216" t="s">
        <v>504</v>
      </c>
      <c r="B12" s="178">
        <v>21</v>
      </c>
      <c r="C12" s="183">
        <v>27</v>
      </c>
      <c r="D12" s="178">
        <v>100</v>
      </c>
      <c r="E12" s="183">
        <v>92</v>
      </c>
      <c r="F12" s="178">
        <v>231</v>
      </c>
      <c r="G12" s="183">
        <v>122</v>
      </c>
      <c r="H12" s="178">
        <v>149</v>
      </c>
      <c r="I12" s="183">
        <v>34</v>
      </c>
      <c r="J12" s="178">
        <v>29</v>
      </c>
      <c r="K12" s="183">
        <v>16</v>
      </c>
      <c r="L12" s="178">
        <v>9</v>
      </c>
      <c r="M12" s="183">
        <v>1</v>
      </c>
      <c r="N12" s="178">
        <v>1</v>
      </c>
      <c r="O12" s="183">
        <v>1</v>
      </c>
      <c r="P12" s="178">
        <v>1</v>
      </c>
      <c r="Q12" s="183">
        <v>0</v>
      </c>
      <c r="R12" s="178">
        <v>0</v>
      </c>
      <c r="S12" s="183">
        <v>0</v>
      </c>
      <c r="T12" s="178">
        <v>0</v>
      </c>
      <c r="U12" s="183">
        <v>0</v>
      </c>
      <c r="V12" s="178">
        <v>0</v>
      </c>
      <c r="W12" s="183">
        <v>0</v>
      </c>
      <c r="X12" s="178">
        <v>541</v>
      </c>
      <c r="Y12" s="183">
        <v>293</v>
      </c>
      <c r="Z12" s="183">
        <v>834</v>
      </c>
    </row>
    <row r="13" spans="1:26" ht="11.25" customHeight="1">
      <c r="A13" s="195" t="s">
        <v>503</v>
      </c>
      <c r="B13" s="178">
        <v>0</v>
      </c>
      <c r="C13" s="183">
        <v>0</v>
      </c>
      <c r="D13" s="178">
        <v>0</v>
      </c>
      <c r="E13" s="183">
        <v>2</v>
      </c>
      <c r="F13" s="178">
        <v>92</v>
      </c>
      <c r="G13" s="183">
        <v>78</v>
      </c>
      <c r="H13" s="178">
        <v>159</v>
      </c>
      <c r="I13" s="183">
        <v>89</v>
      </c>
      <c r="J13" s="178">
        <v>73</v>
      </c>
      <c r="K13" s="183">
        <v>32</v>
      </c>
      <c r="L13" s="178">
        <v>15</v>
      </c>
      <c r="M13" s="183">
        <v>11</v>
      </c>
      <c r="N13" s="178">
        <v>10</v>
      </c>
      <c r="O13" s="183">
        <v>7</v>
      </c>
      <c r="P13" s="178">
        <v>3</v>
      </c>
      <c r="Q13" s="183">
        <v>3</v>
      </c>
      <c r="R13" s="178">
        <v>0</v>
      </c>
      <c r="S13" s="183">
        <v>0</v>
      </c>
      <c r="T13" s="178">
        <v>0</v>
      </c>
      <c r="U13" s="183">
        <v>1</v>
      </c>
      <c r="V13" s="178">
        <v>0</v>
      </c>
      <c r="W13" s="183">
        <v>0</v>
      </c>
      <c r="X13" s="178">
        <v>352</v>
      </c>
      <c r="Y13" s="183">
        <v>223</v>
      </c>
      <c r="Z13" s="183">
        <v>575</v>
      </c>
    </row>
    <row r="14" spans="1:26" ht="11.25" customHeight="1">
      <c r="A14" s="216" t="s">
        <v>502</v>
      </c>
      <c r="B14" s="178">
        <v>0</v>
      </c>
      <c r="C14" s="183">
        <v>0</v>
      </c>
      <c r="D14" s="178">
        <v>0</v>
      </c>
      <c r="E14" s="183">
        <v>0</v>
      </c>
      <c r="F14" s="178">
        <v>0</v>
      </c>
      <c r="G14" s="183">
        <v>0</v>
      </c>
      <c r="H14" s="178">
        <v>76</v>
      </c>
      <c r="I14" s="183">
        <v>53</v>
      </c>
      <c r="J14" s="178">
        <v>102</v>
      </c>
      <c r="K14" s="183">
        <v>46</v>
      </c>
      <c r="L14" s="178">
        <v>34</v>
      </c>
      <c r="M14" s="183">
        <v>19</v>
      </c>
      <c r="N14" s="178">
        <v>9</v>
      </c>
      <c r="O14" s="183">
        <v>11</v>
      </c>
      <c r="P14" s="178">
        <v>2</v>
      </c>
      <c r="Q14" s="183">
        <v>3</v>
      </c>
      <c r="R14" s="178">
        <v>1</v>
      </c>
      <c r="S14" s="183">
        <v>3</v>
      </c>
      <c r="T14" s="178">
        <v>1</v>
      </c>
      <c r="U14" s="183">
        <v>3</v>
      </c>
      <c r="V14" s="178">
        <v>0</v>
      </c>
      <c r="W14" s="183">
        <v>0</v>
      </c>
      <c r="X14" s="178">
        <v>225</v>
      </c>
      <c r="Y14" s="183">
        <v>138</v>
      </c>
      <c r="Z14" s="183">
        <v>363</v>
      </c>
    </row>
    <row r="15" spans="1:26" ht="11.25" customHeight="1">
      <c r="A15" s="216"/>
      <c r="B15" s="178"/>
      <c r="C15" s="183"/>
      <c r="D15" s="178"/>
      <c r="E15" s="183"/>
      <c r="F15" s="178"/>
      <c r="G15" s="183"/>
      <c r="H15" s="178"/>
      <c r="I15" s="183"/>
      <c r="J15" s="178"/>
      <c r="K15" s="183"/>
      <c r="L15" s="178"/>
      <c r="M15" s="183"/>
      <c r="N15" s="178"/>
      <c r="O15" s="183"/>
      <c r="P15" s="178"/>
      <c r="Q15" s="183"/>
      <c r="R15" s="178"/>
      <c r="S15" s="183"/>
      <c r="T15" s="178"/>
      <c r="U15" s="183"/>
      <c r="V15" s="178"/>
      <c r="W15" s="183"/>
      <c r="X15" s="178"/>
      <c r="Y15" s="183"/>
      <c r="Z15" s="183"/>
    </row>
    <row r="16" spans="1:26" s="184" customFormat="1" ht="11.25" customHeight="1">
      <c r="A16" s="266"/>
      <c r="B16" s="264"/>
      <c r="C16" s="264"/>
      <c r="D16" s="265"/>
      <c r="E16" s="264"/>
      <c r="F16" s="264"/>
      <c r="G16" s="264"/>
      <c r="H16" s="264"/>
      <c r="I16" s="264"/>
      <c r="J16" s="264"/>
      <c r="K16" s="264"/>
      <c r="L16" s="264"/>
      <c r="M16" s="264"/>
      <c r="N16" s="264"/>
      <c r="O16" s="264"/>
      <c r="P16" s="264"/>
      <c r="Q16" s="264"/>
      <c r="R16" s="264"/>
      <c r="S16" s="264"/>
      <c r="T16" s="264"/>
      <c r="U16" s="264"/>
      <c r="V16" s="264"/>
      <c r="W16" s="264"/>
      <c r="X16" s="264"/>
      <c r="Y16" s="264"/>
      <c r="Z16" s="264"/>
    </row>
    <row r="17" ht="11.25" customHeight="1">
      <c r="A17" s="216" t="s">
        <v>501</v>
      </c>
    </row>
    <row r="18" ht="11.25" customHeight="1">
      <c r="A18" s="216" t="s">
        <v>500</v>
      </c>
    </row>
    <row r="19" ht="11.25" customHeight="1">
      <c r="A19" s="216" t="s">
        <v>499</v>
      </c>
    </row>
    <row r="20" spans="1:18" s="254" customFormat="1" ht="10.5">
      <c r="A20" s="216" t="s">
        <v>498</v>
      </c>
      <c r="B20" s="192"/>
      <c r="C20" s="192"/>
      <c r="D20" s="192"/>
      <c r="E20" s="192"/>
      <c r="F20" s="192"/>
      <c r="G20" s="192"/>
      <c r="H20" s="192"/>
      <c r="I20" s="192"/>
      <c r="J20" s="192"/>
      <c r="K20" s="192"/>
      <c r="L20" s="192"/>
      <c r="M20" s="192"/>
      <c r="N20" s="192"/>
      <c r="O20" s="192"/>
      <c r="P20" s="192"/>
      <c r="Q20" s="192"/>
      <c r="R20" s="192"/>
    </row>
    <row r="22" spans="1:27" ht="11.25" customHeigh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row>
  </sheetData>
  <sheetProtection/>
  <mergeCells count="2">
    <mergeCell ref="A4:Z4"/>
    <mergeCell ref="B6:Z6"/>
  </mergeCells>
  <printOptions horizontalCentered="1"/>
  <pageMargins left="0" right="0" top="0.7874015748031497" bottom="0.1968503937007874" header="0.11811023622047245" footer="0.11811023622047245"/>
  <pageSetup fitToHeight="1" fitToWidth="1" horizontalDpi="600" verticalDpi="600" orientation="landscape" paperSize="9" scale="70"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N44"/>
  <sheetViews>
    <sheetView zoomScalePageLayoutView="0" workbookViewId="0" topLeftCell="A1">
      <selection activeCell="V48" sqref="V48"/>
    </sheetView>
  </sheetViews>
  <sheetFormatPr defaultColWidth="9.33203125" defaultRowHeight="11.25"/>
  <cols>
    <col min="1" max="1" width="24.16015625" style="192" customWidth="1"/>
    <col min="2" max="21" width="9.33203125" style="192" customWidth="1"/>
    <col min="22" max="22" width="9.33203125" style="254" customWidth="1"/>
    <col min="23" max="16384" width="9.33203125" style="192" customWidth="1"/>
  </cols>
  <sheetData>
    <row r="1" spans="1:19" ht="10.5">
      <c r="A1" s="153" t="s">
        <v>459</v>
      </c>
      <c r="B1" s="155"/>
      <c r="D1" s="156"/>
      <c r="E1" s="156"/>
      <c r="F1" s="156"/>
      <c r="G1" s="156"/>
      <c r="H1" s="156"/>
      <c r="I1" s="156"/>
      <c r="J1" s="156"/>
      <c r="K1" s="156"/>
      <c r="L1" s="156"/>
      <c r="M1" s="156"/>
      <c r="N1" s="156"/>
      <c r="O1" s="156"/>
      <c r="P1" s="156"/>
      <c r="Q1" s="156"/>
      <c r="R1" s="156"/>
      <c r="S1" s="156"/>
    </row>
    <row r="2" spans="1:22" ht="10.5">
      <c r="A2" s="359" t="s">
        <v>522</v>
      </c>
      <c r="B2" s="359"/>
      <c r="C2" s="359"/>
      <c r="D2" s="359"/>
      <c r="E2" s="359"/>
      <c r="F2" s="359"/>
      <c r="G2" s="359"/>
      <c r="H2" s="359"/>
      <c r="I2" s="359"/>
      <c r="J2" s="359"/>
      <c r="K2" s="359"/>
      <c r="L2" s="359"/>
      <c r="M2" s="359"/>
      <c r="N2" s="359"/>
      <c r="O2" s="359"/>
      <c r="P2" s="359"/>
      <c r="Q2" s="359"/>
      <c r="R2" s="359"/>
      <c r="S2" s="359"/>
      <c r="T2" s="359"/>
      <c r="U2" s="359"/>
      <c r="V2" s="359"/>
    </row>
    <row r="3" spans="1:22" ht="10.5">
      <c r="A3" s="154" t="s">
        <v>460</v>
      </c>
      <c r="B3" s="154"/>
      <c r="C3" s="154"/>
      <c r="D3" s="154"/>
      <c r="E3" s="154"/>
      <c r="F3" s="154"/>
      <c r="G3" s="154"/>
      <c r="H3" s="154"/>
      <c r="I3" s="154"/>
      <c r="J3" s="154"/>
      <c r="K3" s="154"/>
      <c r="L3" s="154"/>
      <c r="M3" s="154"/>
      <c r="N3" s="154"/>
      <c r="O3" s="154"/>
      <c r="P3" s="154"/>
      <c r="Q3" s="154"/>
      <c r="R3" s="154"/>
      <c r="S3" s="154"/>
      <c r="T3" s="154"/>
      <c r="U3" s="154"/>
      <c r="V3" s="154"/>
    </row>
    <row r="4" spans="1:19" ht="12">
      <c r="A4" s="191"/>
      <c r="B4" s="157"/>
      <c r="C4" s="157"/>
      <c r="D4" s="158"/>
      <c r="E4" s="158"/>
      <c r="F4" s="158"/>
      <c r="G4" s="158"/>
      <c r="H4" s="158"/>
      <c r="I4" s="158"/>
      <c r="J4" s="158"/>
      <c r="K4" s="158"/>
      <c r="L4" s="158"/>
      <c r="M4" s="158"/>
      <c r="N4" s="158"/>
      <c r="O4" s="158"/>
      <c r="P4" s="158"/>
      <c r="Q4" s="158"/>
      <c r="R4" s="158"/>
      <c r="S4" s="158"/>
    </row>
    <row r="5" spans="1:22" ht="10.5">
      <c r="A5" s="359" t="s">
        <v>521</v>
      </c>
      <c r="B5" s="359"/>
      <c r="C5" s="359"/>
      <c r="D5" s="359"/>
      <c r="E5" s="359"/>
      <c r="F5" s="359"/>
      <c r="G5" s="359"/>
      <c r="H5" s="359"/>
      <c r="I5" s="359"/>
      <c r="J5" s="359"/>
      <c r="K5" s="359"/>
      <c r="L5" s="359"/>
      <c r="M5" s="359"/>
      <c r="N5" s="359"/>
      <c r="O5" s="359"/>
      <c r="P5" s="359"/>
      <c r="Q5" s="359"/>
      <c r="R5" s="359"/>
      <c r="S5" s="359"/>
      <c r="T5" s="359"/>
      <c r="U5" s="359"/>
      <c r="V5" s="359"/>
    </row>
    <row r="6" spans="1:22" ht="10.5">
      <c r="A6" s="315"/>
      <c r="B6" s="315"/>
      <c r="C6" s="315"/>
      <c r="D6" s="315"/>
      <c r="E6" s="315"/>
      <c r="F6" s="315"/>
      <c r="G6" s="315"/>
      <c r="H6" s="315"/>
      <c r="I6" s="315"/>
      <c r="J6" s="315"/>
      <c r="K6" s="315"/>
      <c r="L6" s="315"/>
      <c r="M6" s="315"/>
      <c r="N6" s="315"/>
      <c r="O6" s="315"/>
      <c r="P6" s="315"/>
      <c r="Q6" s="315"/>
      <c r="R6" s="315"/>
      <c r="S6" s="315"/>
      <c r="T6" s="315"/>
      <c r="U6" s="315"/>
      <c r="V6" s="315"/>
    </row>
    <row r="7" spans="1:22" ht="10.5">
      <c r="A7" s="359" t="s">
        <v>520</v>
      </c>
      <c r="B7" s="359"/>
      <c r="C7" s="359"/>
      <c r="D7" s="359"/>
      <c r="E7" s="359"/>
      <c r="F7" s="359"/>
      <c r="G7" s="359"/>
      <c r="H7" s="359"/>
      <c r="I7" s="359"/>
      <c r="J7" s="359"/>
      <c r="K7" s="359"/>
      <c r="L7" s="359"/>
      <c r="M7" s="359"/>
      <c r="N7" s="359"/>
      <c r="O7" s="359"/>
      <c r="P7" s="359"/>
      <c r="Q7" s="359"/>
      <c r="R7" s="359"/>
      <c r="S7" s="359"/>
      <c r="T7" s="359"/>
      <c r="U7" s="359"/>
      <c r="V7" s="359"/>
    </row>
    <row r="8" spans="1:19" ht="12.75" thickBot="1">
      <c r="A8" s="191"/>
      <c r="B8" s="157"/>
      <c r="C8" s="157"/>
      <c r="D8" s="158"/>
      <c r="E8" s="156"/>
      <c r="F8" s="156"/>
      <c r="G8" s="156"/>
      <c r="H8" s="156"/>
      <c r="I8" s="156"/>
      <c r="J8" s="156"/>
      <c r="K8" s="156"/>
      <c r="L8" s="156"/>
      <c r="M8" s="156"/>
      <c r="N8" s="156"/>
      <c r="O8" s="156"/>
      <c r="P8" s="156"/>
      <c r="Q8" s="156"/>
      <c r="R8" s="156"/>
      <c r="S8" s="156"/>
    </row>
    <row r="9" spans="1:22" ht="10.5">
      <c r="A9" s="159"/>
      <c r="B9" s="332" t="s">
        <v>58</v>
      </c>
      <c r="C9" s="333"/>
      <c r="D9" s="334"/>
      <c r="E9" s="185"/>
      <c r="F9" s="160" t="s">
        <v>46</v>
      </c>
      <c r="G9" s="162"/>
      <c r="H9" s="161"/>
      <c r="I9" s="160" t="s">
        <v>47</v>
      </c>
      <c r="J9" s="162"/>
      <c r="K9" s="161"/>
      <c r="L9" s="160" t="s">
        <v>48</v>
      </c>
      <c r="M9" s="162"/>
      <c r="N9" s="360" t="s">
        <v>514</v>
      </c>
      <c r="O9" s="361"/>
      <c r="P9" s="362"/>
      <c r="Q9" s="185"/>
      <c r="R9" s="160" t="s">
        <v>59</v>
      </c>
      <c r="S9" s="162"/>
      <c r="T9" s="161"/>
      <c r="U9" s="160" t="s">
        <v>28</v>
      </c>
      <c r="V9" s="163"/>
    </row>
    <row r="10" spans="1:22" ht="10.5">
      <c r="A10" s="149"/>
      <c r="B10" s="335" t="s">
        <v>60</v>
      </c>
      <c r="C10" s="336"/>
      <c r="D10" s="337"/>
      <c r="E10" s="262"/>
      <c r="F10" s="261"/>
      <c r="G10" s="260"/>
      <c r="H10" s="262"/>
      <c r="I10" s="261"/>
      <c r="J10" s="260"/>
      <c r="K10" s="262"/>
      <c r="L10" s="261"/>
      <c r="M10" s="263"/>
      <c r="N10" s="290"/>
      <c r="O10" s="260"/>
      <c r="P10" s="263"/>
      <c r="Q10" s="261"/>
      <c r="R10" s="165" t="s">
        <v>61</v>
      </c>
      <c r="S10" s="260"/>
      <c r="T10" s="262"/>
      <c r="U10" s="261"/>
      <c r="V10" s="260"/>
    </row>
    <row r="11" spans="1:22" ht="10.5">
      <c r="A11" s="165"/>
      <c r="B11" s="187" t="s">
        <v>277</v>
      </c>
      <c r="C11" s="188" t="s">
        <v>27</v>
      </c>
      <c r="D11" s="189" t="s">
        <v>29</v>
      </c>
      <c r="E11" s="187" t="s">
        <v>277</v>
      </c>
      <c r="F11" s="188" t="s">
        <v>27</v>
      </c>
      <c r="G11" s="189" t="s">
        <v>29</v>
      </c>
      <c r="H11" s="187" t="s">
        <v>277</v>
      </c>
      <c r="I11" s="188" t="s">
        <v>27</v>
      </c>
      <c r="J11" s="189" t="s">
        <v>29</v>
      </c>
      <c r="K11" s="187" t="s">
        <v>277</v>
      </c>
      <c r="L11" s="188" t="s">
        <v>27</v>
      </c>
      <c r="M11" s="190" t="s">
        <v>29</v>
      </c>
      <c r="N11" s="187" t="s">
        <v>277</v>
      </c>
      <c r="O11" s="188" t="s">
        <v>27</v>
      </c>
      <c r="P11" s="190" t="s">
        <v>29</v>
      </c>
      <c r="Q11" s="188" t="s">
        <v>277</v>
      </c>
      <c r="R11" s="188" t="s">
        <v>27</v>
      </c>
      <c r="S11" s="189" t="s">
        <v>29</v>
      </c>
      <c r="T11" s="187" t="s">
        <v>277</v>
      </c>
      <c r="U11" s="188" t="s">
        <v>27</v>
      </c>
      <c r="V11" s="189" t="s">
        <v>29</v>
      </c>
    </row>
    <row r="12" spans="1:22" ht="10.5">
      <c r="A12" s="170"/>
      <c r="B12" s="288"/>
      <c r="C12" s="287"/>
      <c r="D12" s="269"/>
      <c r="E12" s="288"/>
      <c r="F12" s="287"/>
      <c r="G12" s="269"/>
      <c r="H12" s="288"/>
      <c r="I12" s="287"/>
      <c r="J12" s="269"/>
      <c r="K12" s="288"/>
      <c r="L12" s="287"/>
      <c r="M12" s="289"/>
      <c r="N12" s="287"/>
      <c r="O12" s="287"/>
      <c r="P12" s="289"/>
      <c r="Q12" s="287"/>
      <c r="R12" s="287"/>
      <c r="S12" s="269"/>
      <c r="T12" s="288"/>
      <c r="U12" s="287"/>
      <c r="V12" s="269"/>
    </row>
    <row r="13" spans="1:22" ht="10.5">
      <c r="A13" s="286" t="s">
        <v>517</v>
      </c>
      <c r="B13" s="285">
        <v>147</v>
      </c>
      <c r="C13" s="284">
        <v>87</v>
      </c>
      <c r="D13" s="284">
        <v>234</v>
      </c>
      <c r="E13" s="285">
        <v>389</v>
      </c>
      <c r="F13" s="284">
        <v>279</v>
      </c>
      <c r="G13" s="284">
        <v>668</v>
      </c>
      <c r="H13" s="285">
        <v>13</v>
      </c>
      <c r="I13" s="284">
        <v>3</v>
      </c>
      <c r="J13" s="284">
        <v>16</v>
      </c>
      <c r="K13" s="285">
        <v>101</v>
      </c>
      <c r="L13" s="284">
        <v>46</v>
      </c>
      <c r="M13" s="292">
        <v>147</v>
      </c>
      <c r="N13" s="284">
        <v>6</v>
      </c>
      <c r="O13" s="284">
        <v>4</v>
      </c>
      <c r="P13" s="292">
        <v>10</v>
      </c>
      <c r="Q13" s="284">
        <v>9</v>
      </c>
      <c r="R13" s="284">
        <v>3</v>
      </c>
      <c r="S13" s="284">
        <v>12</v>
      </c>
      <c r="T13" s="285">
        <f>B13+E13+H13+K13+N13+Q13</f>
        <v>665</v>
      </c>
      <c r="U13" s="284">
        <f>C13+F13+I13+L13+O13+R13</f>
        <v>422</v>
      </c>
      <c r="V13" s="284">
        <f>SUM(T13:U13)</f>
        <v>1087</v>
      </c>
    </row>
    <row r="14" spans="1:22" ht="10.5">
      <c r="A14" s="286" t="s">
        <v>513</v>
      </c>
      <c r="B14" s="288">
        <v>5</v>
      </c>
      <c r="C14" s="287">
        <v>2</v>
      </c>
      <c r="D14" s="269">
        <v>7</v>
      </c>
      <c r="E14" s="288">
        <v>11</v>
      </c>
      <c r="F14" s="287">
        <v>14</v>
      </c>
      <c r="G14" s="269">
        <v>25</v>
      </c>
      <c r="H14" s="291">
        <v>0</v>
      </c>
      <c r="I14" s="25">
        <v>0</v>
      </c>
      <c r="J14" s="25">
        <v>0</v>
      </c>
      <c r="K14" s="288">
        <v>2</v>
      </c>
      <c r="L14" s="287">
        <v>2</v>
      </c>
      <c r="M14" s="269">
        <v>4</v>
      </c>
      <c r="N14" s="24">
        <v>0</v>
      </c>
      <c r="O14" s="25">
        <v>0</v>
      </c>
      <c r="P14" s="25">
        <v>0</v>
      </c>
      <c r="Q14" s="24">
        <v>1</v>
      </c>
      <c r="R14" s="25">
        <v>0</v>
      </c>
      <c r="S14" s="25">
        <v>1</v>
      </c>
      <c r="T14" s="297">
        <f>B14+E14+H14+K14+N14+Q14</f>
        <v>19</v>
      </c>
      <c r="U14" s="284">
        <f>C14+F14+I14+L14+O14+R14</f>
        <v>18</v>
      </c>
      <c r="V14" s="284">
        <f>SUM(T14:U14)</f>
        <v>37</v>
      </c>
    </row>
    <row r="15" spans="1:22" ht="10.5">
      <c r="A15" s="180" t="s">
        <v>28</v>
      </c>
      <c r="B15" s="181">
        <f aca="true" t="shared" si="0" ref="B15:V15">SUM(B13:B14)</f>
        <v>152</v>
      </c>
      <c r="C15" s="182">
        <f t="shared" si="0"/>
        <v>89</v>
      </c>
      <c r="D15" s="182">
        <f t="shared" si="0"/>
        <v>241</v>
      </c>
      <c r="E15" s="181">
        <f t="shared" si="0"/>
        <v>400</v>
      </c>
      <c r="F15" s="182">
        <f t="shared" si="0"/>
        <v>293</v>
      </c>
      <c r="G15" s="182">
        <f t="shared" si="0"/>
        <v>693</v>
      </c>
      <c r="H15" s="181">
        <f t="shared" si="0"/>
        <v>13</v>
      </c>
      <c r="I15" s="182">
        <f t="shared" si="0"/>
        <v>3</v>
      </c>
      <c r="J15" s="182">
        <f t="shared" si="0"/>
        <v>16</v>
      </c>
      <c r="K15" s="181">
        <f t="shared" si="0"/>
        <v>103</v>
      </c>
      <c r="L15" s="182">
        <f t="shared" si="0"/>
        <v>48</v>
      </c>
      <c r="M15" s="182">
        <f t="shared" si="0"/>
        <v>151</v>
      </c>
      <c r="N15" s="181">
        <f t="shared" si="0"/>
        <v>6</v>
      </c>
      <c r="O15" s="182">
        <f t="shared" si="0"/>
        <v>4</v>
      </c>
      <c r="P15" s="182">
        <f t="shared" si="0"/>
        <v>10</v>
      </c>
      <c r="Q15" s="181">
        <f t="shared" si="0"/>
        <v>10</v>
      </c>
      <c r="R15" s="182">
        <f t="shared" si="0"/>
        <v>3</v>
      </c>
      <c r="S15" s="182">
        <f t="shared" si="0"/>
        <v>13</v>
      </c>
      <c r="T15" s="181">
        <f t="shared" si="0"/>
        <v>684</v>
      </c>
      <c r="U15" s="182">
        <f t="shared" si="0"/>
        <v>440</v>
      </c>
      <c r="V15" s="182">
        <f t="shared" si="0"/>
        <v>1124</v>
      </c>
    </row>
    <row r="17" spans="1:22" ht="10.5">
      <c r="A17" s="149" t="s">
        <v>519</v>
      </c>
      <c r="E17" s="283"/>
      <c r="F17" s="283"/>
      <c r="G17" s="283"/>
      <c r="T17" s="283"/>
      <c r="U17" s="283"/>
      <c r="V17" s="283"/>
    </row>
    <row r="18" ht="10.5">
      <c r="A18" s="149"/>
    </row>
    <row r="20" spans="1:22" ht="10.5">
      <c r="A20" s="359" t="s">
        <v>518</v>
      </c>
      <c r="B20" s="359"/>
      <c r="C20" s="359"/>
      <c r="D20" s="359"/>
      <c r="E20" s="359"/>
      <c r="F20" s="359"/>
      <c r="G20" s="359"/>
      <c r="H20" s="359"/>
      <c r="I20" s="359"/>
      <c r="J20" s="359"/>
      <c r="K20" s="359"/>
      <c r="L20" s="359"/>
      <c r="M20" s="359"/>
      <c r="N20" s="359"/>
      <c r="O20" s="359"/>
      <c r="P20" s="359"/>
      <c r="Q20" s="359"/>
      <c r="R20" s="359"/>
      <c r="S20" s="359"/>
      <c r="T20" s="359"/>
      <c r="U20" s="359"/>
      <c r="V20" s="359"/>
    </row>
    <row r="21" spans="1:19" ht="12.75" thickBot="1">
      <c r="A21" s="191"/>
      <c r="B21" s="157"/>
      <c r="C21" s="157"/>
      <c r="D21" s="158"/>
      <c r="E21" s="156"/>
      <c r="F21" s="156"/>
      <c r="G21" s="156"/>
      <c r="H21" s="156"/>
      <c r="I21" s="156"/>
      <c r="J21" s="156"/>
      <c r="K21" s="156"/>
      <c r="L21" s="156"/>
      <c r="M21" s="156"/>
      <c r="N21" s="156"/>
      <c r="O21" s="156"/>
      <c r="P21" s="156"/>
      <c r="Q21" s="156"/>
      <c r="R21" s="156"/>
      <c r="S21" s="156"/>
    </row>
    <row r="22" spans="1:22" ht="10.5">
      <c r="A22" s="159"/>
      <c r="B22" s="332" t="s">
        <v>58</v>
      </c>
      <c r="C22" s="333"/>
      <c r="D22" s="334"/>
      <c r="E22" s="185"/>
      <c r="F22" s="160" t="s">
        <v>46</v>
      </c>
      <c r="G22" s="162"/>
      <c r="H22" s="161"/>
      <c r="I22" s="160" t="s">
        <v>47</v>
      </c>
      <c r="J22" s="162"/>
      <c r="K22" s="161"/>
      <c r="L22" s="160" t="s">
        <v>48</v>
      </c>
      <c r="M22" s="162"/>
      <c r="N22" s="360" t="s">
        <v>514</v>
      </c>
      <c r="O22" s="361"/>
      <c r="P22" s="362"/>
      <c r="Q22" s="185"/>
      <c r="R22" s="160" t="s">
        <v>59</v>
      </c>
      <c r="S22" s="162"/>
      <c r="T22" s="161"/>
      <c r="U22" s="160" t="s">
        <v>28</v>
      </c>
      <c r="V22" s="163"/>
    </row>
    <row r="23" spans="1:22" ht="10.5">
      <c r="A23" s="149"/>
      <c r="B23" s="335" t="s">
        <v>60</v>
      </c>
      <c r="C23" s="336"/>
      <c r="D23" s="337"/>
      <c r="E23" s="262"/>
      <c r="F23" s="261"/>
      <c r="G23" s="260"/>
      <c r="H23" s="262"/>
      <c r="I23" s="261"/>
      <c r="J23" s="260"/>
      <c r="K23" s="262"/>
      <c r="L23" s="261"/>
      <c r="M23" s="263"/>
      <c r="N23" s="290"/>
      <c r="O23" s="260"/>
      <c r="P23" s="263"/>
      <c r="Q23" s="261"/>
      <c r="R23" s="165" t="s">
        <v>61</v>
      </c>
      <c r="S23" s="260"/>
      <c r="T23" s="262"/>
      <c r="U23" s="261"/>
      <c r="V23" s="260"/>
    </row>
    <row r="24" spans="1:22" ht="10.5">
      <c r="A24" s="165"/>
      <c r="B24" s="187" t="s">
        <v>277</v>
      </c>
      <c r="C24" s="188" t="s">
        <v>27</v>
      </c>
      <c r="D24" s="189" t="s">
        <v>29</v>
      </c>
      <c r="E24" s="187" t="s">
        <v>277</v>
      </c>
      <c r="F24" s="188" t="s">
        <v>27</v>
      </c>
      <c r="G24" s="189" t="s">
        <v>29</v>
      </c>
      <c r="H24" s="187" t="s">
        <v>277</v>
      </c>
      <c r="I24" s="188" t="s">
        <v>27</v>
      </c>
      <c r="J24" s="189" t="s">
        <v>29</v>
      </c>
      <c r="K24" s="187" t="s">
        <v>277</v>
      </c>
      <c r="L24" s="188" t="s">
        <v>27</v>
      </c>
      <c r="M24" s="190" t="s">
        <v>29</v>
      </c>
      <c r="N24" s="187" t="s">
        <v>277</v>
      </c>
      <c r="O24" s="188" t="s">
        <v>27</v>
      </c>
      <c r="P24" s="190" t="s">
        <v>29</v>
      </c>
      <c r="Q24" s="188" t="s">
        <v>277</v>
      </c>
      <c r="R24" s="188" t="s">
        <v>27</v>
      </c>
      <c r="S24" s="189" t="s">
        <v>29</v>
      </c>
      <c r="T24" s="187" t="s">
        <v>277</v>
      </c>
      <c r="U24" s="188" t="s">
        <v>27</v>
      </c>
      <c r="V24" s="189" t="s">
        <v>29</v>
      </c>
    </row>
    <row r="25" spans="1:22" ht="10.5">
      <c r="A25" s="170"/>
      <c r="B25" s="288"/>
      <c r="C25" s="287"/>
      <c r="D25" s="269"/>
      <c r="E25" s="288"/>
      <c r="F25" s="287"/>
      <c r="G25" s="269"/>
      <c r="H25" s="288"/>
      <c r="I25" s="287"/>
      <c r="J25" s="269"/>
      <c r="K25" s="288"/>
      <c r="L25" s="287"/>
      <c r="M25" s="289"/>
      <c r="N25" s="287"/>
      <c r="O25" s="287"/>
      <c r="P25" s="289"/>
      <c r="Q25" s="287"/>
      <c r="R25" s="287"/>
      <c r="S25" s="269"/>
      <c r="T25" s="288"/>
      <c r="U25" s="287"/>
      <c r="V25" s="269"/>
    </row>
    <row r="26" spans="1:22" ht="10.5">
      <c r="A26" s="286" t="s">
        <v>517</v>
      </c>
      <c r="B26" s="24">
        <v>0</v>
      </c>
      <c r="C26" s="25">
        <v>0</v>
      </c>
      <c r="D26" s="25">
        <f>SUM(B26:C26)</f>
        <v>0</v>
      </c>
      <c r="E26" s="24">
        <v>6</v>
      </c>
      <c r="F26" s="25">
        <v>3</v>
      </c>
      <c r="G26" s="25">
        <f>SUM(E26:F26)</f>
        <v>9</v>
      </c>
      <c r="H26" s="24">
        <v>0</v>
      </c>
      <c r="I26" s="25">
        <v>0</v>
      </c>
      <c r="J26" s="25">
        <f>SUM(H26:I26)</f>
        <v>0</v>
      </c>
      <c r="K26" s="24">
        <v>5</v>
      </c>
      <c r="L26" s="25">
        <v>7</v>
      </c>
      <c r="M26" s="25">
        <f>SUM(K26:L26)</f>
        <v>12</v>
      </c>
      <c r="N26" s="24">
        <v>0</v>
      </c>
      <c r="O26" s="25">
        <v>0</v>
      </c>
      <c r="P26" s="25">
        <f>SUM(N26:O26)</f>
        <v>0</v>
      </c>
      <c r="Q26" s="24">
        <v>1</v>
      </c>
      <c r="R26" s="25">
        <v>1</v>
      </c>
      <c r="S26" s="25">
        <f>SUM(Q26:R26)</f>
        <v>2</v>
      </c>
      <c r="T26" s="285">
        <f>B26+E26+H26+K26+N26+Q26</f>
        <v>12</v>
      </c>
      <c r="U26" s="284">
        <f>C26+F26+I26+L26+O26+R26</f>
        <v>11</v>
      </c>
      <c r="V26" s="284">
        <f>SUM(T26:U26)</f>
        <v>23</v>
      </c>
    </row>
    <row r="27" spans="1:22" ht="10.5">
      <c r="A27" s="286" t="s">
        <v>513</v>
      </c>
      <c r="B27" s="24">
        <v>0</v>
      </c>
      <c r="C27" s="25">
        <v>0</v>
      </c>
      <c r="D27" s="25">
        <f>SUM(B27:C27)</f>
        <v>0</v>
      </c>
      <c r="E27" s="24">
        <v>0</v>
      </c>
      <c r="F27" s="25">
        <v>0</v>
      </c>
      <c r="G27" s="25">
        <f>SUM(E27:F27)</f>
        <v>0</v>
      </c>
      <c r="H27" s="24">
        <v>0</v>
      </c>
      <c r="I27" s="25">
        <v>0</v>
      </c>
      <c r="J27" s="25">
        <f>SUM(H27:I27)</f>
        <v>0</v>
      </c>
      <c r="K27" s="24">
        <v>1</v>
      </c>
      <c r="L27" s="25">
        <v>0</v>
      </c>
      <c r="M27" s="25">
        <f>SUM(K27:L27)</f>
        <v>1</v>
      </c>
      <c r="N27" s="24">
        <v>0</v>
      </c>
      <c r="O27" s="25">
        <v>0</v>
      </c>
      <c r="P27" s="25">
        <f>SUM(N27:O27)</f>
        <v>0</v>
      </c>
      <c r="Q27" s="24">
        <v>2</v>
      </c>
      <c r="R27" s="25">
        <v>0</v>
      </c>
      <c r="S27" s="25">
        <f>SUM(Q27:R27)</f>
        <v>2</v>
      </c>
      <c r="T27" s="285">
        <f>B27+E27+H27+K27+N27+Q27</f>
        <v>3</v>
      </c>
      <c r="U27" s="25">
        <f>C27+F27+I27+L27+O27+R27</f>
        <v>0</v>
      </c>
      <c r="V27" s="284">
        <f>SUM(T27:U27)</f>
        <v>3</v>
      </c>
    </row>
    <row r="28" spans="1:22" ht="10.5">
      <c r="A28" s="180" t="s">
        <v>28</v>
      </c>
      <c r="B28" s="181">
        <f>SUM(B27:B27)</f>
        <v>0</v>
      </c>
      <c r="C28" s="182">
        <f>SUM(C27:C27)</f>
        <v>0</v>
      </c>
      <c r="D28" s="182">
        <f>SUM(D27:D27)</f>
        <v>0</v>
      </c>
      <c r="E28" s="181">
        <f>SUM(E26:E27)</f>
        <v>6</v>
      </c>
      <c r="F28" s="182">
        <f>SUM(F26:F27)</f>
        <v>3</v>
      </c>
      <c r="G28" s="182">
        <f>SUM(G26:G27)</f>
        <v>9</v>
      </c>
      <c r="H28" s="181">
        <f>SUM(H27:H27)</f>
        <v>0</v>
      </c>
      <c r="I28" s="182">
        <f>SUM(I27:I27)</f>
        <v>0</v>
      </c>
      <c r="J28" s="182">
        <f>SUM(J27:J27)</f>
        <v>0</v>
      </c>
      <c r="K28" s="181">
        <f>SUM(K26:K27)</f>
        <v>6</v>
      </c>
      <c r="L28" s="182">
        <f>SUM(L26:L27)</f>
        <v>7</v>
      </c>
      <c r="M28" s="182">
        <f>SUM(M26:M27)</f>
        <v>13</v>
      </c>
      <c r="N28" s="181">
        <f>SUM(N27:N27)</f>
        <v>0</v>
      </c>
      <c r="O28" s="182">
        <f>SUM(O27:O27)</f>
        <v>0</v>
      </c>
      <c r="P28" s="182">
        <f>SUM(P27:P27)</f>
        <v>0</v>
      </c>
      <c r="Q28" s="181">
        <f aca="true" t="shared" si="1" ref="Q28:V28">SUM(Q26:Q27)</f>
        <v>3</v>
      </c>
      <c r="R28" s="182">
        <f t="shared" si="1"/>
        <v>1</v>
      </c>
      <c r="S28" s="182">
        <f t="shared" si="1"/>
        <v>4</v>
      </c>
      <c r="T28" s="181">
        <f t="shared" si="1"/>
        <v>15</v>
      </c>
      <c r="U28" s="182">
        <f t="shared" si="1"/>
        <v>11</v>
      </c>
      <c r="V28" s="182">
        <f t="shared" si="1"/>
        <v>26</v>
      </c>
    </row>
    <row r="29" spans="1:22" ht="9.75">
      <c r="A29" s="150"/>
      <c r="B29" s="150"/>
      <c r="C29" s="150"/>
      <c r="D29" s="150"/>
      <c r="E29" s="150"/>
      <c r="F29" s="150"/>
      <c r="G29" s="150"/>
      <c r="H29" s="150"/>
      <c r="I29" s="150"/>
      <c r="J29" s="150"/>
      <c r="K29" s="150"/>
      <c r="L29" s="150"/>
      <c r="M29" s="150"/>
      <c r="N29" s="150"/>
      <c r="O29" s="150"/>
      <c r="P29" s="150"/>
      <c r="Q29" s="150"/>
      <c r="R29" s="150"/>
      <c r="S29" s="150"/>
      <c r="T29" s="150"/>
      <c r="U29" s="150"/>
      <c r="V29" s="193"/>
    </row>
    <row r="30" spans="1:22" ht="10.5">
      <c r="A30" s="149" t="s">
        <v>539</v>
      </c>
      <c r="E30" s="283"/>
      <c r="F30" s="283"/>
      <c r="G30" s="283"/>
      <c r="T30" s="283"/>
      <c r="U30" s="283"/>
      <c r="V30" s="283"/>
    </row>
    <row r="31" spans="1:22" ht="10.5">
      <c r="A31" s="149" t="s">
        <v>540</v>
      </c>
      <c r="B31" s="150"/>
      <c r="C31" s="150"/>
      <c r="D31" s="150"/>
      <c r="E31" s="150"/>
      <c r="F31" s="150"/>
      <c r="G31" s="150"/>
      <c r="H31" s="150"/>
      <c r="I31" s="150"/>
      <c r="J31" s="150"/>
      <c r="K31" s="150"/>
      <c r="L31" s="150"/>
      <c r="M31" s="150"/>
      <c r="N31" s="150"/>
      <c r="O31" s="150"/>
      <c r="P31" s="150"/>
      <c r="Q31" s="150"/>
      <c r="R31" s="150"/>
      <c r="S31" s="150"/>
      <c r="T31" s="150"/>
      <c r="U31" s="150"/>
      <c r="V31" s="193"/>
    </row>
    <row r="32" spans="1:22" ht="9.75">
      <c r="A32" s="150"/>
      <c r="B32" s="150"/>
      <c r="C32" s="150"/>
      <c r="D32" s="150"/>
      <c r="E32" s="150"/>
      <c r="F32" s="150"/>
      <c r="G32" s="150"/>
      <c r="H32" s="150"/>
      <c r="I32" s="150"/>
      <c r="J32" s="150"/>
      <c r="K32" s="150"/>
      <c r="L32" s="150"/>
      <c r="M32" s="150"/>
      <c r="N32" s="150"/>
      <c r="O32" s="150"/>
      <c r="P32" s="150"/>
      <c r="Q32" s="150"/>
      <c r="R32" s="150"/>
      <c r="S32" s="150"/>
      <c r="T32" s="150"/>
      <c r="U32" s="150"/>
      <c r="V32" s="193"/>
    </row>
    <row r="33" spans="1:22" ht="10.5">
      <c r="A33" s="359" t="s">
        <v>515</v>
      </c>
      <c r="B33" s="359"/>
      <c r="C33" s="359"/>
      <c r="D33" s="359"/>
      <c r="E33" s="359"/>
      <c r="F33" s="359"/>
      <c r="G33" s="359"/>
      <c r="H33" s="359"/>
      <c r="I33" s="359"/>
      <c r="J33" s="359"/>
      <c r="K33" s="359"/>
      <c r="L33" s="359"/>
      <c r="M33" s="359"/>
      <c r="N33" s="359"/>
      <c r="O33" s="359"/>
      <c r="P33" s="359"/>
      <c r="Q33" s="359"/>
      <c r="R33" s="359"/>
      <c r="S33" s="359"/>
      <c r="T33" s="359"/>
      <c r="U33" s="359"/>
      <c r="V33" s="359"/>
    </row>
    <row r="34" spans="1:19" ht="12.75" thickBot="1">
      <c r="A34" s="191"/>
      <c r="B34" s="157"/>
      <c r="C34" s="157"/>
      <c r="D34" s="158"/>
      <c r="E34" s="156"/>
      <c r="F34" s="156"/>
      <c r="G34" s="156"/>
      <c r="H34" s="156"/>
      <c r="I34" s="156"/>
      <c r="J34" s="156"/>
      <c r="K34" s="156"/>
      <c r="L34" s="156"/>
      <c r="M34" s="156"/>
      <c r="N34" s="156"/>
      <c r="O34" s="156"/>
      <c r="P34" s="156"/>
      <c r="Q34" s="156"/>
      <c r="R34" s="156"/>
      <c r="S34" s="156"/>
    </row>
    <row r="35" spans="1:22" ht="10.5">
      <c r="A35" s="159"/>
      <c r="B35" s="332" t="s">
        <v>58</v>
      </c>
      <c r="C35" s="333"/>
      <c r="D35" s="334"/>
      <c r="E35" s="185"/>
      <c r="F35" s="160" t="s">
        <v>46</v>
      </c>
      <c r="G35" s="162"/>
      <c r="H35" s="161"/>
      <c r="I35" s="160" t="s">
        <v>47</v>
      </c>
      <c r="J35" s="162"/>
      <c r="K35" s="161"/>
      <c r="L35" s="160" t="s">
        <v>48</v>
      </c>
      <c r="M35" s="162"/>
      <c r="N35" s="360" t="s">
        <v>514</v>
      </c>
      <c r="O35" s="361"/>
      <c r="P35" s="362"/>
      <c r="Q35" s="185"/>
      <c r="R35" s="160" t="s">
        <v>59</v>
      </c>
      <c r="S35" s="162"/>
      <c r="T35" s="161"/>
      <c r="U35" s="160" t="s">
        <v>28</v>
      </c>
      <c r="V35" s="163"/>
    </row>
    <row r="36" spans="1:22" ht="10.5">
      <c r="A36" s="149"/>
      <c r="B36" s="335" t="s">
        <v>60</v>
      </c>
      <c r="C36" s="336"/>
      <c r="D36" s="337"/>
      <c r="E36" s="262"/>
      <c r="F36" s="261"/>
      <c r="G36" s="260"/>
      <c r="H36" s="262"/>
      <c r="I36" s="261"/>
      <c r="J36" s="260"/>
      <c r="K36" s="262"/>
      <c r="L36" s="261"/>
      <c r="M36" s="263"/>
      <c r="N36" s="290"/>
      <c r="O36" s="260"/>
      <c r="P36" s="263"/>
      <c r="Q36" s="261"/>
      <c r="R36" s="165" t="s">
        <v>61</v>
      </c>
      <c r="S36" s="260"/>
      <c r="T36" s="262"/>
      <c r="U36" s="261"/>
      <c r="V36" s="260"/>
    </row>
    <row r="37" spans="1:22" ht="10.5">
      <c r="A37" s="165"/>
      <c r="B37" s="187" t="s">
        <v>277</v>
      </c>
      <c r="C37" s="188" t="s">
        <v>27</v>
      </c>
      <c r="D37" s="189" t="s">
        <v>29</v>
      </c>
      <c r="E37" s="187" t="s">
        <v>277</v>
      </c>
      <c r="F37" s="188" t="s">
        <v>27</v>
      </c>
      <c r="G37" s="189" t="s">
        <v>29</v>
      </c>
      <c r="H37" s="187" t="s">
        <v>277</v>
      </c>
      <c r="I37" s="188" t="s">
        <v>27</v>
      </c>
      <c r="J37" s="189" t="s">
        <v>29</v>
      </c>
      <c r="K37" s="187" t="s">
        <v>277</v>
      </c>
      <c r="L37" s="188" t="s">
        <v>27</v>
      </c>
      <c r="M37" s="190" t="s">
        <v>29</v>
      </c>
      <c r="N37" s="187" t="s">
        <v>277</v>
      </c>
      <c r="O37" s="188" t="s">
        <v>27</v>
      </c>
      <c r="P37" s="190" t="s">
        <v>29</v>
      </c>
      <c r="Q37" s="188" t="s">
        <v>277</v>
      </c>
      <c r="R37" s="188" t="s">
        <v>27</v>
      </c>
      <c r="S37" s="189" t="s">
        <v>29</v>
      </c>
      <c r="T37" s="187" t="s">
        <v>277</v>
      </c>
      <c r="U37" s="188" t="s">
        <v>27</v>
      </c>
      <c r="V37" s="189" t="s">
        <v>29</v>
      </c>
    </row>
    <row r="38" spans="1:22" ht="10.5">
      <c r="A38" s="170"/>
      <c r="B38" s="288"/>
      <c r="C38" s="287"/>
      <c r="D38" s="269"/>
      <c r="E38" s="288"/>
      <c r="F38" s="287"/>
      <c r="G38" s="269"/>
      <c r="H38" s="288"/>
      <c r="I38" s="287"/>
      <c r="J38" s="269"/>
      <c r="K38" s="288"/>
      <c r="L38" s="287"/>
      <c r="M38" s="289"/>
      <c r="N38" s="287"/>
      <c r="O38" s="287"/>
      <c r="P38" s="289"/>
      <c r="Q38" s="287"/>
      <c r="R38" s="287"/>
      <c r="S38" s="269"/>
      <c r="T38" s="288"/>
      <c r="U38" s="287"/>
      <c r="V38" s="269"/>
    </row>
    <row r="39" spans="1:22" ht="10.5">
      <c r="A39" s="286" t="s">
        <v>513</v>
      </c>
      <c r="B39" s="24">
        <v>74</v>
      </c>
      <c r="C39" s="25">
        <v>46</v>
      </c>
      <c r="D39" s="25">
        <v>120</v>
      </c>
      <c r="E39" s="24">
        <v>218</v>
      </c>
      <c r="F39" s="25">
        <v>126</v>
      </c>
      <c r="G39" s="25">
        <v>344</v>
      </c>
      <c r="H39" s="24">
        <v>7</v>
      </c>
      <c r="I39" s="25">
        <v>3</v>
      </c>
      <c r="J39" s="25">
        <v>10</v>
      </c>
      <c r="K39" s="24">
        <v>47</v>
      </c>
      <c r="L39" s="25">
        <v>29</v>
      </c>
      <c r="M39" s="25">
        <v>76</v>
      </c>
      <c r="N39" s="24">
        <v>6</v>
      </c>
      <c r="O39" s="25">
        <v>3</v>
      </c>
      <c r="P39" s="25">
        <v>9</v>
      </c>
      <c r="Q39" s="24">
        <v>2</v>
      </c>
      <c r="R39" s="25">
        <v>2</v>
      </c>
      <c r="S39" s="25">
        <v>4</v>
      </c>
      <c r="T39" s="285">
        <v>354</v>
      </c>
      <c r="U39" s="284">
        <v>209</v>
      </c>
      <c r="V39" s="284">
        <v>563</v>
      </c>
    </row>
    <row r="40" spans="1:22" ht="10.5">
      <c r="A40" s="180" t="s">
        <v>28</v>
      </c>
      <c r="B40" s="181">
        <v>74</v>
      </c>
      <c r="C40" s="182">
        <v>46</v>
      </c>
      <c r="D40" s="182">
        <v>120</v>
      </c>
      <c r="E40" s="181">
        <v>218</v>
      </c>
      <c r="F40" s="182">
        <v>126</v>
      </c>
      <c r="G40" s="182">
        <v>344</v>
      </c>
      <c r="H40" s="181">
        <v>7</v>
      </c>
      <c r="I40" s="182">
        <v>3</v>
      </c>
      <c r="J40" s="182">
        <v>10</v>
      </c>
      <c r="K40" s="181">
        <v>47</v>
      </c>
      <c r="L40" s="182">
        <v>29</v>
      </c>
      <c r="M40" s="182">
        <v>76</v>
      </c>
      <c r="N40" s="181">
        <v>6</v>
      </c>
      <c r="O40" s="182">
        <v>3</v>
      </c>
      <c r="P40" s="182">
        <v>9</v>
      </c>
      <c r="Q40" s="181">
        <v>2</v>
      </c>
      <c r="R40" s="182">
        <v>2</v>
      </c>
      <c r="S40" s="182">
        <v>4</v>
      </c>
      <c r="T40" s="181">
        <v>354</v>
      </c>
      <c r="U40" s="182">
        <v>209</v>
      </c>
      <c r="V40" s="182">
        <v>563</v>
      </c>
    </row>
    <row r="42" spans="1:22" ht="10.5">
      <c r="A42" s="149" t="s">
        <v>512</v>
      </c>
      <c r="E42" s="283"/>
      <c r="F42" s="283"/>
      <c r="G42" s="283"/>
      <c r="T42" s="283"/>
      <c r="U42" s="283"/>
      <c r="V42" s="283"/>
    </row>
    <row r="43" ht="10.5">
      <c r="A43" s="216" t="s">
        <v>511</v>
      </c>
    </row>
    <row r="44" spans="1:40" ht="9.75">
      <c r="A44" s="150"/>
      <c r="B44" s="150"/>
      <c r="C44" s="150"/>
      <c r="D44" s="150"/>
      <c r="E44" s="150"/>
      <c r="F44" s="150"/>
      <c r="G44" s="150"/>
      <c r="H44" s="150"/>
      <c r="I44" s="150"/>
      <c r="J44" s="150"/>
      <c r="K44" s="150"/>
      <c r="L44" s="150"/>
      <c r="M44" s="150"/>
      <c r="N44" s="150"/>
      <c r="O44" s="150"/>
      <c r="P44" s="150"/>
      <c r="Q44" s="150"/>
      <c r="R44" s="150"/>
      <c r="S44" s="150"/>
      <c r="T44" s="150"/>
      <c r="U44" s="150"/>
      <c r="V44" s="193"/>
      <c r="W44" s="150"/>
      <c r="X44" s="150"/>
      <c r="Y44" s="150"/>
      <c r="Z44" s="150"/>
      <c r="AA44" s="150"/>
      <c r="AB44" s="150"/>
      <c r="AC44" s="150"/>
      <c r="AD44" s="150"/>
      <c r="AE44" s="150"/>
      <c r="AF44" s="150"/>
      <c r="AG44" s="150"/>
      <c r="AH44" s="150"/>
      <c r="AI44" s="150"/>
      <c r="AJ44" s="150"/>
      <c r="AK44" s="150"/>
      <c r="AL44" s="150"/>
      <c r="AM44" s="150"/>
      <c r="AN44" s="150"/>
    </row>
  </sheetData>
  <sheetProtection/>
  <mergeCells count="14">
    <mergeCell ref="A2:V2"/>
    <mergeCell ref="A5:V5"/>
    <mergeCell ref="A7:V7"/>
    <mergeCell ref="A33:V33"/>
    <mergeCell ref="B35:D35"/>
    <mergeCell ref="N35:P35"/>
    <mergeCell ref="A20:V20"/>
    <mergeCell ref="B22:D22"/>
    <mergeCell ref="N22:P22"/>
    <mergeCell ref="B23:D23"/>
    <mergeCell ref="B36:D36"/>
    <mergeCell ref="B9:D9"/>
    <mergeCell ref="B10:D10"/>
    <mergeCell ref="N9:P9"/>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Y73"/>
  <sheetViews>
    <sheetView zoomScalePageLayoutView="0" workbookViewId="0" topLeftCell="A1">
      <selection activeCell="Z54" sqref="Z54"/>
    </sheetView>
  </sheetViews>
  <sheetFormatPr defaultColWidth="9.33203125" defaultRowHeight="11.25" customHeight="1"/>
  <cols>
    <col min="1" max="1" width="26.16015625" style="293" customWidth="1"/>
    <col min="2" max="24" width="6" style="293" customWidth="1"/>
    <col min="25" max="25" width="5.33203125" style="293" customWidth="1"/>
    <col min="26" max="16384" width="9.33203125" style="293" customWidth="1"/>
  </cols>
  <sheetData>
    <row r="1" spans="1:19" s="192" customFormat="1" ht="10.5">
      <c r="A1" s="153" t="s">
        <v>459</v>
      </c>
      <c r="B1" s="155"/>
      <c r="C1" s="155"/>
      <c r="D1" s="156"/>
      <c r="E1" s="156"/>
      <c r="F1" s="156"/>
      <c r="G1" s="156"/>
      <c r="H1" s="156"/>
      <c r="I1" s="156"/>
      <c r="J1" s="156"/>
      <c r="K1" s="156"/>
      <c r="L1" s="156"/>
      <c r="M1" s="156"/>
      <c r="N1" s="156"/>
      <c r="O1" s="156"/>
      <c r="P1" s="156"/>
      <c r="Q1" s="156"/>
      <c r="R1" s="156"/>
      <c r="S1" s="156"/>
    </row>
    <row r="2" spans="1:24" s="192" customFormat="1" ht="10.5">
      <c r="A2" s="359" t="s">
        <v>522</v>
      </c>
      <c r="B2" s="359"/>
      <c r="C2" s="359"/>
      <c r="D2" s="359"/>
      <c r="E2" s="359"/>
      <c r="F2" s="359"/>
      <c r="G2" s="359"/>
      <c r="H2" s="359"/>
      <c r="I2" s="359"/>
      <c r="J2" s="359"/>
      <c r="K2" s="359"/>
      <c r="L2" s="359"/>
      <c r="M2" s="359"/>
      <c r="N2" s="359"/>
      <c r="O2" s="359"/>
      <c r="P2" s="359"/>
      <c r="Q2" s="359"/>
      <c r="R2" s="359"/>
      <c r="S2" s="359"/>
      <c r="T2" s="359"/>
      <c r="U2" s="359"/>
      <c r="V2" s="359"/>
      <c r="W2" s="359"/>
      <c r="X2" s="359"/>
    </row>
    <row r="3" spans="1:24" s="192" customFormat="1" ht="10.5">
      <c r="A3" s="359" t="s">
        <v>460</v>
      </c>
      <c r="B3" s="359"/>
      <c r="C3" s="359"/>
      <c r="D3" s="359"/>
      <c r="E3" s="359"/>
      <c r="F3" s="359"/>
      <c r="G3" s="359"/>
      <c r="H3" s="359"/>
      <c r="I3" s="359"/>
      <c r="J3" s="359"/>
      <c r="K3" s="359"/>
      <c r="L3" s="359"/>
      <c r="M3" s="359"/>
      <c r="N3" s="359"/>
      <c r="O3" s="359"/>
      <c r="P3" s="359"/>
      <c r="Q3" s="359"/>
      <c r="R3" s="359"/>
      <c r="S3" s="359"/>
      <c r="T3" s="359"/>
      <c r="U3" s="359"/>
      <c r="V3" s="359"/>
      <c r="W3" s="359"/>
      <c r="X3" s="359"/>
    </row>
    <row r="4" spans="1:25" s="184" customFormat="1" ht="11.25" customHeight="1">
      <c r="A4" s="356" t="s">
        <v>275</v>
      </c>
      <c r="B4" s="356"/>
      <c r="C4" s="356"/>
      <c r="D4" s="356"/>
      <c r="E4" s="356"/>
      <c r="F4" s="356"/>
      <c r="G4" s="356"/>
      <c r="H4" s="356"/>
      <c r="I4" s="356"/>
      <c r="J4" s="356"/>
      <c r="K4" s="356"/>
      <c r="L4" s="356"/>
      <c r="M4" s="356"/>
      <c r="N4" s="356"/>
      <c r="O4" s="356"/>
      <c r="P4" s="356"/>
      <c r="Q4" s="356"/>
      <c r="R4" s="356"/>
      <c r="S4" s="356"/>
      <c r="T4" s="356"/>
      <c r="U4" s="356"/>
      <c r="V4" s="356"/>
      <c r="W4" s="356"/>
      <c r="X4" s="356"/>
      <c r="Y4" s="277"/>
    </row>
    <row r="5" spans="1:25" s="184" customFormat="1" ht="11.25" customHeight="1">
      <c r="A5" s="282"/>
      <c r="B5" s="282"/>
      <c r="C5" s="282"/>
      <c r="D5" s="282"/>
      <c r="E5" s="282"/>
      <c r="F5" s="282"/>
      <c r="G5" s="282"/>
      <c r="H5" s="282"/>
      <c r="I5" s="282"/>
      <c r="J5" s="282"/>
      <c r="K5" s="282"/>
      <c r="L5" s="282"/>
      <c r="M5" s="282"/>
      <c r="N5" s="282"/>
      <c r="O5" s="282"/>
      <c r="P5" s="282"/>
      <c r="Q5" s="282"/>
      <c r="R5" s="282"/>
      <c r="S5" s="282"/>
      <c r="T5" s="282"/>
      <c r="U5" s="282"/>
      <c r="V5" s="282"/>
      <c r="W5" s="282"/>
      <c r="X5" s="282"/>
      <c r="Y5" s="277"/>
    </row>
    <row r="6" spans="1:25" s="184" customFormat="1" ht="11.25" customHeight="1">
      <c r="A6" s="359" t="s">
        <v>521</v>
      </c>
      <c r="B6" s="359"/>
      <c r="C6" s="359"/>
      <c r="D6" s="359"/>
      <c r="E6" s="359"/>
      <c r="F6" s="359"/>
      <c r="G6" s="359"/>
      <c r="H6" s="359"/>
      <c r="I6" s="359"/>
      <c r="J6" s="359"/>
      <c r="K6" s="359"/>
      <c r="L6" s="359"/>
      <c r="M6" s="359"/>
      <c r="N6" s="359"/>
      <c r="O6" s="359"/>
      <c r="P6" s="359"/>
      <c r="Q6" s="359"/>
      <c r="R6" s="359"/>
      <c r="S6" s="359"/>
      <c r="T6" s="359"/>
      <c r="U6" s="359"/>
      <c r="V6" s="359"/>
      <c r="W6" s="359"/>
      <c r="X6" s="359"/>
      <c r="Y6" s="296"/>
    </row>
    <row r="7" spans="1:25" s="184" customFormat="1" ht="11.25" customHeight="1">
      <c r="A7" s="315"/>
      <c r="B7" s="315"/>
      <c r="C7" s="315"/>
      <c r="D7" s="315"/>
      <c r="E7" s="315"/>
      <c r="F7" s="315"/>
      <c r="G7" s="315"/>
      <c r="H7" s="315"/>
      <c r="I7" s="315"/>
      <c r="J7" s="315"/>
      <c r="K7" s="315"/>
      <c r="L7" s="315"/>
      <c r="M7" s="315"/>
      <c r="N7" s="315"/>
      <c r="O7" s="315"/>
      <c r="P7" s="315"/>
      <c r="Q7" s="315"/>
      <c r="R7" s="315"/>
      <c r="S7" s="315"/>
      <c r="T7" s="315"/>
      <c r="U7" s="315"/>
      <c r="V7" s="315"/>
      <c r="W7" s="315"/>
      <c r="X7" s="315"/>
      <c r="Y7" s="296"/>
    </row>
    <row r="8" spans="1:25" s="184" customFormat="1" ht="11.25" customHeight="1">
      <c r="A8" s="359" t="s">
        <v>520</v>
      </c>
      <c r="B8" s="359"/>
      <c r="C8" s="359"/>
      <c r="D8" s="359"/>
      <c r="E8" s="359"/>
      <c r="F8" s="359"/>
      <c r="G8" s="359"/>
      <c r="H8" s="359"/>
      <c r="I8" s="359"/>
      <c r="J8" s="359"/>
      <c r="K8" s="359"/>
      <c r="L8" s="359"/>
      <c r="M8" s="359"/>
      <c r="N8" s="359"/>
      <c r="O8" s="359"/>
      <c r="P8" s="359"/>
      <c r="Q8" s="359"/>
      <c r="R8" s="359"/>
      <c r="S8" s="359"/>
      <c r="T8" s="359"/>
      <c r="U8" s="359"/>
      <c r="V8" s="359"/>
      <c r="W8" s="359"/>
      <c r="X8" s="359"/>
      <c r="Y8" s="277"/>
    </row>
    <row r="9" spans="1:25" s="184" customFormat="1" ht="11.25" customHeight="1" thickBot="1">
      <c r="A9" s="277"/>
      <c r="B9" s="277"/>
      <c r="C9" s="277"/>
      <c r="D9" s="277"/>
      <c r="E9" s="277"/>
      <c r="F9" s="277"/>
      <c r="G9" s="277"/>
      <c r="H9" s="277"/>
      <c r="I9" s="277"/>
      <c r="J9" s="277"/>
      <c r="K9" s="277"/>
      <c r="L9" s="277"/>
      <c r="M9" s="277"/>
      <c r="N9" s="277"/>
      <c r="O9" s="277"/>
      <c r="P9" s="277"/>
      <c r="Q9" s="277"/>
      <c r="R9" s="277"/>
      <c r="S9" s="277"/>
      <c r="T9" s="277"/>
      <c r="U9" s="277"/>
      <c r="V9" s="277"/>
      <c r="W9" s="277"/>
      <c r="X9" s="277"/>
      <c r="Y9" s="277"/>
    </row>
    <row r="10" spans="1:24" s="156" customFormat="1" ht="11.25" customHeight="1">
      <c r="A10" s="276"/>
      <c r="B10" s="357" t="s">
        <v>276</v>
      </c>
      <c r="C10" s="358"/>
      <c r="D10" s="358"/>
      <c r="E10" s="358"/>
      <c r="F10" s="358"/>
      <c r="G10" s="358"/>
      <c r="H10" s="358"/>
      <c r="I10" s="358"/>
      <c r="J10" s="358"/>
      <c r="K10" s="358"/>
      <c r="L10" s="358"/>
      <c r="M10" s="358"/>
      <c r="N10" s="358"/>
      <c r="O10" s="358"/>
      <c r="P10" s="358"/>
      <c r="Q10" s="358"/>
      <c r="R10" s="358"/>
      <c r="S10" s="358"/>
      <c r="T10" s="358"/>
      <c r="U10" s="358"/>
      <c r="V10" s="358"/>
      <c r="W10" s="358"/>
      <c r="X10" s="358"/>
    </row>
    <row r="11" spans="1:24" s="156" customFormat="1" ht="11.25" customHeight="1">
      <c r="A11" s="275"/>
      <c r="B11" s="167">
        <v>1999</v>
      </c>
      <c r="C11" s="169"/>
      <c r="D11" s="167">
        <f>B11-1</f>
        <v>1998</v>
      </c>
      <c r="E11" s="169"/>
      <c r="F11" s="167">
        <f>D11-1</f>
        <v>1997</v>
      </c>
      <c r="G11" s="169"/>
      <c r="H11" s="167">
        <f>F11-1</f>
        <v>1996</v>
      </c>
      <c r="I11" s="169"/>
      <c r="J11" s="167">
        <f>H11-1</f>
        <v>1995</v>
      </c>
      <c r="K11" s="169"/>
      <c r="L11" s="167">
        <f>J11-1</f>
        <v>1994</v>
      </c>
      <c r="M11" s="169"/>
      <c r="N11" s="167">
        <f>L11-1</f>
        <v>1993</v>
      </c>
      <c r="O11" s="186"/>
      <c r="P11" s="167">
        <f>N11-1</f>
        <v>1992</v>
      </c>
      <c r="Q11" s="169"/>
      <c r="R11" s="167">
        <f>P11-1</f>
        <v>1991</v>
      </c>
      <c r="S11" s="186"/>
      <c r="T11" s="167" t="str">
        <f>R11-1&amp;" + vóór"</f>
        <v>1990 + vóór</v>
      </c>
      <c r="U11" s="169"/>
      <c r="V11" s="274" t="s">
        <v>28</v>
      </c>
      <c r="W11" s="169"/>
      <c r="X11" s="169"/>
    </row>
    <row r="12" spans="1:24" s="156" customFormat="1" ht="11.25" customHeight="1">
      <c r="A12" s="273"/>
      <c r="B12" s="272" t="s">
        <v>277</v>
      </c>
      <c r="C12" s="189" t="s">
        <v>27</v>
      </c>
      <c r="D12" s="272" t="s">
        <v>277</v>
      </c>
      <c r="E12" s="189" t="s">
        <v>27</v>
      </c>
      <c r="F12" s="272" t="s">
        <v>277</v>
      </c>
      <c r="G12" s="189" t="s">
        <v>27</v>
      </c>
      <c r="H12" s="272" t="s">
        <v>277</v>
      </c>
      <c r="I12" s="189" t="s">
        <v>27</v>
      </c>
      <c r="J12" s="272" t="s">
        <v>277</v>
      </c>
      <c r="K12" s="189" t="s">
        <v>27</v>
      </c>
      <c r="L12" s="272" t="s">
        <v>277</v>
      </c>
      <c r="M12" s="189" t="s">
        <v>27</v>
      </c>
      <c r="N12" s="272" t="s">
        <v>277</v>
      </c>
      <c r="O12" s="189" t="s">
        <v>27</v>
      </c>
      <c r="P12" s="272" t="s">
        <v>277</v>
      </c>
      <c r="Q12" s="189" t="s">
        <v>27</v>
      </c>
      <c r="R12" s="272" t="s">
        <v>277</v>
      </c>
      <c r="S12" s="189" t="s">
        <v>27</v>
      </c>
      <c r="T12" s="272" t="s">
        <v>277</v>
      </c>
      <c r="U12" s="189" t="s">
        <v>27</v>
      </c>
      <c r="V12" s="272" t="s">
        <v>277</v>
      </c>
      <c r="W12" s="189" t="s">
        <v>27</v>
      </c>
      <c r="X12" s="189" t="s">
        <v>29</v>
      </c>
    </row>
    <row r="13" spans="1:24" s="164" customFormat="1" ht="11.25" customHeight="1">
      <c r="A13" s="295" t="s">
        <v>517</v>
      </c>
      <c r="B13" s="270"/>
      <c r="C13" s="269"/>
      <c r="D13" s="270"/>
      <c r="E13" s="269"/>
      <c r="F13" s="270"/>
      <c r="G13" s="269"/>
      <c r="H13" s="270"/>
      <c r="I13" s="269"/>
      <c r="J13" s="270"/>
      <c r="K13" s="269"/>
      <c r="L13" s="270"/>
      <c r="M13" s="269"/>
      <c r="N13" s="270"/>
      <c r="O13" s="269"/>
      <c r="P13" s="270"/>
      <c r="Q13" s="269"/>
      <c r="R13" s="270"/>
      <c r="S13" s="269"/>
      <c r="T13" s="270"/>
      <c r="U13" s="269"/>
      <c r="V13" s="270"/>
      <c r="W13" s="269"/>
      <c r="X13" s="269"/>
    </row>
    <row r="14" spans="1:24" s="156" customFormat="1" ht="11.25" customHeight="1">
      <c r="A14" s="156" t="s">
        <v>528</v>
      </c>
      <c r="B14" s="178">
        <v>0</v>
      </c>
      <c r="C14" s="183">
        <v>0</v>
      </c>
      <c r="D14" s="178">
        <v>0</v>
      </c>
      <c r="E14" s="183">
        <v>0</v>
      </c>
      <c r="F14" s="178">
        <v>0</v>
      </c>
      <c r="G14" s="183">
        <v>0</v>
      </c>
      <c r="H14" s="178">
        <v>0</v>
      </c>
      <c r="I14" s="183">
        <v>0</v>
      </c>
      <c r="J14" s="178">
        <v>3</v>
      </c>
      <c r="K14" s="183">
        <v>3</v>
      </c>
      <c r="L14" s="178">
        <v>86</v>
      </c>
      <c r="M14" s="183">
        <v>52</v>
      </c>
      <c r="N14" s="178">
        <v>46</v>
      </c>
      <c r="O14" s="183">
        <v>21</v>
      </c>
      <c r="P14" s="178">
        <v>9</v>
      </c>
      <c r="Q14" s="183">
        <v>10</v>
      </c>
      <c r="R14" s="178">
        <v>3</v>
      </c>
      <c r="S14" s="183">
        <v>1</v>
      </c>
      <c r="T14" s="178">
        <v>0</v>
      </c>
      <c r="U14" s="183">
        <v>0</v>
      </c>
      <c r="V14" s="178">
        <f aca="true" t="shared" si="0" ref="V14:W19">SUM(T14,R14,P14,N14,L14,J14,H14,F14,D14,B14)</f>
        <v>147</v>
      </c>
      <c r="W14" s="179">
        <f t="shared" si="0"/>
        <v>87</v>
      </c>
      <c r="X14" s="179">
        <f aca="true" t="shared" si="1" ref="X14:X19">SUM(V14:W14)</f>
        <v>234</v>
      </c>
    </row>
    <row r="15" spans="1:24" s="156" customFormat="1" ht="11.25" customHeight="1">
      <c r="A15" s="156" t="s">
        <v>527</v>
      </c>
      <c r="B15" s="178">
        <v>0</v>
      </c>
      <c r="C15" s="183">
        <v>0</v>
      </c>
      <c r="D15" s="178">
        <v>0</v>
      </c>
      <c r="E15" s="183">
        <v>0</v>
      </c>
      <c r="F15" s="178">
        <v>0</v>
      </c>
      <c r="G15" s="183">
        <v>0</v>
      </c>
      <c r="H15" s="178">
        <v>0</v>
      </c>
      <c r="I15" s="183">
        <v>0</v>
      </c>
      <c r="J15" s="178">
        <v>34</v>
      </c>
      <c r="K15" s="183">
        <v>11</v>
      </c>
      <c r="L15" s="178">
        <v>263</v>
      </c>
      <c r="M15" s="183">
        <v>186</v>
      </c>
      <c r="N15" s="178">
        <v>74</v>
      </c>
      <c r="O15" s="183">
        <v>55</v>
      </c>
      <c r="P15" s="178">
        <v>16</v>
      </c>
      <c r="Q15" s="183">
        <v>23</v>
      </c>
      <c r="R15" s="178">
        <v>1</v>
      </c>
      <c r="S15" s="183">
        <v>4</v>
      </c>
      <c r="T15" s="178">
        <v>1</v>
      </c>
      <c r="U15" s="183">
        <v>0</v>
      </c>
      <c r="V15" s="178">
        <f t="shared" si="0"/>
        <v>389</v>
      </c>
      <c r="W15" s="183">
        <f t="shared" si="0"/>
        <v>279</v>
      </c>
      <c r="X15" s="183">
        <f t="shared" si="1"/>
        <v>668</v>
      </c>
    </row>
    <row r="16" spans="1:24" s="156" customFormat="1" ht="11.25" customHeight="1">
      <c r="A16" s="156" t="s">
        <v>526</v>
      </c>
      <c r="B16" s="178">
        <v>0</v>
      </c>
      <c r="C16" s="183">
        <v>0</v>
      </c>
      <c r="D16" s="178">
        <v>0</v>
      </c>
      <c r="E16" s="183">
        <v>0</v>
      </c>
      <c r="F16" s="178">
        <v>0</v>
      </c>
      <c r="G16" s="183">
        <v>0</v>
      </c>
      <c r="H16" s="178">
        <v>0</v>
      </c>
      <c r="I16" s="183">
        <v>0</v>
      </c>
      <c r="J16" s="178">
        <v>0</v>
      </c>
      <c r="K16" s="183">
        <v>0</v>
      </c>
      <c r="L16" s="178">
        <v>9</v>
      </c>
      <c r="M16" s="183">
        <v>3</v>
      </c>
      <c r="N16" s="178">
        <v>2</v>
      </c>
      <c r="O16" s="183">
        <v>0</v>
      </c>
      <c r="P16" s="178">
        <v>2</v>
      </c>
      <c r="Q16" s="183">
        <v>0</v>
      </c>
      <c r="R16" s="178">
        <v>0</v>
      </c>
      <c r="S16" s="183">
        <v>0</v>
      </c>
      <c r="T16" s="178">
        <v>0</v>
      </c>
      <c r="U16" s="183">
        <v>0</v>
      </c>
      <c r="V16" s="178">
        <f t="shared" si="0"/>
        <v>13</v>
      </c>
      <c r="W16" s="183">
        <f t="shared" si="0"/>
        <v>3</v>
      </c>
      <c r="X16" s="183">
        <f t="shared" si="1"/>
        <v>16</v>
      </c>
    </row>
    <row r="17" spans="1:24" s="156" customFormat="1" ht="11.25" customHeight="1">
      <c r="A17" s="156" t="s">
        <v>525</v>
      </c>
      <c r="B17" s="178">
        <v>0</v>
      </c>
      <c r="C17" s="183">
        <v>0</v>
      </c>
      <c r="D17" s="178">
        <v>0</v>
      </c>
      <c r="E17" s="183">
        <v>0</v>
      </c>
      <c r="F17" s="178">
        <v>0</v>
      </c>
      <c r="G17" s="183">
        <v>0</v>
      </c>
      <c r="H17" s="178">
        <v>0</v>
      </c>
      <c r="I17" s="183">
        <v>0</v>
      </c>
      <c r="J17" s="178">
        <v>9</v>
      </c>
      <c r="K17" s="183">
        <v>1</v>
      </c>
      <c r="L17" s="178">
        <v>60</v>
      </c>
      <c r="M17" s="183">
        <v>29</v>
      </c>
      <c r="N17" s="178">
        <v>23</v>
      </c>
      <c r="O17" s="183">
        <v>12</v>
      </c>
      <c r="P17" s="178">
        <v>8</v>
      </c>
      <c r="Q17" s="183">
        <v>3</v>
      </c>
      <c r="R17" s="178">
        <v>1</v>
      </c>
      <c r="S17" s="183">
        <v>1</v>
      </c>
      <c r="T17" s="178">
        <v>0</v>
      </c>
      <c r="U17" s="183">
        <v>0</v>
      </c>
      <c r="V17" s="178">
        <f t="shared" si="0"/>
        <v>101</v>
      </c>
      <c r="W17" s="183">
        <f t="shared" si="0"/>
        <v>46</v>
      </c>
      <c r="X17" s="183">
        <f t="shared" si="1"/>
        <v>147</v>
      </c>
    </row>
    <row r="18" spans="1:24" s="156" customFormat="1" ht="11.25" customHeight="1">
      <c r="A18" s="156" t="s">
        <v>524</v>
      </c>
      <c r="B18" s="178">
        <v>0</v>
      </c>
      <c r="C18" s="183">
        <v>0</v>
      </c>
      <c r="D18" s="178">
        <v>0</v>
      </c>
      <c r="E18" s="183">
        <v>0</v>
      </c>
      <c r="F18" s="178">
        <v>0</v>
      </c>
      <c r="G18" s="183">
        <v>0</v>
      </c>
      <c r="H18" s="178">
        <v>0</v>
      </c>
      <c r="I18" s="183">
        <v>0</v>
      </c>
      <c r="J18" s="178">
        <v>1</v>
      </c>
      <c r="K18" s="183">
        <v>1</v>
      </c>
      <c r="L18" s="178">
        <v>4</v>
      </c>
      <c r="M18" s="183">
        <v>2</v>
      </c>
      <c r="N18" s="178">
        <v>1</v>
      </c>
      <c r="O18" s="183">
        <v>1</v>
      </c>
      <c r="P18" s="178">
        <v>0</v>
      </c>
      <c r="Q18" s="183">
        <v>0</v>
      </c>
      <c r="R18" s="178">
        <v>0</v>
      </c>
      <c r="S18" s="183">
        <v>0</v>
      </c>
      <c r="T18" s="178">
        <v>0</v>
      </c>
      <c r="U18" s="183">
        <v>0</v>
      </c>
      <c r="V18" s="178">
        <f t="shared" si="0"/>
        <v>6</v>
      </c>
      <c r="W18" s="183">
        <f t="shared" si="0"/>
        <v>4</v>
      </c>
      <c r="X18" s="183">
        <f t="shared" si="1"/>
        <v>10</v>
      </c>
    </row>
    <row r="19" spans="1:24" s="156" customFormat="1" ht="11.25" customHeight="1">
      <c r="A19" s="156" t="s">
        <v>523</v>
      </c>
      <c r="B19" s="178">
        <v>0</v>
      </c>
      <c r="C19" s="183">
        <v>0</v>
      </c>
      <c r="D19" s="178">
        <v>0</v>
      </c>
      <c r="E19" s="183">
        <v>0</v>
      </c>
      <c r="F19" s="178">
        <v>0</v>
      </c>
      <c r="G19" s="183">
        <v>0</v>
      </c>
      <c r="H19" s="178">
        <v>0</v>
      </c>
      <c r="I19" s="183">
        <v>0</v>
      </c>
      <c r="J19" s="178">
        <v>2</v>
      </c>
      <c r="K19" s="183">
        <v>0</v>
      </c>
      <c r="L19" s="178">
        <v>5</v>
      </c>
      <c r="M19" s="183">
        <v>3</v>
      </c>
      <c r="N19" s="178">
        <v>2</v>
      </c>
      <c r="O19" s="183">
        <v>0</v>
      </c>
      <c r="P19" s="178">
        <v>0</v>
      </c>
      <c r="Q19" s="183">
        <v>0</v>
      </c>
      <c r="R19" s="178">
        <v>0</v>
      </c>
      <c r="S19" s="183">
        <v>0</v>
      </c>
      <c r="T19" s="178">
        <v>0</v>
      </c>
      <c r="U19" s="183">
        <v>0</v>
      </c>
      <c r="V19" s="178">
        <f t="shared" si="0"/>
        <v>9</v>
      </c>
      <c r="W19" s="183">
        <f t="shared" si="0"/>
        <v>3</v>
      </c>
      <c r="X19" s="183">
        <f t="shared" si="1"/>
        <v>12</v>
      </c>
    </row>
    <row r="20" spans="2:24" s="156" customFormat="1" ht="11.25" customHeight="1">
      <c r="B20" s="178"/>
      <c r="C20" s="183"/>
      <c r="D20" s="178"/>
      <c r="E20" s="183"/>
      <c r="F20" s="178"/>
      <c r="G20" s="183"/>
      <c r="H20" s="178"/>
      <c r="I20" s="183"/>
      <c r="J20" s="178"/>
      <c r="K20" s="183"/>
      <c r="L20" s="178"/>
      <c r="M20" s="183"/>
      <c r="N20" s="178"/>
      <c r="O20" s="183"/>
      <c r="P20" s="178"/>
      <c r="Q20" s="183"/>
      <c r="R20" s="178"/>
      <c r="S20" s="183"/>
      <c r="T20" s="178"/>
      <c r="U20" s="183"/>
      <c r="V20" s="178"/>
      <c r="W20" s="183"/>
      <c r="X20" s="183"/>
    </row>
    <row r="21" spans="1:24" s="156" customFormat="1" ht="11.25" customHeight="1">
      <c r="A21" s="294" t="s">
        <v>513</v>
      </c>
      <c r="B21" s="178"/>
      <c r="C21" s="183"/>
      <c r="D21" s="178"/>
      <c r="E21" s="183"/>
      <c r="F21" s="178"/>
      <c r="G21" s="183"/>
      <c r="H21" s="178"/>
      <c r="I21" s="183"/>
      <c r="J21" s="178"/>
      <c r="K21" s="183"/>
      <c r="L21" s="178"/>
      <c r="M21" s="183"/>
      <c r="N21" s="178"/>
      <c r="O21" s="183"/>
      <c r="P21" s="178"/>
      <c r="Q21" s="183"/>
      <c r="R21" s="178"/>
      <c r="S21" s="183"/>
      <c r="T21" s="178"/>
      <c r="U21" s="183"/>
      <c r="V21" s="178"/>
      <c r="W21" s="183"/>
      <c r="X21" s="183"/>
    </row>
    <row r="22" spans="1:24" s="156" customFormat="1" ht="11.25" customHeight="1">
      <c r="A22" s="156" t="s">
        <v>528</v>
      </c>
      <c r="B22" s="178">
        <v>0</v>
      </c>
      <c r="C22" s="183">
        <v>0</v>
      </c>
      <c r="D22" s="178">
        <v>0</v>
      </c>
      <c r="E22" s="183">
        <v>0</v>
      </c>
      <c r="F22" s="178">
        <v>0</v>
      </c>
      <c r="G22" s="183">
        <v>0</v>
      </c>
      <c r="H22" s="178">
        <v>0</v>
      </c>
      <c r="I22" s="183">
        <v>0</v>
      </c>
      <c r="J22" s="178">
        <v>0</v>
      </c>
      <c r="K22" s="183">
        <v>0</v>
      </c>
      <c r="L22" s="178">
        <v>0</v>
      </c>
      <c r="M22" s="183">
        <v>0</v>
      </c>
      <c r="N22" s="178">
        <v>2</v>
      </c>
      <c r="O22" s="183">
        <v>1</v>
      </c>
      <c r="P22" s="178">
        <v>0</v>
      </c>
      <c r="Q22" s="183">
        <v>1</v>
      </c>
      <c r="R22" s="178">
        <v>3</v>
      </c>
      <c r="S22" s="183">
        <v>0</v>
      </c>
      <c r="T22" s="178">
        <v>0</v>
      </c>
      <c r="U22" s="183">
        <v>0</v>
      </c>
      <c r="V22" s="178">
        <f aca="true" t="shared" si="2" ref="V22:W27">SUM(T22,R22,P22,N22,L22,J22,H22,F22,D22,B22)</f>
        <v>5</v>
      </c>
      <c r="W22" s="183">
        <f t="shared" si="2"/>
        <v>2</v>
      </c>
      <c r="X22" s="183">
        <f aca="true" t="shared" si="3" ref="X22:X27">SUM(V22:W22)</f>
        <v>7</v>
      </c>
    </row>
    <row r="23" spans="1:24" s="156" customFormat="1" ht="11.25" customHeight="1">
      <c r="A23" s="156" t="s">
        <v>527</v>
      </c>
      <c r="B23" s="178">
        <v>0</v>
      </c>
      <c r="C23" s="183">
        <v>0</v>
      </c>
      <c r="D23" s="178">
        <v>0</v>
      </c>
      <c r="E23" s="183">
        <v>0</v>
      </c>
      <c r="F23" s="178">
        <v>0</v>
      </c>
      <c r="G23" s="183">
        <v>0</v>
      </c>
      <c r="H23" s="178">
        <v>0</v>
      </c>
      <c r="I23" s="183">
        <v>0</v>
      </c>
      <c r="J23" s="178">
        <v>0</v>
      </c>
      <c r="K23" s="183">
        <v>0</v>
      </c>
      <c r="L23" s="178">
        <v>2</v>
      </c>
      <c r="M23" s="183">
        <v>0</v>
      </c>
      <c r="N23" s="178">
        <v>5</v>
      </c>
      <c r="O23" s="183">
        <v>11</v>
      </c>
      <c r="P23" s="178">
        <v>3</v>
      </c>
      <c r="Q23" s="183">
        <v>2</v>
      </c>
      <c r="R23" s="178">
        <v>1</v>
      </c>
      <c r="S23" s="183">
        <v>1</v>
      </c>
      <c r="T23" s="178">
        <v>0</v>
      </c>
      <c r="U23" s="183">
        <v>0</v>
      </c>
      <c r="V23" s="178">
        <f t="shared" si="2"/>
        <v>11</v>
      </c>
      <c r="W23" s="183">
        <f t="shared" si="2"/>
        <v>14</v>
      </c>
      <c r="X23" s="183">
        <f t="shared" si="3"/>
        <v>25</v>
      </c>
    </row>
    <row r="24" spans="1:24" s="156" customFormat="1" ht="11.25" customHeight="1">
      <c r="A24" s="156" t="s">
        <v>526</v>
      </c>
      <c r="B24" s="178">
        <v>0</v>
      </c>
      <c r="C24" s="183">
        <v>0</v>
      </c>
      <c r="D24" s="178">
        <v>0</v>
      </c>
      <c r="E24" s="183">
        <v>0</v>
      </c>
      <c r="F24" s="178">
        <v>0</v>
      </c>
      <c r="G24" s="183">
        <v>0</v>
      </c>
      <c r="H24" s="178">
        <v>0</v>
      </c>
      <c r="I24" s="183">
        <v>0</v>
      </c>
      <c r="J24" s="178">
        <v>0</v>
      </c>
      <c r="K24" s="183">
        <v>0</v>
      </c>
      <c r="L24" s="178">
        <v>0</v>
      </c>
      <c r="M24" s="183">
        <v>0</v>
      </c>
      <c r="N24" s="178">
        <v>0</v>
      </c>
      <c r="O24" s="183">
        <v>0</v>
      </c>
      <c r="P24" s="178">
        <v>0</v>
      </c>
      <c r="Q24" s="183">
        <v>0</v>
      </c>
      <c r="R24" s="178">
        <v>0</v>
      </c>
      <c r="S24" s="183">
        <v>0</v>
      </c>
      <c r="T24" s="178">
        <v>0</v>
      </c>
      <c r="U24" s="183">
        <v>0</v>
      </c>
      <c r="V24" s="178">
        <f t="shared" si="2"/>
        <v>0</v>
      </c>
      <c r="W24" s="183">
        <f t="shared" si="2"/>
        <v>0</v>
      </c>
      <c r="X24" s="183">
        <f t="shared" si="3"/>
        <v>0</v>
      </c>
    </row>
    <row r="25" spans="1:24" s="156" customFormat="1" ht="11.25" customHeight="1">
      <c r="A25" s="156" t="s">
        <v>525</v>
      </c>
      <c r="B25" s="178">
        <v>0</v>
      </c>
      <c r="C25" s="183">
        <v>0</v>
      </c>
      <c r="D25" s="178">
        <v>0</v>
      </c>
      <c r="E25" s="183">
        <v>0</v>
      </c>
      <c r="F25" s="178">
        <v>0</v>
      </c>
      <c r="G25" s="183">
        <v>0</v>
      </c>
      <c r="H25" s="178">
        <v>0</v>
      </c>
      <c r="I25" s="183">
        <v>0</v>
      </c>
      <c r="J25" s="178">
        <v>0</v>
      </c>
      <c r="K25" s="183">
        <v>0</v>
      </c>
      <c r="L25" s="178">
        <v>0</v>
      </c>
      <c r="M25" s="183">
        <v>0</v>
      </c>
      <c r="N25" s="178">
        <v>0</v>
      </c>
      <c r="O25" s="183">
        <v>1</v>
      </c>
      <c r="P25" s="178">
        <v>2</v>
      </c>
      <c r="Q25" s="183">
        <v>0</v>
      </c>
      <c r="R25" s="178">
        <v>0</v>
      </c>
      <c r="S25" s="183">
        <v>0</v>
      </c>
      <c r="T25" s="178">
        <v>0</v>
      </c>
      <c r="U25" s="183">
        <v>1</v>
      </c>
      <c r="V25" s="178">
        <f t="shared" si="2"/>
        <v>2</v>
      </c>
      <c r="W25" s="183">
        <f t="shared" si="2"/>
        <v>2</v>
      </c>
      <c r="X25" s="183">
        <f t="shared" si="3"/>
        <v>4</v>
      </c>
    </row>
    <row r="26" spans="1:24" s="156" customFormat="1" ht="11.25" customHeight="1">
      <c r="A26" s="156" t="s">
        <v>524</v>
      </c>
      <c r="B26" s="178">
        <v>0</v>
      </c>
      <c r="C26" s="183">
        <v>0</v>
      </c>
      <c r="D26" s="178">
        <v>0</v>
      </c>
      <c r="E26" s="183">
        <v>0</v>
      </c>
      <c r="F26" s="178">
        <v>0</v>
      </c>
      <c r="G26" s="183">
        <v>0</v>
      </c>
      <c r="H26" s="178">
        <v>0</v>
      </c>
      <c r="I26" s="183">
        <v>0</v>
      </c>
      <c r="J26" s="178">
        <v>0</v>
      </c>
      <c r="K26" s="183">
        <v>0</v>
      </c>
      <c r="L26" s="178">
        <v>0</v>
      </c>
      <c r="M26" s="183">
        <v>0</v>
      </c>
      <c r="N26" s="178">
        <v>0</v>
      </c>
      <c r="O26" s="183">
        <v>0</v>
      </c>
      <c r="P26" s="178">
        <v>0</v>
      </c>
      <c r="Q26" s="183">
        <v>0</v>
      </c>
      <c r="R26" s="178">
        <v>0</v>
      </c>
      <c r="S26" s="183">
        <v>0</v>
      </c>
      <c r="T26" s="178">
        <v>0</v>
      </c>
      <c r="U26" s="183">
        <v>0</v>
      </c>
      <c r="V26" s="178">
        <f t="shared" si="2"/>
        <v>0</v>
      </c>
      <c r="W26" s="183">
        <f t="shared" si="2"/>
        <v>0</v>
      </c>
      <c r="X26" s="183">
        <f t="shared" si="3"/>
        <v>0</v>
      </c>
    </row>
    <row r="27" spans="1:24" s="156" customFormat="1" ht="11.25" customHeight="1">
      <c r="A27" s="156" t="s">
        <v>523</v>
      </c>
      <c r="B27" s="178">
        <v>0</v>
      </c>
      <c r="C27" s="183">
        <v>0</v>
      </c>
      <c r="D27" s="178">
        <v>0</v>
      </c>
      <c r="E27" s="183">
        <v>0</v>
      </c>
      <c r="F27" s="178">
        <v>0</v>
      </c>
      <c r="G27" s="183">
        <v>0</v>
      </c>
      <c r="H27" s="178">
        <v>0</v>
      </c>
      <c r="I27" s="183">
        <v>0</v>
      </c>
      <c r="J27" s="178">
        <v>0</v>
      </c>
      <c r="K27" s="183">
        <v>0</v>
      </c>
      <c r="L27" s="178">
        <v>0</v>
      </c>
      <c r="M27" s="183">
        <v>0</v>
      </c>
      <c r="N27" s="178">
        <v>0</v>
      </c>
      <c r="O27" s="183">
        <v>0</v>
      </c>
      <c r="P27" s="178">
        <v>0</v>
      </c>
      <c r="Q27" s="183">
        <v>0</v>
      </c>
      <c r="R27" s="178">
        <v>1</v>
      </c>
      <c r="S27" s="183">
        <v>0</v>
      </c>
      <c r="T27" s="178">
        <v>0</v>
      </c>
      <c r="U27" s="183">
        <v>0</v>
      </c>
      <c r="V27" s="178">
        <f t="shared" si="2"/>
        <v>1</v>
      </c>
      <c r="W27" s="183">
        <f t="shared" si="2"/>
        <v>0</v>
      </c>
      <c r="X27" s="183">
        <f t="shared" si="3"/>
        <v>1</v>
      </c>
    </row>
    <row r="28" spans="1:24" s="184" customFormat="1" ht="11.25" customHeight="1">
      <c r="A28" s="266" t="s">
        <v>28</v>
      </c>
      <c r="B28" s="181">
        <f aca="true" t="shared" si="4" ref="B28:X28">SUM(B22:B27,B14:B19)</f>
        <v>0</v>
      </c>
      <c r="C28" s="182">
        <f t="shared" si="4"/>
        <v>0</v>
      </c>
      <c r="D28" s="181">
        <f t="shared" si="4"/>
        <v>0</v>
      </c>
      <c r="E28" s="182">
        <f t="shared" si="4"/>
        <v>0</v>
      </c>
      <c r="F28" s="181">
        <f t="shared" si="4"/>
        <v>0</v>
      </c>
      <c r="G28" s="182">
        <f t="shared" si="4"/>
        <v>0</v>
      </c>
      <c r="H28" s="181">
        <f t="shared" si="4"/>
        <v>0</v>
      </c>
      <c r="I28" s="182">
        <f t="shared" si="4"/>
        <v>0</v>
      </c>
      <c r="J28" s="181">
        <f t="shared" si="4"/>
        <v>49</v>
      </c>
      <c r="K28" s="182">
        <f t="shared" si="4"/>
        <v>16</v>
      </c>
      <c r="L28" s="181">
        <f t="shared" si="4"/>
        <v>429</v>
      </c>
      <c r="M28" s="182">
        <f t="shared" si="4"/>
        <v>275</v>
      </c>
      <c r="N28" s="181">
        <f t="shared" si="4"/>
        <v>155</v>
      </c>
      <c r="O28" s="182">
        <f t="shared" si="4"/>
        <v>102</v>
      </c>
      <c r="P28" s="181">
        <f t="shared" si="4"/>
        <v>40</v>
      </c>
      <c r="Q28" s="182">
        <f t="shared" si="4"/>
        <v>39</v>
      </c>
      <c r="R28" s="181">
        <f t="shared" si="4"/>
        <v>10</v>
      </c>
      <c r="S28" s="182">
        <f t="shared" si="4"/>
        <v>7</v>
      </c>
      <c r="T28" s="181">
        <f t="shared" si="4"/>
        <v>1</v>
      </c>
      <c r="U28" s="182">
        <f t="shared" si="4"/>
        <v>1</v>
      </c>
      <c r="V28" s="181">
        <f t="shared" si="4"/>
        <v>684</v>
      </c>
      <c r="W28" s="182">
        <f t="shared" si="4"/>
        <v>440</v>
      </c>
      <c r="X28" s="182">
        <f t="shared" si="4"/>
        <v>1124</v>
      </c>
    </row>
    <row r="29" spans="1:24" s="184" customFormat="1" ht="11.25" customHeight="1">
      <c r="A29" s="266"/>
      <c r="B29" s="264"/>
      <c r="C29" s="264"/>
      <c r="D29" s="264"/>
      <c r="E29" s="264"/>
      <c r="F29" s="264"/>
      <c r="G29" s="264"/>
      <c r="H29" s="264"/>
      <c r="I29" s="264"/>
      <c r="J29" s="264"/>
      <c r="K29" s="264"/>
      <c r="L29" s="264"/>
      <c r="M29" s="264"/>
      <c r="N29" s="264"/>
      <c r="O29" s="264"/>
      <c r="P29" s="264"/>
      <c r="Q29" s="264"/>
      <c r="R29" s="264"/>
      <c r="S29" s="264"/>
      <c r="T29" s="264"/>
      <c r="U29" s="264"/>
      <c r="V29" s="264"/>
      <c r="W29" s="264"/>
      <c r="X29" s="264"/>
    </row>
    <row r="30" s="192" customFormat="1" ht="10.5">
      <c r="A30" s="149" t="s">
        <v>519</v>
      </c>
    </row>
    <row r="31" s="192" customFormat="1" ht="10.5">
      <c r="A31" s="149"/>
    </row>
    <row r="32" spans="1:24" s="184" customFormat="1" ht="10.5">
      <c r="A32" s="266"/>
      <c r="B32" s="264"/>
      <c r="C32" s="264"/>
      <c r="D32" s="264"/>
      <c r="E32" s="264"/>
      <c r="F32" s="264"/>
      <c r="G32" s="264"/>
      <c r="H32" s="264"/>
      <c r="I32" s="264"/>
      <c r="J32" s="264"/>
      <c r="K32" s="264"/>
      <c r="L32" s="264"/>
      <c r="M32" s="264"/>
      <c r="N32" s="264"/>
      <c r="O32" s="264"/>
      <c r="P32" s="264"/>
      <c r="Q32" s="264"/>
      <c r="R32" s="264"/>
      <c r="S32" s="264"/>
      <c r="T32" s="264"/>
      <c r="U32" s="264"/>
      <c r="V32" s="264"/>
      <c r="W32" s="264"/>
      <c r="X32" s="264"/>
    </row>
    <row r="33" spans="1:25" s="184" customFormat="1" ht="10.5">
      <c r="A33" s="359" t="s">
        <v>518</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277"/>
    </row>
    <row r="34" spans="1:25" s="184" customFormat="1" ht="11.25" thickBot="1">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row>
    <row r="35" spans="1:24" s="156" customFormat="1" ht="10.5">
      <c r="A35" s="276"/>
      <c r="B35" s="357" t="s">
        <v>276</v>
      </c>
      <c r="C35" s="358"/>
      <c r="D35" s="358"/>
      <c r="E35" s="358"/>
      <c r="F35" s="358"/>
      <c r="G35" s="358"/>
      <c r="H35" s="358"/>
      <c r="I35" s="358"/>
      <c r="J35" s="358"/>
      <c r="K35" s="358"/>
      <c r="L35" s="358"/>
      <c r="M35" s="358"/>
      <c r="N35" s="358"/>
      <c r="O35" s="358"/>
      <c r="P35" s="358"/>
      <c r="Q35" s="358"/>
      <c r="R35" s="358"/>
      <c r="S35" s="358"/>
      <c r="T35" s="358"/>
      <c r="U35" s="358"/>
      <c r="V35" s="358"/>
      <c r="W35" s="358"/>
      <c r="X35" s="358"/>
    </row>
    <row r="36" spans="1:24" s="156" customFormat="1" ht="10.5">
      <c r="A36" s="275"/>
      <c r="B36" s="167">
        <v>1999</v>
      </c>
      <c r="C36" s="169"/>
      <c r="D36" s="167">
        <f>B36-1</f>
        <v>1998</v>
      </c>
      <c r="E36" s="169"/>
      <c r="F36" s="167">
        <f>D36-1</f>
        <v>1997</v>
      </c>
      <c r="G36" s="169"/>
      <c r="H36" s="167">
        <f>F36-1</f>
        <v>1996</v>
      </c>
      <c r="I36" s="169"/>
      <c r="J36" s="167">
        <f>H36-1</f>
        <v>1995</v>
      </c>
      <c r="K36" s="169"/>
      <c r="L36" s="167">
        <f>J36-1</f>
        <v>1994</v>
      </c>
      <c r="M36" s="169"/>
      <c r="N36" s="167">
        <f>L36-1</f>
        <v>1993</v>
      </c>
      <c r="O36" s="186"/>
      <c r="P36" s="167">
        <f>N36-1</f>
        <v>1992</v>
      </c>
      <c r="Q36" s="169"/>
      <c r="R36" s="167">
        <f>P36-1</f>
        <v>1991</v>
      </c>
      <c r="S36" s="186"/>
      <c r="T36" s="167" t="str">
        <f>R36-1&amp;" + vóór"</f>
        <v>1990 + vóór</v>
      </c>
      <c r="U36" s="169"/>
      <c r="V36" s="274" t="s">
        <v>28</v>
      </c>
      <c r="W36" s="169"/>
      <c r="X36" s="169"/>
    </row>
    <row r="37" spans="1:24" s="156" customFormat="1" ht="10.5">
      <c r="A37" s="273"/>
      <c r="B37" s="272" t="s">
        <v>277</v>
      </c>
      <c r="C37" s="189" t="s">
        <v>27</v>
      </c>
      <c r="D37" s="272" t="s">
        <v>277</v>
      </c>
      <c r="E37" s="189" t="s">
        <v>27</v>
      </c>
      <c r="F37" s="272" t="s">
        <v>277</v>
      </c>
      <c r="G37" s="189" t="s">
        <v>27</v>
      </c>
      <c r="H37" s="272" t="s">
        <v>277</v>
      </c>
      <c r="I37" s="189" t="s">
        <v>27</v>
      </c>
      <c r="J37" s="272" t="s">
        <v>277</v>
      </c>
      <c r="K37" s="189" t="s">
        <v>27</v>
      </c>
      <c r="L37" s="272" t="s">
        <v>277</v>
      </c>
      <c r="M37" s="189" t="s">
        <v>27</v>
      </c>
      <c r="N37" s="272" t="s">
        <v>277</v>
      </c>
      <c r="O37" s="189" t="s">
        <v>27</v>
      </c>
      <c r="P37" s="272" t="s">
        <v>277</v>
      </c>
      <c r="Q37" s="189" t="s">
        <v>27</v>
      </c>
      <c r="R37" s="272" t="s">
        <v>277</v>
      </c>
      <c r="S37" s="189" t="s">
        <v>27</v>
      </c>
      <c r="T37" s="272" t="s">
        <v>277</v>
      </c>
      <c r="U37" s="189" t="s">
        <v>27</v>
      </c>
      <c r="V37" s="272" t="s">
        <v>277</v>
      </c>
      <c r="W37" s="189" t="s">
        <v>27</v>
      </c>
      <c r="X37" s="189" t="s">
        <v>29</v>
      </c>
    </row>
    <row r="38" spans="1:25" s="156" customFormat="1" ht="10.5">
      <c r="A38" s="295" t="s">
        <v>517</v>
      </c>
      <c r="B38" s="270"/>
      <c r="C38" s="269"/>
      <c r="D38" s="270"/>
      <c r="E38" s="269"/>
      <c r="F38" s="270"/>
      <c r="G38" s="269"/>
      <c r="H38" s="270"/>
      <c r="I38" s="269"/>
      <c r="J38" s="270"/>
      <c r="K38" s="269"/>
      <c r="L38" s="270"/>
      <c r="M38" s="269"/>
      <c r="N38" s="270"/>
      <c r="O38" s="269"/>
      <c r="P38" s="270"/>
      <c r="Q38" s="269"/>
      <c r="R38" s="270"/>
      <c r="S38" s="269"/>
      <c r="T38" s="270"/>
      <c r="U38" s="269"/>
      <c r="V38" s="270"/>
      <c r="W38" s="269"/>
      <c r="X38" s="269"/>
      <c r="Y38" s="164"/>
    </row>
    <row r="39" spans="1:24" s="156" customFormat="1" ht="10.5">
      <c r="A39" s="156" t="s">
        <v>528</v>
      </c>
      <c r="B39" s="178">
        <v>0</v>
      </c>
      <c r="C39" s="183">
        <v>0</v>
      </c>
      <c r="D39" s="178">
        <v>0</v>
      </c>
      <c r="E39" s="183">
        <v>0</v>
      </c>
      <c r="F39" s="178">
        <v>0</v>
      </c>
      <c r="G39" s="183">
        <v>0</v>
      </c>
      <c r="H39" s="178">
        <v>0</v>
      </c>
      <c r="I39" s="183">
        <v>0</v>
      </c>
      <c r="J39" s="178">
        <v>0</v>
      </c>
      <c r="K39" s="183">
        <v>0</v>
      </c>
      <c r="L39" s="178">
        <v>0</v>
      </c>
      <c r="M39" s="183">
        <v>0</v>
      </c>
      <c r="N39" s="178">
        <v>0</v>
      </c>
      <c r="O39" s="183">
        <v>0</v>
      </c>
      <c r="P39" s="178">
        <v>0</v>
      </c>
      <c r="Q39" s="183">
        <v>0</v>
      </c>
      <c r="R39" s="178">
        <v>0</v>
      </c>
      <c r="S39" s="183">
        <v>0</v>
      </c>
      <c r="T39" s="178">
        <v>0</v>
      </c>
      <c r="U39" s="183">
        <v>0</v>
      </c>
      <c r="V39" s="178">
        <f aca="true" t="shared" si="5" ref="V39:W44">B39+D39+F39+H39+J39+L39+N39+P39+R39+T39</f>
        <v>0</v>
      </c>
      <c r="W39" s="183">
        <f t="shared" si="5"/>
        <v>0</v>
      </c>
      <c r="X39" s="183">
        <f aca="true" t="shared" si="6" ref="X39:X44">SUM(V39:W39)</f>
        <v>0</v>
      </c>
    </row>
    <row r="40" spans="1:24" s="156" customFormat="1" ht="10.5">
      <c r="A40" s="156" t="s">
        <v>527</v>
      </c>
      <c r="B40" s="178">
        <v>0</v>
      </c>
      <c r="C40" s="183">
        <v>0</v>
      </c>
      <c r="D40" s="178">
        <v>0</v>
      </c>
      <c r="E40" s="183">
        <v>0</v>
      </c>
      <c r="F40" s="178">
        <v>0</v>
      </c>
      <c r="G40" s="183">
        <v>0</v>
      </c>
      <c r="H40" s="178">
        <v>0</v>
      </c>
      <c r="I40" s="183">
        <v>0</v>
      </c>
      <c r="J40" s="178">
        <v>1</v>
      </c>
      <c r="K40" s="183">
        <v>1</v>
      </c>
      <c r="L40" s="178">
        <v>5</v>
      </c>
      <c r="M40" s="183">
        <v>2</v>
      </c>
      <c r="N40" s="178">
        <v>0</v>
      </c>
      <c r="O40" s="183">
        <v>0</v>
      </c>
      <c r="P40" s="178">
        <v>0</v>
      </c>
      <c r="Q40" s="183">
        <v>0</v>
      </c>
      <c r="R40" s="178">
        <v>0</v>
      </c>
      <c r="S40" s="183">
        <v>0</v>
      </c>
      <c r="T40" s="178">
        <v>0</v>
      </c>
      <c r="U40" s="183">
        <v>0</v>
      </c>
      <c r="V40" s="178">
        <f t="shared" si="5"/>
        <v>6</v>
      </c>
      <c r="W40" s="183">
        <f t="shared" si="5"/>
        <v>3</v>
      </c>
      <c r="X40" s="183">
        <f t="shared" si="6"/>
        <v>9</v>
      </c>
    </row>
    <row r="41" spans="1:24" s="156" customFormat="1" ht="10.5">
      <c r="A41" s="156" t="s">
        <v>526</v>
      </c>
      <c r="B41" s="178">
        <v>0</v>
      </c>
      <c r="C41" s="183">
        <v>0</v>
      </c>
      <c r="D41" s="178">
        <v>0</v>
      </c>
      <c r="E41" s="183">
        <v>0</v>
      </c>
      <c r="F41" s="178">
        <v>0</v>
      </c>
      <c r="G41" s="183">
        <v>0</v>
      </c>
      <c r="H41" s="178">
        <v>0</v>
      </c>
      <c r="I41" s="183">
        <v>0</v>
      </c>
      <c r="J41" s="178">
        <v>0</v>
      </c>
      <c r="K41" s="183">
        <v>0</v>
      </c>
      <c r="L41" s="178">
        <v>0</v>
      </c>
      <c r="M41" s="183">
        <v>0</v>
      </c>
      <c r="N41" s="178">
        <v>0</v>
      </c>
      <c r="O41" s="183">
        <v>0</v>
      </c>
      <c r="P41" s="178">
        <v>0</v>
      </c>
      <c r="Q41" s="183">
        <v>0</v>
      </c>
      <c r="R41" s="178">
        <v>0</v>
      </c>
      <c r="S41" s="183">
        <v>0</v>
      </c>
      <c r="T41" s="178">
        <v>0</v>
      </c>
      <c r="U41" s="183">
        <v>0</v>
      </c>
      <c r="V41" s="178">
        <f t="shared" si="5"/>
        <v>0</v>
      </c>
      <c r="W41" s="183">
        <f t="shared" si="5"/>
        <v>0</v>
      </c>
      <c r="X41" s="183">
        <f t="shared" si="6"/>
        <v>0</v>
      </c>
    </row>
    <row r="42" spans="1:24" s="156" customFormat="1" ht="10.5">
      <c r="A42" s="156" t="s">
        <v>525</v>
      </c>
      <c r="B42" s="178">
        <v>0</v>
      </c>
      <c r="C42" s="183">
        <v>0</v>
      </c>
      <c r="D42" s="178">
        <v>0</v>
      </c>
      <c r="E42" s="183">
        <v>0</v>
      </c>
      <c r="F42" s="178">
        <v>0</v>
      </c>
      <c r="G42" s="183">
        <v>0</v>
      </c>
      <c r="H42" s="178">
        <v>0</v>
      </c>
      <c r="I42" s="183">
        <v>0</v>
      </c>
      <c r="J42" s="178">
        <v>0</v>
      </c>
      <c r="K42" s="183">
        <v>0</v>
      </c>
      <c r="L42" s="178">
        <v>2</v>
      </c>
      <c r="M42" s="183">
        <v>3</v>
      </c>
      <c r="N42" s="178">
        <v>2</v>
      </c>
      <c r="O42" s="183">
        <v>3</v>
      </c>
      <c r="P42" s="178">
        <v>1</v>
      </c>
      <c r="Q42" s="183">
        <v>1</v>
      </c>
      <c r="R42" s="178">
        <v>0</v>
      </c>
      <c r="S42" s="183">
        <v>0</v>
      </c>
      <c r="T42" s="178">
        <v>0</v>
      </c>
      <c r="U42" s="183">
        <v>0</v>
      </c>
      <c r="V42" s="178">
        <f t="shared" si="5"/>
        <v>5</v>
      </c>
      <c r="W42" s="183">
        <f t="shared" si="5"/>
        <v>7</v>
      </c>
      <c r="X42" s="183">
        <f t="shared" si="6"/>
        <v>12</v>
      </c>
    </row>
    <row r="43" spans="1:24" s="156" customFormat="1" ht="10.5">
      <c r="A43" s="156" t="s">
        <v>524</v>
      </c>
      <c r="B43" s="178">
        <v>0</v>
      </c>
      <c r="C43" s="183">
        <v>0</v>
      </c>
      <c r="D43" s="178">
        <v>0</v>
      </c>
      <c r="E43" s="183">
        <v>0</v>
      </c>
      <c r="F43" s="178">
        <v>0</v>
      </c>
      <c r="G43" s="183">
        <v>0</v>
      </c>
      <c r="H43" s="178">
        <v>0</v>
      </c>
      <c r="I43" s="183">
        <v>0</v>
      </c>
      <c r="J43" s="178">
        <v>0</v>
      </c>
      <c r="K43" s="183">
        <v>0</v>
      </c>
      <c r="L43" s="178">
        <v>0</v>
      </c>
      <c r="M43" s="183">
        <v>0</v>
      </c>
      <c r="N43" s="178">
        <v>0</v>
      </c>
      <c r="O43" s="183">
        <v>0</v>
      </c>
      <c r="P43" s="178">
        <v>0</v>
      </c>
      <c r="Q43" s="183">
        <v>0</v>
      </c>
      <c r="R43" s="178">
        <v>0</v>
      </c>
      <c r="S43" s="183">
        <v>0</v>
      </c>
      <c r="T43" s="178">
        <v>0</v>
      </c>
      <c r="U43" s="183">
        <v>0</v>
      </c>
      <c r="V43" s="178">
        <f t="shared" si="5"/>
        <v>0</v>
      </c>
      <c r="W43" s="183">
        <f t="shared" si="5"/>
        <v>0</v>
      </c>
      <c r="X43" s="183">
        <f t="shared" si="6"/>
        <v>0</v>
      </c>
    </row>
    <row r="44" spans="1:24" s="156" customFormat="1" ht="10.5">
      <c r="A44" s="156" t="s">
        <v>523</v>
      </c>
      <c r="B44" s="178">
        <v>0</v>
      </c>
      <c r="C44" s="183">
        <v>0</v>
      </c>
      <c r="D44" s="178">
        <v>0</v>
      </c>
      <c r="E44" s="183">
        <v>0</v>
      </c>
      <c r="F44" s="178">
        <v>0</v>
      </c>
      <c r="G44" s="183">
        <v>0</v>
      </c>
      <c r="H44" s="178">
        <v>0</v>
      </c>
      <c r="I44" s="183">
        <v>0</v>
      </c>
      <c r="J44" s="178">
        <v>0</v>
      </c>
      <c r="K44" s="183">
        <v>0</v>
      </c>
      <c r="L44" s="178">
        <v>0</v>
      </c>
      <c r="M44" s="183">
        <v>1</v>
      </c>
      <c r="N44" s="178">
        <v>0</v>
      </c>
      <c r="O44" s="183">
        <v>0</v>
      </c>
      <c r="P44" s="178">
        <v>1</v>
      </c>
      <c r="Q44" s="183">
        <v>0</v>
      </c>
      <c r="R44" s="178">
        <v>0</v>
      </c>
      <c r="S44" s="183">
        <v>0</v>
      </c>
      <c r="T44" s="178">
        <v>0</v>
      </c>
      <c r="U44" s="183">
        <v>0</v>
      </c>
      <c r="V44" s="178">
        <f t="shared" si="5"/>
        <v>1</v>
      </c>
      <c r="W44" s="183">
        <f t="shared" si="5"/>
        <v>1</v>
      </c>
      <c r="X44" s="183">
        <f t="shared" si="6"/>
        <v>2</v>
      </c>
    </row>
    <row r="45" spans="1:24" s="156" customFormat="1" ht="10.5">
      <c r="A45" s="271"/>
      <c r="B45" s="270"/>
      <c r="C45" s="269"/>
      <c r="D45" s="270"/>
      <c r="E45" s="269"/>
      <c r="F45" s="270"/>
      <c r="G45" s="269"/>
      <c r="H45" s="270"/>
      <c r="I45" s="269"/>
      <c r="J45" s="270"/>
      <c r="K45" s="269"/>
      <c r="L45" s="270"/>
      <c r="M45" s="269"/>
      <c r="N45" s="270"/>
      <c r="O45" s="269"/>
      <c r="P45" s="270"/>
      <c r="Q45" s="269"/>
      <c r="R45" s="270"/>
      <c r="S45" s="269"/>
      <c r="T45" s="270"/>
      <c r="U45" s="269"/>
      <c r="V45" s="178"/>
      <c r="W45" s="183"/>
      <c r="X45" s="183"/>
    </row>
    <row r="46" spans="1:24" s="156" customFormat="1" ht="10.5">
      <c r="A46" s="294" t="s">
        <v>513</v>
      </c>
      <c r="B46" s="178"/>
      <c r="C46" s="183"/>
      <c r="D46" s="178"/>
      <c r="E46" s="183"/>
      <c r="F46" s="178"/>
      <c r="G46" s="183"/>
      <c r="H46" s="178"/>
      <c r="I46" s="183"/>
      <c r="J46" s="178"/>
      <c r="K46" s="183"/>
      <c r="L46" s="178"/>
      <c r="M46" s="183"/>
      <c r="N46" s="178"/>
      <c r="O46" s="183"/>
      <c r="P46" s="178"/>
      <c r="Q46" s="183"/>
      <c r="R46" s="178"/>
      <c r="S46" s="183"/>
      <c r="T46" s="178"/>
      <c r="U46" s="183"/>
      <c r="V46" s="178"/>
      <c r="W46" s="183"/>
      <c r="X46" s="183"/>
    </row>
    <row r="47" spans="1:24" s="156" customFormat="1" ht="10.5">
      <c r="A47" s="156" t="s">
        <v>528</v>
      </c>
      <c r="B47" s="178">
        <v>0</v>
      </c>
      <c r="C47" s="183">
        <v>0</v>
      </c>
      <c r="D47" s="178">
        <v>0</v>
      </c>
      <c r="E47" s="183">
        <v>0</v>
      </c>
      <c r="F47" s="178">
        <v>0</v>
      </c>
      <c r="G47" s="183">
        <v>0</v>
      </c>
      <c r="H47" s="178">
        <v>0</v>
      </c>
      <c r="I47" s="183">
        <v>0</v>
      </c>
      <c r="J47" s="178">
        <v>0</v>
      </c>
      <c r="K47" s="183">
        <v>0</v>
      </c>
      <c r="L47" s="178">
        <v>0</v>
      </c>
      <c r="M47" s="183">
        <v>0</v>
      </c>
      <c r="N47" s="178">
        <v>0</v>
      </c>
      <c r="O47" s="183">
        <v>0</v>
      </c>
      <c r="P47" s="178">
        <v>0</v>
      </c>
      <c r="Q47" s="183">
        <v>0</v>
      </c>
      <c r="R47" s="178">
        <v>0</v>
      </c>
      <c r="S47" s="183">
        <v>0</v>
      </c>
      <c r="T47" s="178">
        <v>0</v>
      </c>
      <c r="U47" s="183">
        <v>0</v>
      </c>
      <c r="V47" s="178">
        <f aca="true" t="shared" si="7" ref="V47:W52">B47+D47+F47+H47+J47+L47+N47+P47+R47+T47</f>
        <v>0</v>
      </c>
      <c r="W47" s="183">
        <f t="shared" si="7"/>
        <v>0</v>
      </c>
      <c r="X47" s="183">
        <f aca="true" t="shared" si="8" ref="X47:X52">SUM(V47:W47)</f>
        <v>0</v>
      </c>
    </row>
    <row r="48" spans="1:24" s="156" customFormat="1" ht="10.5">
      <c r="A48" s="156" t="s">
        <v>527</v>
      </c>
      <c r="B48" s="178">
        <v>0</v>
      </c>
      <c r="C48" s="183">
        <v>0</v>
      </c>
      <c r="D48" s="178">
        <v>0</v>
      </c>
      <c r="E48" s="183">
        <v>0</v>
      </c>
      <c r="F48" s="178">
        <v>0</v>
      </c>
      <c r="G48" s="183">
        <v>0</v>
      </c>
      <c r="H48" s="178">
        <v>0</v>
      </c>
      <c r="I48" s="183">
        <v>0</v>
      </c>
      <c r="J48" s="178">
        <v>0</v>
      </c>
      <c r="K48" s="183">
        <v>0</v>
      </c>
      <c r="L48" s="178">
        <v>0</v>
      </c>
      <c r="M48" s="183">
        <v>0</v>
      </c>
      <c r="N48" s="178">
        <v>0</v>
      </c>
      <c r="O48" s="183">
        <v>0</v>
      </c>
      <c r="P48" s="178">
        <v>0</v>
      </c>
      <c r="Q48" s="183">
        <v>0</v>
      </c>
      <c r="R48" s="178">
        <v>0</v>
      </c>
      <c r="S48" s="183">
        <v>0</v>
      </c>
      <c r="T48" s="178">
        <v>0</v>
      </c>
      <c r="U48" s="183">
        <v>0</v>
      </c>
      <c r="V48" s="178">
        <f t="shared" si="7"/>
        <v>0</v>
      </c>
      <c r="W48" s="183">
        <f t="shared" si="7"/>
        <v>0</v>
      </c>
      <c r="X48" s="183">
        <f t="shared" si="8"/>
        <v>0</v>
      </c>
    </row>
    <row r="49" spans="1:24" s="156" customFormat="1" ht="10.5">
      <c r="A49" s="156" t="s">
        <v>526</v>
      </c>
      <c r="B49" s="178">
        <v>0</v>
      </c>
      <c r="C49" s="183">
        <v>0</v>
      </c>
      <c r="D49" s="178">
        <v>0</v>
      </c>
      <c r="E49" s="183">
        <v>0</v>
      </c>
      <c r="F49" s="178">
        <v>0</v>
      </c>
      <c r="G49" s="183">
        <v>0</v>
      </c>
      <c r="H49" s="178">
        <v>0</v>
      </c>
      <c r="I49" s="183">
        <v>0</v>
      </c>
      <c r="J49" s="178">
        <v>0</v>
      </c>
      <c r="K49" s="183">
        <v>0</v>
      </c>
      <c r="L49" s="178">
        <v>0</v>
      </c>
      <c r="M49" s="183">
        <v>0</v>
      </c>
      <c r="N49" s="178">
        <v>0</v>
      </c>
      <c r="O49" s="183">
        <v>0</v>
      </c>
      <c r="P49" s="178">
        <v>0</v>
      </c>
      <c r="Q49" s="183">
        <v>0</v>
      </c>
      <c r="R49" s="178">
        <v>0</v>
      </c>
      <c r="S49" s="183">
        <v>0</v>
      </c>
      <c r="T49" s="178">
        <v>0</v>
      </c>
      <c r="U49" s="183">
        <v>0</v>
      </c>
      <c r="V49" s="178">
        <f t="shared" si="7"/>
        <v>0</v>
      </c>
      <c r="W49" s="183">
        <f t="shared" si="7"/>
        <v>0</v>
      </c>
      <c r="X49" s="183">
        <f t="shared" si="8"/>
        <v>0</v>
      </c>
    </row>
    <row r="50" spans="1:24" s="156" customFormat="1" ht="10.5">
      <c r="A50" s="156" t="s">
        <v>525</v>
      </c>
      <c r="B50" s="178">
        <v>0</v>
      </c>
      <c r="C50" s="183">
        <v>0</v>
      </c>
      <c r="D50" s="178">
        <v>0</v>
      </c>
      <c r="E50" s="183">
        <v>0</v>
      </c>
      <c r="F50" s="178">
        <v>0</v>
      </c>
      <c r="G50" s="183">
        <v>0</v>
      </c>
      <c r="H50" s="178">
        <v>0</v>
      </c>
      <c r="I50" s="183">
        <v>0</v>
      </c>
      <c r="J50" s="178">
        <v>0</v>
      </c>
      <c r="K50" s="183">
        <v>0</v>
      </c>
      <c r="L50" s="178">
        <v>0</v>
      </c>
      <c r="M50" s="183">
        <v>0</v>
      </c>
      <c r="N50" s="178">
        <v>0</v>
      </c>
      <c r="O50" s="183">
        <v>0</v>
      </c>
      <c r="P50" s="178">
        <v>0</v>
      </c>
      <c r="Q50" s="183">
        <v>0</v>
      </c>
      <c r="R50" s="178">
        <v>1</v>
      </c>
      <c r="S50" s="183">
        <v>0</v>
      </c>
      <c r="T50" s="178">
        <v>0</v>
      </c>
      <c r="U50" s="183">
        <v>0</v>
      </c>
      <c r="V50" s="178">
        <f t="shared" si="7"/>
        <v>1</v>
      </c>
      <c r="W50" s="183">
        <f t="shared" si="7"/>
        <v>0</v>
      </c>
      <c r="X50" s="183">
        <f t="shared" si="8"/>
        <v>1</v>
      </c>
    </row>
    <row r="51" spans="1:24" s="156" customFormat="1" ht="10.5">
      <c r="A51" s="156" t="s">
        <v>524</v>
      </c>
      <c r="B51" s="178">
        <v>0</v>
      </c>
      <c r="C51" s="183">
        <v>0</v>
      </c>
      <c r="D51" s="178">
        <v>0</v>
      </c>
      <c r="E51" s="183">
        <v>0</v>
      </c>
      <c r="F51" s="178">
        <v>0</v>
      </c>
      <c r="G51" s="183">
        <v>0</v>
      </c>
      <c r="H51" s="178">
        <v>0</v>
      </c>
      <c r="I51" s="183">
        <v>0</v>
      </c>
      <c r="J51" s="178">
        <v>0</v>
      </c>
      <c r="K51" s="183">
        <v>0</v>
      </c>
      <c r="L51" s="178">
        <v>0</v>
      </c>
      <c r="M51" s="183">
        <v>0</v>
      </c>
      <c r="N51" s="178">
        <v>0</v>
      </c>
      <c r="O51" s="183">
        <v>0</v>
      </c>
      <c r="P51" s="178">
        <v>0</v>
      </c>
      <c r="Q51" s="183">
        <v>0</v>
      </c>
      <c r="R51" s="178">
        <v>0</v>
      </c>
      <c r="S51" s="183">
        <v>0</v>
      </c>
      <c r="T51" s="178">
        <v>0</v>
      </c>
      <c r="U51" s="183">
        <v>0</v>
      </c>
      <c r="V51" s="178">
        <f t="shared" si="7"/>
        <v>0</v>
      </c>
      <c r="W51" s="183">
        <f t="shared" si="7"/>
        <v>0</v>
      </c>
      <c r="X51" s="183">
        <f t="shared" si="8"/>
        <v>0</v>
      </c>
    </row>
    <row r="52" spans="1:24" s="156" customFormat="1" ht="10.5">
      <c r="A52" s="156" t="s">
        <v>523</v>
      </c>
      <c r="B52" s="178">
        <v>0</v>
      </c>
      <c r="C52" s="183">
        <v>0</v>
      </c>
      <c r="D52" s="178">
        <v>0</v>
      </c>
      <c r="E52" s="183">
        <v>0</v>
      </c>
      <c r="F52" s="178">
        <v>0</v>
      </c>
      <c r="G52" s="183">
        <v>0</v>
      </c>
      <c r="H52" s="178">
        <v>0</v>
      </c>
      <c r="I52" s="183">
        <v>0</v>
      </c>
      <c r="J52" s="178">
        <v>0</v>
      </c>
      <c r="K52" s="183">
        <v>0</v>
      </c>
      <c r="L52" s="178">
        <v>0</v>
      </c>
      <c r="M52" s="183">
        <v>0</v>
      </c>
      <c r="N52" s="178">
        <v>2</v>
      </c>
      <c r="O52" s="183">
        <v>0</v>
      </c>
      <c r="P52" s="178">
        <v>0</v>
      </c>
      <c r="Q52" s="183">
        <v>0</v>
      </c>
      <c r="R52" s="178">
        <v>0</v>
      </c>
      <c r="S52" s="183">
        <v>0</v>
      </c>
      <c r="T52" s="178">
        <v>0</v>
      </c>
      <c r="U52" s="183">
        <v>0</v>
      </c>
      <c r="V52" s="178">
        <f t="shared" si="7"/>
        <v>2</v>
      </c>
      <c r="W52" s="183">
        <f t="shared" si="7"/>
        <v>0</v>
      </c>
      <c r="X52" s="183">
        <f t="shared" si="8"/>
        <v>2</v>
      </c>
    </row>
    <row r="53" spans="1:25" s="156" customFormat="1" ht="10.5">
      <c r="A53" s="266" t="s">
        <v>28</v>
      </c>
      <c r="B53" s="181">
        <v>0</v>
      </c>
      <c r="C53" s="182">
        <v>0</v>
      </c>
      <c r="D53" s="181">
        <v>0</v>
      </c>
      <c r="E53" s="182">
        <v>0</v>
      </c>
      <c r="F53" s="181">
        <v>0</v>
      </c>
      <c r="G53" s="182">
        <v>0</v>
      </c>
      <c r="H53" s="181">
        <v>0</v>
      </c>
      <c r="I53" s="182">
        <v>0</v>
      </c>
      <c r="J53" s="181">
        <f aca="true" t="shared" si="9" ref="J53:T53">SUM(J39:J52)</f>
        <v>1</v>
      </c>
      <c r="K53" s="182">
        <f t="shared" si="9"/>
        <v>1</v>
      </c>
      <c r="L53" s="181">
        <f t="shared" si="9"/>
        <v>7</v>
      </c>
      <c r="M53" s="182">
        <f t="shared" si="9"/>
        <v>6</v>
      </c>
      <c r="N53" s="181">
        <f t="shared" si="9"/>
        <v>4</v>
      </c>
      <c r="O53" s="182">
        <f t="shared" si="9"/>
        <v>3</v>
      </c>
      <c r="P53" s="181">
        <f t="shared" si="9"/>
        <v>2</v>
      </c>
      <c r="Q53" s="182">
        <f t="shared" si="9"/>
        <v>1</v>
      </c>
      <c r="R53" s="181">
        <f t="shared" si="9"/>
        <v>1</v>
      </c>
      <c r="S53" s="182">
        <f t="shared" si="9"/>
        <v>0</v>
      </c>
      <c r="T53" s="181">
        <f t="shared" si="9"/>
        <v>0</v>
      </c>
      <c r="U53" s="182">
        <v>0</v>
      </c>
      <c r="V53" s="181">
        <f>SUM(V39:V52)</f>
        <v>15</v>
      </c>
      <c r="W53" s="182">
        <f>SUM(W39:W52)</f>
        <v>11</v>
      </c>
      <c r="X53" s="182">
        <f>SUM(X39:X52)</f>
        <v>26</v>
      </c>
      <c r="Y53" s="184"/>
    </row>
    <row r="54" ht="11.25"/>
    <row r="55" spans="1:22" s="192" customFormat="1" ht="10.5">
      <c r="A55" s="149" t="s">
        <v>516</v>
      </c>
      <c r="E55" s="283"/>
      <c r="F55" s="283"/>
      <c r="G55" s="283"/>
      <c r="T55" s="283"/>
      <c r="U55" s="283"/>
      <c r="V55" s="283"/>
    </row>
    <row r="56" ht="11.25"/>
    <row r="57" ht="11.25"/>
    <row r="58" spans="1:25" s="184" customFormat="1" ht="10.5">
      <c r="A58" s="359" t="s">
        <v>515</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277"/>
    </row>
    <row r="59" spans="1:25" s="184" customFormat="1" ht="11.25" thickBot="1">
      <c r="A59" s="277"/>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row>
    <row r="60" spans="1:24" s="156" customFormat="1" ht="10.5">
      <c r="A60" s="276"/>
      <c r="B60" s="357" t="s">
        <v>276</v>
      </c>
      <c r="C60" s="358"/>
      <c r="D60" s="358"/>
      <c r="E60" s="358"/>
      <c r="F60" s="358"/>
      <c r="G60" s="358"/>
      <c r="H60" s="358"/>
      <c r="I60" s="358"/>
      <c r="J60" s="358"/>
      <c r="K60" s="358"/>
      <c r="L60" s="358"/>
      <c r="M60" s="358"/>
      <c r="N60" s="358"/>
      <c r="O60" s="358"/>
      <c r="P60" s="358"/>
      <c r="Q60" s="358"/>
      <c r="R60" s="358"/>
      <c r="S60" s="358"/>
      <c r="T60" s="358"/>
      <c r="U60" s="358"/>
      <c r="V60" s="358"/>
      <c r="W60" s="358"/>
      <c r="X60" s="358"/>
    </row>
    <row r="61" spans="1:24" s="156" customFormat="1" ht="10.5">
      <c r="A61" s="275"/>
      <c r="B61" s="167">
        <v>1999</v>
      </c>
      <c r="C61" s="169"/>
      <c r="D61" s="167">
        <f>B61-1</f>
        <v>1998</v>
      </c>
      <c r="E61" s="169"/>
      <c r="F61" s="167">
        <f>D61-1</f>
        <v>1997</v>
      </c>
      <c r="G61" s="169"/>
      <c r="H61" s="167">
        <f>F61-1</f>
        <v>1996</v>
      </c>
      <c r="I61" s="169"/>
      <c r="J61" s="167">
        <f>H61-1</f>
        <v>1995</v>
      </c>
      <c r="K61" s="169"/>
      <c r="L61" s="167">
        <f>J61-1</f>
        <v>1994</v>
      </c>
      <c r="M61" s="169"/>
      <c r="N61" s="167">
        <f>L61-1</f>
        <v>1993</v>
      </c>
      <c r="O61" s="186"/>
      <c r="P61" s="167">
        <f>N61-1</f>
        <v>1992</v>
      </c>
      <c r="Q61" s="169"/>
      <c r="R61" s="167">
        <f>P61-1</f>
        <v>1991</v>
      </c>
      <c r="S61" s="186"/>
      <c r="T61" s="167" t="str">
        <f>R61-1&amp;" + vóór"</f>
        <v>1990 + vóór</v>
      </c>
      <c r="U61" s="169"/>
      <c r="V61" s="274" t="s">
        <v>28</v>
      </c>
      <c r="W61" s="169"/>
      <c r="X61" s="169"/>
    </row>
    <row r="62" spans="1:24" s="156" customFormat="1" ht="10.5">
      <c r="A62" s="273"/>
      <c r="B62" s="272" t="s">
        <v>277</v>
      </c>
      <c r="C62" s="189" t="s">
        <v>27</v>
      </c>
      <c r="D62" s="272" t="s">
        <v>277</v>
      </c>
      <c r="E62" s="189" t="s">
        <v>27</v>
      </c>
      <c r="F62" s="272" t="s">
        <v>277</v>
      </c>
      <c r="G62" s="189" t="s">
        <v>27</v>
      </c>
      <c r="H62" s="272" t="s">
        <v>277</v>
      </c>
      <c r="I62" s="189" t="s">
        <v>27</v>
      </c>
      <c r="J62" s="272" t="s">
        <v>277</v>
      </c>
      <c r="K62" s="189" t="s">
        <v>27</v>
      </c>
      <c r="L62" s="272" t="s">
        <v>277</v>
      </c>
      <c r="M62" s="189" t="s">
        <v>27</v>
      </c>
      <c r="N62" s="272" t="s">
        <v>277</v>
      </c>
      <c r="O62" s="189" t="s">
        <v>27</v>
      </c>
      <c r="P62" s="272" t="s">
        <v>277</v>
      </c>
      <c r="Q62" s="189" t="s">
        <v>27</v>
      </c>
      <c r="R62" s="272" t="s">
        <v>277</v>
      </c>
      <c r="S62" s="189" t="s">
        <v>27</v>
      </c>
      <c r="T62" s="272" t="s">
        <v>277</v>
      </c>
      <c r="U62" s="189" t="s">
        <v>27</v>
      </c>
      <c r="V62" s="272" t="s">
        <v>277</v>
      </c>
      <c r="W62" s="189" t="s">
        <v>27</v>
      </c>
      <c r="X62" s="189" t="s">
        <v>29</v>
      </c>
    </row>
    <row r="63" spans="1:24" s="156" customFormat="1" ht="10.5">
      <c r="A63" s="294" t="s">
        <v>513</v>
      </c>
      <c r="B63" s="178"/>
      <c r="C63" s="183"/>
      <c r="D63" s="178"/>
      <c r="E63" s="183"/>
      <c r="F63" s="178"/>
      <c r="G63" s="183"/>
      <c r="H63" s="178"/>
      <c r="I63" s="183"/>
      <c r="J63" s="178"/>
      <c r="K63" s="183"/>
      <c r="L63" s="178"/>
      <c r="M63" s="183"/>
      <c r="N63" s="178"/>
      <c r="O63" s="183"/>
      <c r="P63" s="178"/>
      <c r="Q63" s="183"/>
      <c r="R63" s="178"/>
      <c r="S63" s="183"/>
      <c r="T63" s="178"/>
      <c r="U63" s="183"/>
      <c r="V63" s="178"/>
      <c r="W63" s="183"/>
      <c r="X63" s="183"/>
    </row>
    <row r="64" spans="1:24" s="156" customFormat="1" ht="10.5">
      <c r="A64" s="156" t="s">
        <v>528</v>
      </c>
      <c r="B64" s="178">
        <v>0</v>
      </c>
      <c r="C64" s="183">
        <v>0</v>
      </c>
      <c r="D64" s="178">
        <v>0</v>
      </c>
      <c r="E64" s="183">
        <v>0</v>
      </c>
      <c r="F64" s="178">
        <v>0</v>
      </c>
      <c r="G64" s="183">
        <v>0</v>
      </c>
      <c r="H64" s="178">
        <v>0</v>
      </c>
      <c r="I64" s="183">
        <v>0</v>
      </c>
      <c r="J64" s="178">
        <v>0</v>
      </c>
      <c r="K64" s="183">
        <v>0</v>
      </c>
      <c r="L64" s="178">
        <v>5</v>
      </c>
      <c r="M64" s="183">
        <v>4</v>
      </c>
      <c r="N64" s="178">
        <v>39</v>
      </c>
      <c r="O64" s="183">
        <v>22</v>
      </c>
      <c r="P64" s="178">
        <v>21</v>
      </c>
      <c r="Q64" s="183">
        <v>18</v>
      </c>
      <c r="R64" s="178">
        <v>9</v>
      </c>
      <c r="S64" s="183">
        <v>1</v>
      </c>
      <c r="T64" s="178">
        <v>0</v>
      </c>
      <c r="U64" s="183">
        <v>1</v>
      </c>
      <c r="V64" s="178">
        <v>74</v>
      </c>
      <c r="W64" s="183">
        <v>46</v>
      </c>
      <c r="X64" s="183">
        <v>120</v>
      </c>
    </row>
    <row r="65" spans="1:24" s="156" customFormat="1" ht="10.5">
      <c r="A65" s="156" t="s">
        <v>527</v>
      </c>
      <c r="B65" s="178">
        <v>0</v>
      </c>
      <c r="C65" s="183">
        <v>0</v>
      </c>
      <c r="D65" s="178">
        <v>0</v>
      </c>
      <c r="E65" s="183">
        <v>0</v>
      </c>
      <c r="F65" s="178">
        <v>0</v>
      </c>
      <c r="G65" s="183">
        <v>0</v>
      </c>
      <c r="H65" s="178">
        <v>0</v>
      </c>
      <c r="I65" s="183">
        <v>0</v>
      </c>
      <c r="J65" s="178">
        <v>0</v>
      </c>
      <c r="K65" s="183">
        <v>0</v>
      </c>
      <c r="L65" s="178">
        <v>16</v>
      </c>
      <c r="M65" s="183">
        <v>9</v>
      </c>
      <c r="N65" s="178">
        <v>151</v>
      </c>
      <c r="O65" s="183">
        <v>79</v>
      </c>
      <c r="P65" s="178">
        <v>35</v>
      </c>
      <c r="Q65" s="183">
        <v>29</v>
      </c>
      <c r="R65" s="178">
        <v>13</v>
      </c>
      <c r="S65" s="183">
        <v>8</v>
      </c>
      <c r="T65" s="178">
        <v>3</v>
      </c>
      <c r="U65" s="183">
        <v>1</v>
      </c>
      <c r="V65" s="178">
        <v>218</v>
      </c>
      <c r="W65" s="183">
        <v>126</v>
      </c>
      <c r="X65" s="183">
        <v>344</v>
      </c>
    </row>
    <row r="66" spans="1:24" s="156" customFormat="1" ht="10.5">
      <c r="A66" s="156" t="s">
        <v>526</v>
      </c>
      <c r="B66" s="178">
        <v>0</v>
      </c>
      <c r="C66" s="183">
        <v>0</v>
      </c>
      <c r="D66" s="178">
        <v>0</v>
      </c>
      <c r="E66" s="183">
        <v>0</v>
      </c>
      <c r="F66" s="178">
        <v>0</v>
      </c>
      <c r="G66" s="183">
        <v>0</v>
      </c>
      <c r="H66" s="178">
        <v>0</v>
      </c>
      <c r="I66" s="183">
        <v>0</v>
      </c>
      <c r="J66" s="178">
        <v>0</v>
      </c>
      <c r="K66" s="183">
        <v>0</v>
      </c>
      <c r="L66" s="178">
        <v>1</v>
      </c>
      <c r="M66" s="183">
        <v>0</v>
      </c>
      <c r="N66" s="178">
        <v>5</v>
      </c>
      <c r="O66" s="183">
        <v>1</v>
      </c>
      <c r="P66" s="178">
        <v>1</v>
      </c>
      <c r="Q66" s="183">
        <v>1</v>
      </c>
      <c r="R66" s="178">
        <v>0</v>
      </c>
      <c r="S66" s="183">
        <v>0</v>
      </c>
      <c r="T66" s="178">
        <v>0</v>
      </c>
      <c r="U66" s="183">
        <v>1</v>
      </c>
      <c r="V66" s="178">
        <v>7</v>
      </c>
      <c r="W66" s="183">
        <v>3</v>
      </c>
      <c r="X66" s="183">
        <v>10</v>
      </c>
    </row>
    <row r="67" spans="1:24" s="156" customFormat="1" ht="10.5">
      <c r="A67" s="156" t="s">
        <v>525</v>
      </c>
      <c r="B67" s="178">
        <v>0</v>
      </c>
      <c r="C67" s="183">
        <v>0</v>
      </c>
      <c r="D67" s="178">
        <v>0</v>
      </c>
      <c r="E67" s="183">
        <v>0</v>
      </c>
      <c r="F67" s="178">
        <v>0</v>
      </c>
      <c r="G67" s="183">
        <v>0</v>
      </c>
      <c r="H67" s="178">
        <v>0</v>
      </c>
      <c r="I67" s="183">
        <v>0</v>
      </c>
      <c r="J67" s="178">
        <v>0</v>
      </c>
      <c r="K67" s="183">
        <v>1</v>
      </c>
      <c r="L67" s="178">
        <v>0</v>
      </c>
      <c r="M67" s="183">
        <v>0</v>
      </c>
      <c r="N67" s="178">
        <v>30</v>
      </c>
      <c r="O67" s="183">
        <v>16</v>
      </c>
      <c r="P67" s="178">
        <v>14</v>
      </c>
      <c r="Q67" s="183">
        <v>9</v>
      </c>
      <c r="R67" s="178">
        <v>2</v>
      </c>
      <c r="S67" s="183">
        <v>2</v>
      </c>
      <c r="T67" s="178">
        <v>1</v>
      </c>
      <c r="U67" s="183">
        <v>1</v>
      </c>
      <c r="V67" s="178">
        <v>47</v>
      </c>
      <c r="W67" s="183">
        <v>29</v>
      </c>
      <c r="X67" s="183">
        <v>76</v>
      </c>
    </row>
    <row r="68" spans="1:24" s="156" customFormat="1" ht="10.5">
      <c r="A68" s="156" t="s">
        <v>524</v>
      </c>
      <c r="B68" s="178">
        <v>0</v>
      </c>
      <c r="C68" s="183">
        <v>0</v>
      </c>
      <c r="D68" s="178">
        <v>0</v>
      </c>
      <c r="E68" s="183">
        <v>0</v>
      </c>
      <c r="F68" s="178">
        <v>0</v>
      </c>
      <c r="G68" s="183">
        <v>0</v>
      </c>
      <c r="H68" s="178">
        <v>0</v>
      </c>
      <c r="I68" s="183">
        <v>0</v>
      </c>
      <c r="J68" s="178">
        <v>0</v>
      </c>
      <c r="K68" s="183">
        <v>0</v>
      </c>
      <c r="L68" s="178">
        <v>0</v>
      </c>
      <c r="M68" s="183">
        <v>0</v>
      </c>
      <c r="N68" s="178">
        <v>5</v>
      </c>
      <c r="O68" s="183">
        <v>2</v>
      </c>
      <c r="P68" s="178">
        <v>0</v>
      </c>
      <c r="Q68" s="183">
        <v>1</v>
      </c>
      <c r="R68" s="178">
        <v>0</v>
      </c>
      <c r="S68" s="183">
        <v>0</v>
      </c>
      <c r="T68" s="178">
        <v>1</v>
      </c>
      <c r="U68" s="183">
        <v>0</v>
      </c>
      <c r="V68" s="178">
        <v>6</v>
      </c>
      <c r="W68" s="183">
        <v>3</v>
      </c>
      <c r="X68" s="183">
        <v>9</v>
      </c>
    </row>
    <row r="69" spans="1:24" s="156" customFormat="1" ht="10.5">
      <c r="A69" s="156" t="s">
        <v>523</v>
      </c>
      <c r="B69" s="178">
        <v>0</v>
      </c>
      <c r="C69" s="183">
        <v>0</v>
      </c>
      <c r="D69" s="178">
        <v>0</v>
      </c>
      <c r="E69" s="183">
        <v>0</v>
      </c>
      <c r="F69" s="178">
        <v>0</v>
      </c>
      <c r="G69" s="183">
        <v>0</v>
      </c>
      <c r="H69" s="178">
        <v>0</v>
      </c>
      <c r="I69" s="183">
        <v>0</v>
      </c>
      <c r="J69" s="178">
        <v>0</v>
      </c>
      <c r="K69" s="183">
        <v>0</v>
      </c>
      <c r="L69" s="178">
        <v>0</v>
      </c>
      <c r="M69" s="183">
        <v>0</v>
      </c>
      <c r="N69" s="178">
        <v>1</v>
      </c>
      <c r="O69" s="183">
        <v>0</v>
      </c>
      <c r="P69" s="178">
        <v>0</v>
      </c>
      <c r="Q69" s="183">
        <v>1</v>
      </c>
      <c r="R69" s="178">
        <v>1</v>
      </c>
      <c r="S69" s="183">
        <v>1</v>
      </c>
      <c r="T69" s="178">
        <v>0</v>
      </c>
      <c r="U69" s="183">
        <v>0</v>
      </c>
      <c r="V69" s="178">
        <v>2</v>
      </c>
      <c r="W69" s="183">
        <v>2</v>
      </c>
      <c r="X69" s="183">
        <v>4</v>
      </c>
    </row>
    <row r="70" spans="1:24" s="184" customFormat="1" ht="10.5">
      <c r="A70" s="266" t="s">
        <v>28</v>
      </c>
      <c r="B70" s="181">
        <v>0</v>
      </c>
      <c r="C70" s="182">
        <v>0</v>
      </c>
      <c r="D70" s="181">
        <v>0</v>
      </c>
      <c r="E70" s="182">
        <v>0</v>
      </c>
      <c r="F70" s="181">
        <v>0</v>
      </c>
      <c r="G70" s="182">
        <v>0</v>
      </c>
      <c r="H70" s="181">
        <v>0</v>
      </c>
      <c r="I70" s="182">
        <v>0</v>
      </c>
      <c r="J70" s="181">
        <v>0</v>
      </c>
      <c r="K70" s="182">
        <v>1</v>
      </c>
      <c r="L70" s="181">
        <v>22</v>
      </c>
      <c r="M70" s="182">
        <v>13</v>
      </c>
      <c r="N70" s="181">
        <v>231</v>
      </c>
      <c r="O70" s="182">
        <v>120</v>
      </c>
      <c r="P70" s="181">
        <v>71</v>
      </c>
      <c r="Q70" s="182">
        <v>59</v>
      </c>
      <c r="R70" s="181">
        <v>25</v>
      </c>
      <c r="S70" s="182">
        <v>12</v>
      </c>
      <c r="T70" s="181">
        <v>5</v>
      </c>
      <c r="U70" s="182">
        <v>4</v>
      </c>
      <c r="V70" s="181">
        <v>354</v>
      </c>
      <c r="W70" s="182">
        <v>209</v>
      </c>
      <c r="X70" s="182">
        <v>563</v>
      </c>
    </row>
    <row r="71" ht="11.25"/>
    <row r="72" ht="11.25">
      <c r="A72" s="293" t="s">
        <v>512</v>
      </c>
    </row>
    <row r="73" ht="11.25">
      <c r="A73" s="293" t="s">
        <v>511</v>
      </c>
    </row>
    <row r="74" ht="11.25"/>
  </sheetData>
  <sheetProtection/>
  <mergeCells count="10">
    <mergeCell ref="A33:X33"/>
    <mergeCell ref="B35:X35"/>
    <mergeCell ref="A58:X58"/>
    <mergeCell ref="B60:X60"/>
    <mergeCell ref="A2:X2"/>
    <mergeCell ref="A4:X4"/>
    <mergeCell ref="B10:X10"/>
    <mergeCell ref="A3:X3"/>
    <mergeCell ref="A8:X8"/>
    <mergeCell ref="A6:X6"/>
  </mergeCells>
  <printOptions horizontalCentered="1"/>
  <pageMargins left="0" right="0" top="0.7874015748031497" bottom="0.1968503937007874" header="0.11811023622047245" footer="0.11811023622047245"/>
  <pageSetup fitToHeight="1" fitToWidth="1" horizontalDpi="600" verticalDpi="600" orientation="landscape" paperSize="9" scale="66"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Z42"/>
  <sheetViews>
    <sheetView zoomScalePageLayoutView="0" workbookViewId="0" topLeftCell="A1">
      <selection activeCell="R55" sqref="R55"/>
    </sheetView>
  </sheetViews>
  <sheetFormatPr defaultColWidth="9.33203125" defaultRowHeight="11.25"/>
  <cols>
    <col min="1" max="1" width="2.83203125" style="192" customWidth="1"/>
    <col min="2" max="2" width="55.16015625" style="192" bestFit="1" customWidth="1"/>
    <col min="3" max="17" width="7" style="192" customWidth="1"/>
    <col min="18" max="20" width="8.5" style="192" customWidth="1"/>
    <col min="21" max="23" width="7" style="192" customWidth="1"/>
    <col min="24" max="16384" width="9.33203125" style="192" customWidth="1"/>
  </cols>
  <sheetData>
    <row r="1" spans="1:23" ht="10.5">
      <c r="A1" s="153" t="s">
        <v>459</v>
      </c>
      <c r="B1" s="308"/>
      <c r="C1" s="155"/>
      <c r="D1" s="155"/>
      <c r="E1" s="156"/>
      <c r="F1" s="156"/>
      <c r="G1" s="156"/>
      <c r="H1" s="156"/>
      <c r="I1" s="156"/>
      <c r="J1" s="156"/>
      <c r="K1" s="156"/>
      <c r="L1" s="156"/>
      <c r="M1" s="156"/>
      <c r="N1" s="156"/>
      <c r="O1" s="156"/>
      <c r="P1" s="156"/>
      <c r="Q1" s="156"/>
      <c r="R1" s="156"/>
      <c r="S1" s="156"/>
      <c r="T1" s="156"/>
      <c r="U1" s="156"/>
      <c r="V1" s="156"/>
      <c r="W1" s="156"/>
    </row>
    <row r="2" spans="1:23" ht="10.5">
      <c r="A2" s="154" t="s">
        <v>522</v>
      </c>
      <c r="B2" s="154"/>
      <c r="C2" s="157"/>
      <c r="D2" s="157"/>
      <c r="E2" s="158"/>
      <c r="F2" s="158"/>
      <c r="G2" s="158"/>
      <c r="H2" s="158"/>
      <c r="I2" s="158"/>
      <c r="J2" s="158"/>
      <c r="K2" s="158"/>
      <c r="L2" s="158"/>
      <c r="M2" s="158"/>
      <c r="N2" s="158"/>
      <c r="O2" s="158"/>
      <c r="P2" s="158"/>
      <c r="Q2" s="158"/>
      <c r="R2" s="158"/>
      <c r="S2" s="158"/>
      <c r="T2" s="158"/>
      <c r="U2" s="158"/>
      <c r="V2" s="158"/>
      <c r="W2" s="158"/>
    </row>
    <row r="3" spans="1:23" ht="10.5">
      <c r="A3" s="154" t="s">
        <v>460</v>
      </c>
      <c r="B3" s="154"/>
      <c r="C3" s="157"/>
      <c r="D3" s="157"/>
      <c r="E3" s="158"/>
      <c r="F3" s="158"/>
      <c r="G3" s="158"/>
      <c r="H3" s="158"/>
      <c r="I3" s="158"/>
      <c r="J3" s="158"/>
      <c r="K3" s="158"/>
      <c r="L3" s="158"/>
      <c r="M3" s="158"/>
      <c r="N3" s="158"/>
      <c r="O3" s="158"/>
      <c r="P3" s="158"/>
      <c r="Q3" s="158"/>
      <c r="R3" s="158"/>
      <c r="S3" s="158"/>
      <c r="T3" s="158"/>
      <c r="U3" s="158"/>
      <c r="V3" s="158"/>
      <c r="W3" s="158"/>
    </row>
    <row r="4" spans="1:23" ht="10.5">
      <c r="A4" s="154"/>
      <c r="B4" s="154"/>
      <c r="C4" s="157"/>
      <c r="D4" s="157"/>
      <c r="E4" s="158"/>
      <c r="F4" s="158"/>
      <c r="G4" s="158"/>
      <c r="H4" s="158"/>
      <c r="I4" s="158"/>
      <c r="J4" s="158"/>
      <c r="K4" s="158"/>
      <c r="L4" s="158"/>
      <c r="M4" s="158"/>
      <c r="N4" s="158"/>
      <c r="O4" s="158"/>
      <c r="P4" s="158"/>
      <c r="Q4" s="158"/>
      <c r="R4" s="158"/>
      <c r="S4" s="158"/>
      <c r="T4" s="158"/>
      <c r="U4" s="158"/>
      <c r="V4" s="158"/>
      <c r="W4" s="158"/>
    </row>
    <row r="5" spans="1:23" ht="10.5">
      <c r="A5" s="154" t="s">
        <v>538</v>
      </c>
      <c r="B5" s="154"/>
      <c r="C5" s="157"/>
      <c r="D5" s="157"/>
      <c r="E5" s="158"/>
      <c r="F5" s="158"/>
      <c r="G5" s="158"/>
      <c r="H5" s="158"/>
      <c r="I5" s="158"/>
      <c r="J5" s="158"/>
      <c r="K5" s="158"/>
      <c r="L5" s="158"/>
      <c r="M5" s="158"/>
      <c r="N5" s="158"/>
      <c r="O5" s="158"/>
      <c r="P5" s="158"/>
      <c r="Q5" s="158"/>
      <c r="R5" s="158"/>
      <c r="S5" s="158"/>
      <c r="T5" s="158"/>
      <c r="U5" s="158"/>
      <c r="V5" s="158"/>
      <c r="W5" s="158"/>
    </row>
    <row r="6" spans="1:23" ht="12.75" thickBot="1">
      <c r="A6" s="191"/>
      <c r="B6" s="191"/>
      <c r="C6" s="157"/>
      <c r="D6" s="157"/>
      <c r="E6" s="158"/>
      <c r="F6" s="156"/>
      <c r="G6" s="156"/>
      <c r="H6" s="156"/>
      <c r="I6" s="156"/>
      <c r="J6" s="156"/>
      <c r="K6" s="156"/>
      <c r="L6" s="156"/>
      <c r="M6" s="156"/>
      <c r="N6" s="156"/>
      <c r="O6" s="156"/>
      <c r="P6" s="156"/>
      <c r="Q6" s="156"/>
      <c r="R6" s="156"/>
      <c r="S6" s="156"/>
      <c r="T6" s="156"/>
      <c r="U6" s="156"/>
      <c r="V6" s="156"/>
      <c r="W6" s="156"/>
    </row>
    <row r="7" spans="1:23" ht="10.5">
      <c r="A7" s="159"/>
      <c r="B7" s="159"/>
      <c r="C7" s="332" t="s">
        <v>58</v>
      </c>
      <c r="D7" s="333"/>
      <c r="E7" s="334"/>
      <c r="F7" s="185"/>
      <c r="G7" s="160" t="s">
        <v>46</v>
      </c>
      <c r="H7" s="162"/>
      <c r="I7" s="161"/>
      <c r="J7" s="160" t="s">
        <v>47</v>
      </c>
      <c r="K7" s="162"/>
      <c r="L7" s="161"/>
      <c r="M7" s="160" t="s">
        <v>48</v>
      </c>
      <c r="N7" s="162"/>
      <c r="O7" s="361" t="s">
        <v>514</v>
      </c>
      <c r="P7" s="361"/>
      <c r="Q7" s="362"/>
      <c r="R7" s="161"/>
      <c r="S7" s="160" t="s">
        <v>59</v>
      </c>
      <c r="T7" s="162"/>
      <c r="U7" s="161"/>
      <c r="V7" s="160" t="s">
        <v>28</v>
      </c>
      <c r="W7" s="163"/>
    </row>
    <row r="8" spans="1:23" ht="10.5">
      <c r="A8" s="149"/>
      <c r="B8" s="149"/>
      <c r="C8" s="335" t="s">
        <v>60</v>
      </c>
      <c r="D8" s="336"/>
      <c r="E8" s="337"/>
      <c r="F8" s="262"/>
      <c r="G8" s="261"/>
      <c r="H8" s="260"/>
      <c r="I8" s="262"/>
      <c r="J8" s="261"/>
      <c r="K8" s="260"/>
      <c r="L8" s="262"/>
      <c r="M8" s="261"/>
      <c r="N8" s="263"/>
      <c r="O8" s="260"/>
      <c r="P8" s="260"/>
      <c r="Q8" s="260"/>
      <c r="R8" s="262"/>
      <c r="S8" s="165" t="s">
        <v>61</v>
      </c>
      <c r="T8" s="260"/>
      <c r="U8" s="262"/>
      <c r="V8" s="261"/>
      <c r="W8" s="260"/>
    </row>
    <row r="9" spans="1:23" ht="10.5">
      <c r="A9" s="165"/>
      <c r="B9" s="165"/>
      <c r="C9" s="259" t="s">
        <v>277</v>
      </c>
      <c r="D9" s="258" t="s">
        <v>27</v>
      </c>
      <c r="E9" s="257" t="s">
        <v>29</v>
      </c>
      <c r="F9" s="259" t="s">
        <v>277</v>
      </c>
      <c r="G9" s="258" t="s">
        <v>27</v>
      </c>
      <c r="H9" s="257" t="s">
        <v>29</v>
      </c>
      <c r="I9" s="259" t="s">
        <v>277</v>
      </c>
      <c r="J9" s="258" t="s">
        <v>27</v>
      </c>
      <c r="K9" s="257" t="s">
        <v>29</v>
      </c>
      <c r="L9" s="259" t="s">
        <v>277</v>
      </c>
      <c r="M9" s="258" t="s">
        <v>27</v>
      </c>
      <c r="N9" s="257" t="s">
        <v>29</v>
      </c>
      <c r="O9" s="259" t="s">
        <v>277</v>
      </c>
      <c r="P9" s="258" t="s">
        <v>27</v>
      </c>
      <c r="Q9" s="257" t="s">
        <v>29</v>
      </c>
      <c r="R9" s="259" t="s">
        <v>277</v>
      </c>
      <c r="S9" s="258" t="s">
        <v>27</v>
      </c>
      <c r="T9" s="257" t="s">
        <v>29</v>
      </c>
      <c r="U9" s="259" t="s">
        <v>277</v>
      </c>
      <c r="V9" s="258" t="s">
        <v>27</v>
      </c>
      <c r="W9" s="257" t="s">
        <v>29</v>
      </c>
    </row>
    <row r="10" spans="1:23" ht="12">
      <c r="A10" s="31" t="s">
        <v>278</v>
      </c>
      <c r="B10" s="31"/>
      <c r="C10" s="306"/>
      <c r="D10" s="305"/>
      <c r="E10" s="304"/>
      <c r="F10" s="306"/>
      <c r="G10" s="305"/>
      <c r="H10" s="304"/>
      <c r="I10" s="306"/>
      <c r="J10" s="305"/>
      <c r="K10" s="304"/>
      <c r="L10" s="306"/>
      <c r="M10" s="305"/>
      <c r="N10" s="307"/>
      <c r="O10" s="17"/>
      <c r="P10" s="305"/>
      <c r="Q10" s="304"/>
      <c r="R10" s="306"/>
      <c r="S10" s="305"/>
      <c r="T10" s="304"/>
      <c r="U10" s="306"/>
      <c r="V10" s="305"/>
      <c r="W10" s="304"/>
    </row>
    <row r="11" spans="1:23" ht="12.75">
      <c r="A11" s="217"/>
      <c r="B11" s="214" t="s">
        <v>56</v>
      </c>
      <c r="C11" s="24"/>
      <c r="D11" s="25"/>
      <c r="E11" s="25"/>
      <c r="F11" s="24"/>
      <c r="G11" s="25"/>
      <c r="H11" s="25"/>
      <c r="I11" s="24"/>
      <c r="J11" s="25"/>
      <c r="K11" s="25"/>
      <c r="L11" s="24"/>
      <c r="M11" s="25"/>
      <c r="N11" s="256"/>
      <c r="O11" s="24"/>
      <c r="P11" s="25"/>
      <c r="Q11" s="25"/>
      <c r="R11" s="24"/>
      <c r="S11" s="25"/>
      <c r="T11" s="25"/>
      <c r="U11" s="24"/>
      <c r="V11" s="25"/>
      <c r="W11" s="25"/>
    </row>
    <row r="12" spans="1:23" ht="10.5">
      <c r="A12" s="195"/>
      <c r="B12" s="195" t="s">
        <v>57</v>
      </c>
      <c r="C12" s="24">
        <v>25</v>
      </c>
      <c r="D12" s="25">
        <v>4</v>
      </c>
      <c r="E12" s="256">
        <v>29</v>
      </c>
      <c r="F12" s="24">
        <v>38</v>
      </c>
      <c r="G12" s="25">
        <v>9</v>
      </c>
      <c r="H12" s="25">
        <v>47</v>
      </c>
      <c r="I12" s="24">
        <v>14</v>
      </c>
      <c r="J12" s="25">
        <v>1</v>
      </c>
      <c r="K12" s="25">
        <v>15</v>
      </c>
      <c r="L12" s="24">
        <v>0</v>
      </c>
      <c r="M12" s="25">
        <v>0</v>
      </c>
      <c r="N12" s="256">
        <v>0</v>
      </c>
      <c r="O12" s="24">
        <v>0</v>
      </c>
      <c r="P12" s="25">
        <v>0</v>
      </c>
      <c r="Q12" s="25">
        <v>0</v>
      </c>
      <c r="R12" s="24">
        <v>0</v>
      </c>
      <c r="S12" s="25">
        <v>0</v>
      </c>
      <c r="T12" s="25">
        <v>0</v>
      </c>
      <c r="U12" s="24">
        <f>C12+F12+I12+L12+R12+O12</f>
        <v>77</v>
      </c>
      <c r="V12" s="25">
        <f>D12+G12+J12+M12+S12+P12</f>
        <v>14</v>
      </c>
      <c r="W12" s="25">
        <f>SUM(U12:V12)</f>
        <v>91</v>
      </c>
    </row>
    <row r="13" spans="1:23" ht="10.5">
      <c r="A13" s="195"/>
      <c r="B13" s="195" t="s">
        <v>352</v>
      </c>
      <c r="C13" s="24">
        <v>31</v>
      </c>
      <c r="D13" s="25">
        <v>5</v>
      </c>
      <c r="E13" s="256">
        <v>36</v>
      </c>
      <c r="F13" s="24">
        <v>80</v>
      </c>
      <c r="G13" s="25">
        <v>9</v>
      </c>
      <c r="H13" s="25">
        <v>89</v>
      </c>
      <c r="I13" s="24">
        <v>10</v>
      </c>
      <c r="J13" s="25">
        <v>0</v>
      </c>
      <c r="K13" s="25">
        <v>10</v>
      </c>
      <c r="L13" s="24">
        <v>0</v>
      </c>
      <c r="M13" s="25">
        <v>0</v>
      </c>
      <c r="N13" s="256">
        <v>0</v>
      </c>
      <c r="O13" s="24">
        <v>0</v>
      </c>
      <c r="P13" s="25">
        <v>0</v>
      </c>
      <c r="Q13" s="25">
        <v>0</v>
      </c>
      <c r="R13" s="24">
        <v>0</v>
      </c>
      <c r="S13" s="25">
        <v>0</v>
      </c>
      <c r="T13" s="25">
        <v>0</v>
      </c>
      <c r="U13" s="24">
        <f>C13+F13+I13+L13+R13+O13</f>
        <v>121</v>
      </c>
      <c r="V13" s="25">
        <f>D13+G13+J13+M13+S13+P13</f>
        <v>14</v>
      </c>
      <c r="W13" s="25">
        <f>SUM(U13:V13)</f>
        <v>135</v>
      </c>
    </row>
    <row r="14" spans="1:23" ht="10.5">
      <c r="A14" s="195"/>
      <c r="B14" s="195"/>
      <c r="C14" s="24"/>
      <c r="D14" s="25"/>
      <c r="E14" s="256"/>
      <c r="F14" s="25"/>
      <c r="G14" s="25"/>
      <c r="H14" s="256"/>
      <c r="I14" s="25"/>
      <c r="J14" s="25"/>
      <c r="K14" s="25"/>
      <c r="L14" s="24"/>
      <c r="M14" s="25"/>
      <c r="N14" s="256"/>
      <c r="O14" s="24"/>
      <c r="P14" s="25"/>
      <c r="Q14" s="25"/>
      <c r="R14" s="24"/>
      <c r="S14" s="25"/>
      <c r="T14" s="25"/>
      <c r="U14" s="24"/>
      <c r="V14" s="25"/>
      <c r="W14" s="25"/>
    </row>
    <row r="15" spans="1:23" ht="12">
      <c r="A15" s="31" t="s">
        <v>279</v>
      </c>
      <c r="B15" s="216"/>
      <c r="C15" s="24"/>
      <c r="D15" s="25"/>
      <c r="E15" s="256"/>
      <c r="F15" s="25"/>
      <c r="G15" s="25"/>
      <c r="H15" s="256"/>
      <c r="I15" s="25"/>
      <c r="J15" s="25"/>
      <c r="K15" s="25"/>
      <c r="L15" s="24"/>
      <c r="M15" s="25"/>
      <c r="N15" s="256"/>
      <c r="O15" s="24"/>
      <c r="P15" s="25"/>
      <c r="Q15" s="25"/>
      <c r="R15" s="24"/>
      <c r="S15" s="25"/>
      <c r="T15" s="25"/>
      <c r="U15" s="24"/>
      <c r="V15" s="25"/>
      <c r="W15" s="25"/>
    </row>
    <row r="16" spans="1:23" ht="12.75">
      <c r="A16" s="217"/>
      <c r="B16" s="214" t="s">
        <v>108</v>
      </c>
      <c r="C16" s="24"/>
      <c r="D16" s="25"/>
      <c r="E16" s="256"/>
      <c r="F16" s="25"/>
      <c r="G16" s="25"/>
      <c r="H16" s="256"/>
      <c r="I16" s="25"/>
      <c r="J16" s="25"/>
      <c r="K16" s="25"/>
      <c r="L16" s="24"/>
      <c r="M16" s="25"/>
      <c r="N16" s="256"/>
      <c r="O16" s="24"/>
      <c r="P16" s="25"/>
      <c r="Q16" s="25"/>
      <c r="R16" s="24"/>
      <c r="S16" s="25"/>
      <c r="T16" s="25"/>
      <c r="U16" s="24"/>
      <c r="V16" s="25"/>
      <c r="W16" s="25"/>
    </row>
    <row r="17" spans="1:23" ht="10.5">
      <c r="A17" s="195"/>
      <c r="B17" s="195" t="s">
        <v>280</v>
      </c>
      <c r="C17" s="24">
        <v>4</v>
      </c>
      <c r="D17" s="25">
        <v>0</v>
      </c>
      <c r="E17" s="256">
        <v>4</v>
      </c>
      <c r="F17" s="24">
        <v>3</v>
      </c>
      <c r="G17" s="25">
        <v>1</v>
      </c>
      <c r="H17" s="25">
        <v>4</v>
      </c>
      <c r="I17" s="24">
        <v>5</v>
      </c>
      <c r="J17" s="25">
        <v>1</v>
      </c>
      <c r="K17" s="25">
        <v>6</v>
      </c>
      <c r="L17" s="24">
        <v>0</v>
      </c>
      <c r="M17" s="25">
        <v>0</v>
      </c>
      <c r="N17" s="256">
        <v>0</v>
      </c>
      <c r="O17" s="24">
        <v>0</v>
      </c>
      <c r="P17" s="25">
        <v>0</v>
      </c>
      <c r="Q17" s="25">
        <v>0</v>
      </c>
      <c r="R17" s="24">
        <v>0</v>
      </c>
      <c r="S17" s="25">
        <v>0</v>
      </c>
      <c r="T17" s="25">
        <v>0</v>
      </c>
      <c r="U17" s="24">
        <f aca="true" t="shared" si="0" ref="U17:V20">C17+F17+I17+L17+R17+O17</f>
        <v>12</v>
      </c>
      <c r="V17" s="25">
        <f t="shared" si="0"/>
        <v>2</v>
      </c>
      <c r="W17" s="25">
        <f>SUM(U17:V17)</f>
        <v>14</v>
      </c>
    </row>
    <row r="18" spans="1:23" ht="10.5">
      <c r="A18" s="195"/>
      <c r="B18" s="195" t="s">
        <v>281</v>
      </c>
      <c r="C18" s="24">
        <v>0</v>
      </c>
      <c r="D18" s="25">
        <v>0</v>
      </c>
      <c r="E18" s="256">
        <v>0</v>
      </c>
      <c r="F18" s="24">
        <v>0</v>
      </c>
      <c r="G18" s="25">
        <v>0</v>
      </c>
      <c r="H18" s="25">
        <v>0</v>
      </c>
      <c r="I18" s="24">
        <v>0</v>
      </c>
      <c r="J18" s="25">
        <v>0</v>
      </c>
      <c r="K18" s="25">
        <v>0</v>
      </c>
      <c r="L18" s="24">
        <v>0</v>
      </c>
      <c r="M18" s="25">
        <v>0</v>
      </c>
      <c r="N18" s="256">
        <v>0</v>
      </c>
      <c r="O18" s="24">
        <v>0</v>
      </c>
      <c r="P18" s="25">
        <v>0</v>
      </c>
      <c r="Q18" s="25">
        <v>0</v>
      </c>
      <c r="R18" s="24">
        <v>0</v>
      </c>
      <c r="S18" s="25">
        <v>0</v>
      </c>
      <c r="T18" s="25">
        <v>0</v>
      </c>
      <c r="U18" s="24">
        <f t="shared" si="0"/>
        <v>0</v>
      </c>
      <c r="V18" s="25">
        <f t="shared" si="0"/>
        <v>0</v>
      </c>
      <c r="W18" s="25">
        <f>SUM(U18:V18)</f>
        <v>0</v>
      </c>
    </row>
    <row r="19" spans="1:23" ht="10.5">
      <c r="A19" s="195"/>
      <c r="B19" s="195" t="s">
        <v>282</v>
      </c>
      <c r="C19" s="24">
        <v>0</v>
      </c>
      <c r="D19" s="25">
        <v>0</v>
      </c>
      <c r="E19" s="256">
        <v>0</v>
      </c>
      <c r="F19" s="24">
        <v>21</v>
      </c>
      <c r="G19" s="25">
        <v>3</v>
      </c>
      <c r="H19" s="25">
        <v>24</v>
      </c>
      <c r="I19" s="24">
        <v>5</v>
      </c>
      <c r="J19" s="25">
        <v>0</v>
      </c>
      <c r="K19" s="25">
        <v>5</v>
      </c>
      <c r="L19" s="24">
        <v>0</v>
      </c>
      <c r="M19" s="25">
        <v>0</v>
      </c>
      <c r="N19" s="256">
        <v>0</v>
      </c>
      <c r="O19" s="24">
        <v>0</v>
      </c>
      <c r="P19" s="25">
        <v>0</v>
      </c>
      <c r="Q19" s="25">
        <v>0</v>
      </c>
      <c r="R19" s="24">
        <v>0</v>
      </c>
      <c r="S19" s="25">
        <v>0</v>
      </c>
      <c r="T19" s="25">
        <v>0</v>
      </c>
      <c r="U19" s="24">
        <f t="shared" si="0"/>
        <v>26</v>
      </c>
      <c r="V19" s="25">
        <f t="shared" si="0"/>
        <v>3</v>
      </c>
      <c r="W19" s="25">
        <f>SUM(U19:V19)</f>
        <v>29</v>
      </c>
    </row>
    <row r="20" spans="1:23" ht="10.5">
      <c r="A20" s="195"/>
      <c r="B20" s="195" t="s">
        <v>283</v>
      </c>
      <c r="C20" s="24">
        <v>9</v>
      </c>
      <c r="D20" s="25">
        <v>3</v>
      </c>
      <c r="E20" s="256">
        <v>12</v>
      </c>
      <c r="F20" s="24">
        <v>49</v>
      </c>
      <c r="G20" s="25">
        <v>16</v>
      </c>
      <c r="H20" s="25">
        <v>65</v>
      </c>
      <c r="I20" s="24">
        <v>8</v>
      </c>
      <c r="J20" s="25">
        <v>0</v>
      </c>
      <c r="K20" s="25">
        <v>8</v>
      </c>
      <c r="L20" s="24">
        <v>0</v>
      </c>
      <c r="M20" s="25">
        <v>0</v>
      </c>
      <c r="N20" s="256">
        <v>0</v>
      </c>
      <c r="O20" s="24">
        <v>0</v>
      </c>
      <c r="P20" s="25">
        <v>0</v>
      </c>
      <c r="Q20" s="25">
        <v>0</v>
      </c>
      <c r="R20" s="24">
        <v>0</v>
      </c>
      <c r="S20" s="25">
        <v>0</v>
      </c>
      <c r="T20" s="25">
        <v>0</v>
      </c>
      <c r="U20" s="24">
        <f t="shared" si="0"/>
        <v>66</v>
      </c>
      <c r="V20" s="25">
        <f t="shared" si="0"/>
        <v>19</v>
      </c>
      <c r="W20" s="25">
        <f>SUM(U20:V20)</f>
        <v>85</v>
      </c>
    </row>
    <row r="21" spans="1:23" ht="10.5">
      <c r="A21" s="196"/>
      <c r="B21" s="195"/>
      <c r="C21" s="24"/>
      <c r="D21" s="25"/>
      <c r="E21" s="256"/>
      <c r="F21" s="25"/>
      <c r="G21" s="25"/>
      <c r="H21" s="256"/>
      <c r="I21" s="25"/>
      <c r="J21" s="25"/>
      <c r="K21" s="25"/>
      <c r="L21" s="24"/>
      <c r="M21" s="25"/>
      <c r="N21" s="256"/>
      <c r="O21" s="24"/>
      <c r="P21" s="25"/>
      <c r="Q21" s="25"/>
      <c r="R21" s="24"/>
      <c r="S21" s="25"/>
      <c r="T21" s="25"/>
      <c r="U21" s="24"/>
      <c r="V21" s="25"/>
      <c r="W21" s="25"/>
    </row>
    <row r="22" spans="1:23" ht="12">
      <c r="A22" s="31" t="s">
        <v>284</v>
      </c>
      <c r="B22" s="216"/>
      <c r="C22" s="24"/>
      <c r="D22" s="25"/>
      <c r="E22" s="256"/>
      <c r="F22" s="25"/>
      <c r="G22" s="25"/>
      <c r="H22" s="256"/>
      <c r="I22" s="25"/>
      <c r="J22" s="25"/>
      <c r="K22" s="25"/>
      <c r="L22" s="24"/>
      <c r="M22" s="25"/>
      <c r="N22" s="256"/>
      <c r="O22" s="24"/>
      <c r="P22" s="25"/>
      <c r="Q22" s="25"/>
      <c r="R22" s="24"/>
      <c r="S22" s="25"/>
      <c r="T22" s="25"/>
      <c r="U22" s="24"/>
      <c r="V22" s="25"/>
      <c r="W22" s="25"/>
    </row>
    <row r="23" spans="1:23" ht="12.75">
      <c r="A23" s="217"/>
      <c r="B23" s="214" t="s">
        <v>161</v>
      </c>
      <c r="C23" s="24"/>
      <c r="D23" s="25"/>
      <c r="E23" s="256"/>
      <c r="F23" s="25"/>
      <c r="G23" s="25"/>
      <c r="H23" s="256"/>
      <c r="I23" s="25"/>
      <c r="J23" s="25"/>
      <c r="K23" s="25"/>
      <c r="L23" s="24"/>
      <c r="M23" s="25"/>
      <c r="N23" s="256"/>
      <c r="O23" s="24"/>
      <c r="P23" s="25"/>
      <c r="Q23" s="25"/>
      <c r="R23" s="24"/>
      <c r="S23" s="25"/>
      <c r="T23" s="25"/>
      <c r="U23" s="24"/>
      <c r="V23" s="25"/>
      <c r="W23" s="25"/>
    </row>
    <row r="24" spans="1:23" ht="10.5">
      <c r="A24" s="216"/>
      <c r="B24" s="195" t="s">
        <v>285</v>
      </c>
      <c r="C24" s="24">
        <v>2</v>
      </c>
      <c r="D24" s="25">
        <v>0</v>
      </c>
      <c r="E24" s="256">
        <v>2</v>
      </c>
      <c r="F24" s="24">
        <v>3</v>
      </c>
      <c r="G24" s="25">
        <v>0</v>
      </c>
      <c r="H24" s="256">
        <v>3</v>
      </c>
      <c r="I24" s="25">
        <v>2</v>
      </c>
      <c r="J24" s="25">
        <v>0</v>
      </c>
      <c r="K24" s="256">
        <v>2</v>
      </c>
      <c r="L24" s="25">
        <v>0</v>
      </c>
      <c r="M24" s="25">
        <v>0</v>
      </c>
      <c r="N24" s="256">
        <v>0</v>
      </c>
      <c r="O24" s="25">
        <v>0</v>
      </c>
      <c r="P24" s="25">
        <v>0</v>
      </c>
      <c r="Q24" s="256">
        <v>0</v>
      </c>
      <c r="R24" s="25">
        <v>0</v>
      </c>
      <c r="S24" s="25">
        <v>0</v>
      </c>
      <c r="T24" s="256">
        <v>0</v>
      </c>
      <c r="U24" s="24">
        <f aca="true" t="shared" si="1" ref="U24:V27">C24+F24+I24+L24+R24+O24</f>
        <v>7</v>
      </c>
      <c r="V24" s="25">
        <f t="shared" si="1"/>
        <v>0</v>
      </c>
      <c r="W24" s="25">
        <f>SUM(U24:V24)</f>
        <v>7</v>
      </c>
    </row>
    <row r="25" spans="1:23" ht="10.5">
      <c r="A25" s="216"/>
      <c r="B25" s="195" t="s">
        <v>286</v>
      </c>
      <c r="C25" s="24">
        <v>0</v>
      </c>
      <c r="D25" s="25">
        <v>0</v>
      </c>
      <c r="E25" s="256">
        <v>0</v>
      </c>
      <c r="F25" s="24">
        <v>0</v>
      </c>
      <c r="G25" s="25">
        <v>0</v>
      </c>
      <c r="H25" s="25">
        <v>0</v>
      </c>
      <c r="I25" s="24">
        <v>0</v>
      </c>
      <c r="J25" s="25">
        <v>0</v>
      </c>
      <c r="K25" s="256">
        <v>0</v>
      </c>
      <c r="L25" s="25">
        <v>0</v>
      </c>
      <c r="M25" s="25">
        <v>0</v>
      </c>
      <c r="N25" s="256">
        <v>0</v>
      </c>
      <c r="O25" s="25">
        <v>0</v>
      </c>
      <c r="P25" s="25">
        <v>0</v>
      </c>
      <c r="Q25" s="256">
        <v>0</v>
      </c>
      <c r="R25" s="25">
        <v>0</v>
      </c>
      <c r="S25" s="25">
        <v>0</v>
      </c>
      <c r="T25" s="256">
        <v>0</v>
      </c>
      <c r="U25" s="24">
        <f t="shared" si="1"/>
        <v>0</v>
      </c>
      <c r="V25" s="25">
        <f t="shared" si="1"/>
        <v>0</v>
      </c>
      <c r="W25" s="25">
        <f>SUM(U25:V25)</f>
        <v>0</v>
      </c>
    </row>
    <row r="26" spans="1:23" ht="10.5">
      <c r="A26" s="216"/>
      <c r="B26" s="195" t="s">
        <v>287</v>
      </c>
      <c r="C26" s="24">
        <v>0</v>
      </c>
      <c r="D26" s="25">
        <v>0</v>
      </c>
      <c r="E26" s="256">
        <v>0</v>
      </c>
      <c r="F26" s="24">
        <v>8</v>
      </c>
      <c r="G26" s="25">
        <v>3</v>
      </c>
      <c r="H26" s="256">
        <v>11</v>
      </c>
      <c r="I26" s="25">
        <v>6</v>
      </c>
      <c r="J26" s="25">
        <v>0</v>
      </c>
      <c r="K26" s="256">
        <v>6</v>
      </c>
      <c r="L26" s="25">
        <v>0</v>
      </c>
      <c r="M26" s="25">
        <v>0</v>
      </c>
      <c r="N26" s="256">
        <v>0</v>
      </c>
      <c r="O26" s="24">
        <v>0</v>
      </c>
      <c r="P26" s="25">
        <v>0</v>
      </c>
      <c r="Q26" s="25">
        <v>0</v>
      </c>
      <c r="R26" s="24">
        <v>0</v>
      </c>
      <c r="S26" s="25">
        <v>0</v>
      </c>
      <c r="T26" s="25">
        <v>0</v>
      </c>
      <c r="U26" s="24">
        <f t="shared" si="1"/>
        <v>14</v>
      </c>
      <c r="V26" s="25">
        <f t="shared" si="1"/>
        <v>3</v>
      </c>
      <c r="W26" s="25">
        <f>SUM(U26:V26)</f>
        <v>17</v>
      </c>
    </row>
    <row r="27" spans="1:23" ht="10.5">
      <c r="A27" s="195"/>
      <c r="B27" s="195" t="s">
        <v>288</v>
      </c>
      <c r="C27" s="24">
        <v>0</v>
      </c>
      <c r="D27" s="25">
        <v>0</v>
      </c>
      <c r="E27" s="256">
        <v>0</v>
      </c>
      <c r="F27" s="24">
        <v>37</v>
      </c>
      <c r="G27" s="25">
        <v>13</v>
      </c>
      <c r="H27" s="25">
        <v>50</v>
      </c>
      <c r="I27" s="24">
        <v>4</v>
      </c>
      <c r="J27" s="25">
        <v>0</v>
      </c>
      <c r="K27" s="256">
        <v>4</v>
      </c>
      <c r="L27" s="24">
        <v>0</v>
      </c>
      <c r="M27" s="25">
        <v>0</v>
      </c>
      <c r="N27" s="256">
        <v>0</v>
      </c>
      <c r="O27" s="24">
        <v>0</v>
      </c>
      <c r="P27" s="25">
        <v>0</v>
      </c>
      <c r="Q27" s="25">
        <v>0</v>
      </c>
      <c r="R27" s="24">
        <v>0</v>
      </c>
      <c r="S27" s="25">
        <v>0</v>
      </c>
      <c r="T27" s="25">
        <v>0</v>
      </c>
      <c r="U27" s="24">
        <f t="shared" si="1"/>
        <v>41</v>
      </c>
      <c r="V27" s="25">
        <f t="shared" si="1"/>
        <v>13</v>
      </c>
      <c r="W27" s="25">
        <f>SUM(U27:V27)</f>
        <v>54</v>
      </c>
    </row>
    <row r="28" spans="1:23" ht="10.5">
      <c r="A28" s="195"/>
      <c r="B28" s="195"/>
      <c r="C28" s="24"/>
      <c r="D28" s="25"/>
      <c r="E28" s="256"/>
      <c r="F28" s="25"/>
      <c r="G28" s="25"/>
      <c r="H28" s="256"/>
      <c r="I28" s="25"/>
      <c r="J28" s="25"/>
      <c r="K28" s="25"/>
      <c r="L28" s="24"/>
      <c r="M28" s="25"/>
      <c r="N28" s="256"/>
      <c r="O28" s="24"/>
      <c r="P28" s="25"/>
      <c r="Q28" s="25"/>
      <c r="R28" s="24"/>
      <c r="S28" s="25"/>
      <c r="T28" s="25"/>
      <c r="U28" s="24"/>
      <c r="V28" s="25"/>
      <c r="W28" s="25"/>
    </row>
    <row r="29" spans="1:23" ht="12.75">
      <c r="A29" s="217"/>
      <c r="B29" s="303" t="s">
        <v>250</v>
      </c>
      <c r="C29" s="25"/>
      <c r="D29" s="25"/>
      <c r="E29" s="256"/>
      <c r="F29" s="25"/>
      <c r="G29" s="25"/>
      <c r="H29" s="256"/>
      <c r="I29" s="25"/>
      <c r="J29" s="25"/>
      <c r="K29" s="25"/>
      <c r="L29" s="24"/>
      <c r="M29" s="25"/>
      <c r="N29" s="256"/>
      <c r="O29" s="24"/>
      <c r="P29" s="25"/>
      <c r="Q29" s="25"/>
      <c r="R29" s="24"/>
      <c r="S29" s="25"/>
      <c r="T29" s="25"/>
      <c r="U29" s="24"/>
      <c r="V29" s="25"/>
      <c r="W29" s="25"/>
    </row>
    <row r="30" spans="1:23" ht="10.5">
      <c r="A30" s="216"/>
      <c r="B30" s="302" t="s">
        <v>289</v>
      </c>
      <c r="C30" s="25">
        <v>0</v>
      </c>
      <c r="D30" s="25">
        <v>0</v>
      </c>
      <c r="E30" s="256">
        <v>0</v>
      </c>
      <c r="F30" s="24">
        <v>0</v>
      </c>
      <c r="G30" s="25">
        <v>0</v>
      </c>
      <c r="H30" s="25">
        <v>0</v>
      </c>
      <c r="I30" s="24">
        <v>0</v>
      </c>
      <c r="J30" s="25">
        <v>0</v>
      </c>
      <c r="K30" s="25">
        <v>0</v>
      </c>
      <c r="L30" s="24">
        <v>0</v>
      </c>
      <c r="M30" s="25">
        <v>0</v>
      </c>
      <c r="N30" s="256">
        <v>0</v>
      </c>
      <c r="O30" s="24">
        <v>0</v>
      </c>
      <c r="P30" s="25">
        <v>0</v>
      </c>
      <c r="Q30" s="25">
        <v>0</v>
      </c>
      <c r="R30" s="24">
        <v>0</v>
      </c>
      <c r="S30" s="25">
        <v>0</v>
      </c>
      <c r="T30" s="25">
        <v>0</v>
      </c>
      <c r="U30" s="24">
        <f>C30+F30+I30+L30+R30+O30</f>
        <v>0</v>
      </c>
      <c r="V30" s="25">
        <f>D30+G30+J30+M30+S30+P30</f>
        <v>0</v>
      </c>
      <c r="W30" s="25">
        <f>SUM(U30:V30)</f>
        <v>0</v>
      </c>
    </row>
    <row r="31" spans="1:23" ht="10.5">
      <c r="A31" s="214"/>
      <c r="B31" s="302" t="s">
        <v>537</v>
      </c>
      <c r="C31" s="25">
        <v>0</v>
      </c>
      <c r="D31" s="25">
        <v>0</v>
      </c>
      <c r="E31" s="256">
        <v>0</v>
      </c>
      <c r="F31" s="24">
        <v>17</v>
      </c>
      <c r="G31" s="25">
        <v>7</v>
      </c>
      <c r="H31" s="25">
        <v>24</v>
      </c>
      <c r="I31" s="24">
        <v>0</v>
      </c>
      <c r="J31" s="25">
        <v>0</v>
      </c>
      <c r="K31" s="25">
        <v>0</v>
      </c>
      <c r="L31" s="24">
        <v>0</v>
      </c>
      <c r="M31" s="25">
        <v>0</v>
      </c>
      <c r="N31" s="256">
        <v>0</v>
      </c>
      <c r="O31" s="24">
        <v>0</v>
      </c>
      <c r="P31" s="25">
        <v>0</v>
      </c>
      <c r="Q31" s="25">
        <v>0</v>
      </c>
      <c r="R31" s="24">
        <v>0</v>
      </c>
      <c r="S31" s="25">
        <v>0</v>
      </c>
      <c r="T31" s="25">
        <v>0</v>
      </c>
      <c r="U31" s="24">
        <f>C31+F31+I31+L31+R31+O31</f>
        <v>17</v>
      </c>
      <c r="V31" s="25">
        <f>D31+G31+J31+M31+S31+P31</f>
        <v>7</v>
      </c>
      <c r="W31" s="25">
        <f>SUM(U31:V31)</f>
        <v>24</v>
      </c>
    </row>
    <row r="32" spans="1:23" ht="12.75">
      <c r="A32" s="217"/>
      <c r="B32" s="303"/>
      <c r="C32" s="25"/>
      <c r="D32" s="25"/>
      <c r="E32" s="256"/>
      <c r="F32" s="25"/>
      <c r="G32" s="25"/>
      <c r="H32" s="256"/>
      <c r="I32" s="25"/>
      <c r="J32" s="25"/>
      <c r="K32" s="256"/>
      <c r="L32" s="25"/>
      <c r="M32" s="25"/>
      <c r="N32" s="256"/>
      <c r="O32" s="25"/>
      <c r="P32" s="25"/>
      <c r="Q32" s="256"/>
      <c r="R32" s="25"/>
      <c r="S32" s="25"/>
      <c r="T32" s="25"/>
      <c r="U32" s="24"/>
      <c r="V32" s="25"/>
      <c r="W32" s="25"/>
    </row>
    <row r="33" spans="1:23" ht="12.75">
      <c r="A33" s="217"/>
      <c r="B33" s="303" t="s">
        <v>5</v>
      </c>
      <c r="C33" s="25"/>
      <c r="D33" s="25"/>
      <c r="E33" s="256"/>
      <c r="F33" s="25"/>
      <c r="G33" s="25"/>
      <c r="H33" s="256"/>
      <c r="I33" s="25"/>
      <c r="J33" s="25"/>
      <c r="K33" s="256"/>
      <c r="L33" s="25"/>
      <c r="M33" s="25"/>
      <c r="N33" s="256"/>
      <c r="O33" s="25"/>
      <c r="P33" s="25"/>
      <c r="Q33" s="256"/>
      <c r="R33" s="25"/>
      <c r="S33" s="25"/>
      <c r="T33" s="25"/>
      <c r="U33" s="24"/>
      <c r="V33" s="25"/>
      <c r="W33" s="25"/>
    </row>
    <row r="34" spans="1:23" ht="10.5">
      <c r="A34" s="216"/>
      <c r="B34" s="302" t="s">
        <v>3</v>
      </c>
      <c r="C34" s="25">
        <v>0</v>
      </c>
      <c r="D34" s="25">
        <v>0</v>
      </c>
      <c r="E34" s="256">
        <v>0</v>
      </c>
      <c r="F34" s="25">
        <v>0</v>
      </c>
      <c r="G34" s="25">
        <v>0</v>
      </c>
      <c r="H34" s="256">
        <v>0</v>
      </c>
      <c r="I34" s="25">
        <v>0</v>
      </c>
      <c r="J34" s="25">
        <v>0</v>
      </c>
      <c r="K34" s="256">
        <v>0</v>
      </c>
      <c r="L34" s="25">
        <v>0</v>
      </c>
      <c r="M34" s="25">
        <v>0</v>
      </c>
      <c r="N34" s="256">
        <v>0</v>
      </c>
      <c r="O34" s="25">
        <v>0</v>
      </c>
      <c r="P34" s="25">
        <v>0</v>
      </c>
      <c r="Q34" s="256">
        <v>0</v>
      </c>
      <c r="R34" s="25">
        <v>0</v>
      </c>
      <c r="S34" s="25">
        <v>0</v>
      </c>
      <c r="T34" s="256">
        <v>0</v>
      </c>
      <c r="U34" s="24">
        <f>C34+F34+I34+L34+R34+O34</f>
        <v>0</v>
      </c>
      <c r="V34" s="25">
        <f>D34+G34+J34+M34+S34+P34</f>
        <v>0</v>
      </c>
      <c r="W34" s="25">
        <f>SUM(U34:V34)</f>
        <v>0</v>
      </c>
    </row>
    <row r="35" spans="1:23" ht="10.5">
      <c r="A35" s="216"/>
      <c r="B35" s="302" t="s">
        <v>4</v>
      </c>
      <c r="C35" s="25">
        <v>0</v>
      </c>
      <c r="D35" s="25">
        <v>0</v>
      </c>
      <c r="E35" s="256">
        <v>0</v>
      </c>
      <c r="F35" s="25">
        <v>0</v>
      </c>
      <c r="G35" s="25">
        <v>0</v>
      </c>
      <c r="H35" s="256">
        <v>0</v>
      </c>
      <c r="I35" s="25">
        <v>0</v>
      </c>
      <c r="J35" s="25">
        <v>0</v>
      </c>
      <c r="K35" s="256">
        <v>0</v>
      </c>
      <c r="L35" s="25">
        <v>0</v>
      </c>
      <c r="M35" s="25">
        <v>0</v>
      </c>
      <c r="N35" s="256">
        <v>0</v>
      </c>
      <c r="O35" s="25">
        <v>0</v>
      </c>
      <c r="P35" s="25">
        <v>0</v>
      </c>
      <c r="Q35" s="256">
        <v>0</v>
      </c>
      <c r="R35" s="25">
        <v>0</v>
      </c>
      <c r="S35" s="25">
        <v>0</v>
      </c>
      <c r="T35" s="256">
        <v>0</v>
      </c>
      <c r="U35" s="24">
        <f>C35+F35+I35+L35+R35+O35</f>
        <v>0</v>
      </c>
      <c r="V35" s="25">
        <f>D35+G35+J35+M35+S35+P35</f>
        <v>0</v>
      </c>
      <c r="W35" s="25">
        <f>SUM(U35:V35)</f>
        <v>0</v>
      </c>
    </row>
    <row r="36" spans="21:23" ht="9.75">
      <c r="U36" s="301"/>
      <c r="V36" s="301"/>
      <c r="W36" s="301"/>
    </row>
    <row r="37" spans="1:26" ht="22.5" customHeight="1">
      <c r="A37" s="347" t="s">
        <v>541</v>
      </c>
      <c r="B37" s="347"/>
      <c r="C37" s="347"/>
      <c r="D37" s="347"/>
      <c r="E37" s="347"/>
      <c r="F37" s="347"/>
      <c r="G37" s="347"/>
      <c r="H37" s="347"/>
      <c r="I37" s="347"/>
      <c r="J37" s="347"/>
      <c r="K37" s="347"/>
      <c r="L37" s="347"/>
      <c r="M37" s="347"/>
      <c r="N37" s="347"/>
      <c r="O37" s="347"/>
      <c r="P37" s="347"/>
      <c r="Q37" s="347"/>
      <c r="R37" s="347"/>
      <c r="S37" s="347"/>
      <c r="T37" s="347"/>
      <c r="U37" s="347"/>
      <c r="V37" s="347"/>
      <c r="W37" s="347"/>
      <c r="X37" s="314"/>
      <c r="Y37" s="314"/>
      <c r="Z37" s="197"/>
    </row>
    <row r="38" spans="1:26" ht="10.5">
      <c r="A38" s="300" t="s">
        <v>536</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row>
    <row r="39" ht="7.5" customHeight="1"/>
    <row r="40" spans="1:2" ht="9.75">
      <c r="A40" s="299" t="s">
        <v>535</v>
      </c>
      <c r="B40" s="299"/>
    </row>
    <row r="42" spans="1:14" ht="9" customHeight="1">
      <c r="A42" s="150"/>
      <c r="B42" s="150"/>
      <c r="C42" s="150"/>
      <c r="D42" s="150"/>
      <c r="E42" s="150"/>
      <c r="F42" s="150"/>
      <c r="G42" s="150"/>
      <c r="H42" s="150"/>
      <c r="I42" s="150"/>
      <c r="J42" s="150"/>
      <c r="K42" s="150"/>
      <c r="L42" s="150"/>
      <c r="M42" s="150"/>
      <c r="N42" s="150"/>
    </row>
  </sheetData>
  <sheetProtection/>
  <mergeCells count="4">
    <mergeCell ref="C7:E7"/>
    <mergeCell ref="C8:E8"/>
    <mergeCell ref="O7:Q7"/>
    <mergeCell ref="A37:W37"/>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Z41"/>
  <sheetViews>
    <sheetView zoomScalePageLayoutView="0" workbookViewId="0" topLeftCell="A1">
      <selection activeCell="V50" sqref="V50"/>
    </sheetView>
  </sheetViews>
  <sheetFormatPr defaultColWidth="9.33203125" defaultRowHeight="11.25"/>
  <cols>
    <col min="1" max="1" width="2.83203125" style="192" customWidth="1"/>
    <col min="2" max="2" width="55.16015625" style="192" bestFit="1" customWidth="1"/>
    <col min="3" max="25" width="6.16015625" style="192" customWidth="1"/>
    <col min="26" max="16384" width="9.33203125" style="192" customWidth="1"/>
  </cols>
  <sheetData>
    <row r="1" spans="1:23" ht="10.5">
      <c r="A1" s="153" t="s">
        <v>459</v>
      </c>
      <c r="B1" s="308"/>
      <c r="C1" s="155"/>
      <c r="D1" s="155"/>
      <c r="E1" s="156"/>
      <c r="F1" s="156"/>
      <c r="G1" s="156"/>
      <c r="H1" s="156"/>
      <c r="I1" s="156"/>
      <c r="J1" s="156"/>
      <c r="K1" s="156"/>
      <c r="L1" s="156"/>
      <c r="M1" s="156"/>
      <c r="N1" s="156"/>
      <c r="O1" s="156"/>
      <c r="P1" s="156"/>
      <c r="Q1" s="156"/>
      <c r="R1" s="156"/>
      <c r="S1" s="156"/>
      <c r="T1" s="156"/>
      <c r="U1" s="156"/>
      <c r="V1" s="156"/>
      <c r="W1" s="156"/>
    </row>
    <row r="2" spans="1:25" ht="10.5">
      <c r="A2" s="359" t="s">
        <v>522</v>
      </c>
      <c r="B2" s="359"/>
      <c r="C2" s="359"/>
      <c r="D2" s="359"/>
      <c r="E2" s="359"/>
      <c r="F2" s="359"/>
      <c r="G2" s="359"/>
      <c r="H2" s="359"/>
      <c r="I2" s="359"/>
      <c r="J2" s="359"/>
      <c r="K2" s="359"/>
      <c r="L2" s="359"/>
      <c r="M2" s="359"/>
      <c r="N2" s="359"/>
      <c r="O2" s="359"/>
      <c r="P2" s="359"/>
      <c r="Q2" s="359"/>
      <c r="R2" s="359"/>
      <c r="S2" s="359"/>
      <c r="T2" s="359"/>
      <c r="U2" s="359"/>
      <c r="V2" s="359"/>
      <c r="W2" s="359"/>
      <c r="X2" s="359"/>
      <c r="Y2" s="359"/>
    </row>
    <row r="3" spans="1:25" ht="10.5">
      <c r="A3" s="359" t="s">
        <v>460</v>
      </c>
      <c r="B3" s="359"/>
      <c r="C3" s="359"/>
      <c r="D3" s="359"/>
      <c r="E3" s="359"/>
      <c r="F3" s="359"/>
      <c r="G3" s="359"/>
      <c r="H3" s="359"/>
      <c r="I3" s="359"/>
      <c r="J3" s="359"/>
      <c r="K3" s="359"/>
      <c r="L3" s="359"/>
      <c r="M3" s="359"/>
      <c r="N3" s="359"/>
      <c r="O3" s="359"/>
      <c r="P3" s="359"/>
      <c r="Q3" s="359"/>
      <c r="R3" s="359"/>
      <c r="S3" s="359"/>
      <c r="T3" s="359"/>
      <c r="U3" s="359"/>
      <c r="V3" s="359"/>
      <c r="W3" s="359"/>
      <c r="X3" s="359"/>
      <c r="Y3" s="359"/>
    </row>
    <row r="4" spans="1:24" ht="10.5">
      <c r="A4" s="356" t="s">
        <v>275</v>
      </c>
      <c r="B4" s="356"/>
      <c r="C4" s="356"/>
      <c r="D4" s="356"/>
      <c r="E4" s="356"/>
      <c r="F4" s="356"/>
      <c r="G4" s="356"/>
      <c r="H4" s="356"/>
      <c r="I4" s="356"/>
      <c r="J4" s="356"/>
      <c r="K4" s="356"/>
      <c r="L4" s="356"/>
      <c r="M4" s="356"/>
      <c r="N4" s="356"/>
      <c r="O4" s="356"/>
      <c r="P4" s="356"/>
      <c r="Q4" s="356"/>
      <c r="R4" s="356"/>
      <c r="S4" s="356"/>
      <c r="T4" s="356"/>
      <c r="U4" s="356"/>
      <c r="V4" s="356"/>
      <c r="W4" s="356"/>
      <c r="X4" s="356"/>
    </row>
    <row r="6" spans="1:25" ht="10.5">
      <c r="A6" s="359" t="s">
        <v>538</v>
      </c>
      <c r="B6" s="359"/>
      <c r="C6" s="359"/>
      <c r="D6" s="359"/>
      <c r="E6" s="359"/>
      <c r="F6" s="359"/>
      <c r="G6" s="359"/>
      <c r="H6" s="359"/>
      <c r="I6" s="359"/>
      <c r="J6" s="359"/>
      <c r="K6" s="359"/>
      <c r="L6" s="359"/>
      <c r="M6" s="359"/>
      <c r="N6" s="359"/>
      <c r="O6" s="359"/>
      <c r="P6" s="359"/>
      <c r="Q6" s="359"/>
      <c r="R6" s="359"/>
      <c r="S6" s="359"/>
      <c r="T6" s="359"/>
      <c r="U6" s="359"/>
      <c r="V6" s="359"/>
      <c r="W6" s="359"/>
      <c r="X6" s="359"/>
      <c r="Y6" s="359"/>
    </row>
    <row r="7" ht="10.5" thickBot="1"/>
    <row r="8" spans="1:25" s="156" customFormat="1" ht="11.25" customHeight="1">
      <c r="A8" s="276"/>
      <c r="B8" s="276"/>
      <c r="C8" s="357" t="s">
        <v>276</v>
      </c>
      <c r="D8" s="358"/>
      <c r="E8" s="358"/>
      <c r="F8" s="358"/>
      <c r="G8" s="358"/>
      <c r="H8" s="358"/>
      <c r="I8" s="358"/>
      <c r="J8" s="358"/>
      <c r="K8" s="358"/>
      <c r="L8" s="358"/>
      <c r="M8" s="358"/>
      <c r="N8" s="358"/>
      <c r="O8" s="358"/>
      <c r="P8" s="358"/>
      <c r="Q8" s="358"/>
      <c r="R8" s="358"/>
      <c r="S8" s="358"/>
      <c r="T8" s="358"/>
      <c r="U8" s="358"/>
      <c r="V8" s="358"/>
      <c r="W8" s="358"/>
      <c r="X8" s="358"/>
      <c r="Y8" s="358"/>
    </row>
    <row r="9" spans="2:25" s="156" customFormat="1" ht="11.25" customHeight="1">
      <c r="B9" s="275"/>
      <c r="C9" s="167">
        <v>1998</v>
      </c>
      <c r="D9" s="169"/>
      <c r="E9" s="167">
        <f>C9-1</f>
        <v>1997</v>
      </c>
      <c r="F9" s="169"/>
      <c r="G9" s="167">
        <f>E9-1</f>
        <v>1996</v>
      </c>
      <c r="H9" s="169"/>
      <c r="I9" s="167">
        <f>G9-1</f>
        <v>1995</v>
      </c>
      <c r="J9" s="169"/>
      <c r="K9" s="167">
        <f>I9-1</f>
        <v>1994</v>
      </c>
      <c r="L9" s="169"/>
      <c r="M9" s="167">
        <f>K9-1</f>
        <v>1993</v>
      </c>
      <c r="N9" s="169"/>
      <c r="O9" s="167">
        <f>M9-1</f>
        <v>1992</v>
      </c>
      <c r="P9" s="186"/>
      <c r="Q9" s="167">
        <f>O9-1</f>
        <v>1991</v>
      </c>
      <c r="R9" s="169"/>
      <c r="S9" s="167">
        <f>Q9-1</f>
        <v>1990</v>
      </c>
      <c r="T9" s="186"/>
      <c r="U9" s="167" t="str">
        <f>S9-1&amp;" + vóór"</f>
        <v>1989 + vóór</v>
      </c>
      <c r="V9" s="169"/>
      <c r="W9" s="274" t="s">
        <v>28</v>
      </c>
      <c r="X9" s="169"/>
      <c r="Y9" s="169"/>
    </row>
    <row r="10" spans="2:25" s="156" customFormat="1" ht="11.25" customHeight="1">
      <c r="B10" s="273"/>
      <c r="C10" s="272" t="s">
        <v>277</v>
      </c>
      <c r="D10" s="189" t="s">
        <v>27</v>
      </c>
      <c r="E10" s="272" t="s">
        <v>277</v>
      </c>
      <c r="F10" s="189" t="s">
        <v>27</v>
      </c>
      <c r="G10" s="272" t="s">
        <v>277</v>
      </c>
      <c r="H10" s="189" t="s">
        <v>27</v>
      </c>
      <c r="I10" s="272" t="s">
        <v>277</v>
      </c>
      <c r="J10" s="189" t="s">
        <v>27</v>
      </c>
      <c r="K10" s="272" t="s">
        <v>277</v>
      </c>
      <c r="L10" s="189" t="s">
        <v>27</v>
      </c>
      <c r="M10" s="272" t="s">
        <v>277</v>
      </c>
      <c r="N10" s="189" t="s">
        <v>27</v>
      </c>
      <c r="O10" s="272" t="s">
        <v>277</v>
      </c>
      <c r="P10" s="189" t="s">
        <v>27</v>
      </c>
      <c r="Q10" s="272" t="s">
        <v>277</v>
      </c>
      <c r="R10" s="189" t="s">
        <v>27</v>
      </c>
      <c r="S10" s="272" t="s">
        <v>277</v>
      </c>
      <c r="T10" s="189" t="s">
        <v>27</v>
      </c>
      <c r="U10" s="272" t="s">
        <v>277</v>
      </c>
      <c r="V10" s="189" t="s">
        <v>27</v>
      </c>
      <c r="W10" s="272" t="s">
        <v>277</v>
      </c>
      <c r="X10" s="189" t="s">
        <v>27</v>
      </c>
      <c r="Y10" s="189" t="s">
        <v>29</v>
      </c>
    </row>
    <row r="11" spans="1:25" s="156" customFormat="1" ht="11.25" customHeight="1">
      <c r="A11" s="313" t="s">
        <v>278</v>
      </c>
      <c r="B11" s="31"/>
      <c r="C11" s="311"/>
      <c r="D11" s="310"/>
      <c r="E11" s="311"/>
      <c r="F11" s="310"/>
      <c r="G11" s="311"/>
      <c r="H11" s="310"/>
      <c r="I11" s="311"/>
      <c r="J11" s="310"/>
      <c r="K11" s="311"/>
      <c r="L11" s="310"/>
      <c r="M11" s="311"/>
      <c r="N11" s="310"/>
      <c r="O11" s="311"/>
      <c r="P11" s="312"/>
      <c r="Q11" s="310"/>
      <c r="R11" s="310"/>
      <c r="S11" s="311"/>
      <c r="T11" s="312"/>
      <c r="U11" s="310"/>
      <c r="V11" s="310"/>
      <c r="W11" s="311"/>
      <c r="X11" s="310"/>
      <c r="Y11" s="310"/>
    </row>
    <row r="12" spans="1:25" s="156" customFormat="1" ht="11.25" customHeight="1">
      <c r="A12" s="217"/>
      <c r="B12" s="214" t="s">
        <v>56</v>
      </c>
      <c r="C12" s="24"/>
      <c r="D12" s="309"/>
      <c r="E12" s="24"/>
      <c r="F12" s="309"/>
      <c r="G12" s="24"/>
      <c r="H12" s="309"/>
      <c r="I12" s="24"/>
      <c r="J12" s="309"/>
      <c r="K12" s="24"/>
      <c r="L12" s="309"/>
      <c r="M12" s="24"/>
      <c r="N12" s="309"/>
      <c r="O12" s="24"/>
      <c r="P12" s="256"/>
      <c r="Q12" s="309"/>
      <c r="R12" s="309"/>
      <c r="S12" s="24"/>
      <c r="T12" s="256"/>
      <c r="U12" s="309"/>
      <c r="V12" s="309"/>
      <c r="W12" s="24"/>
      <c r="X12" s="309"/>
      <c r="Y12" s="309"/>
    </row>
    <row r="13" spans="1:25" s="156" customFormat="1" ht="11.25" customHeight="1">
      <c r="A13" s="195"/>
      <c r="B13" s="195" t="s">
        <v>57</v>
      </c>
      <c r="C13" s="24">
        <v>36</v>
      </c>
      <c r="D13" s="256">
        <v>8</v>
      </c>
      <c r="E13" s="24">
        <v>31</v>
      </c>
      <c r="F13" s="256">
        <v>5</v>
      </c>
      <c r="G13" s="24">
        <v>8</v>
      </c>
      <c r="H13" s="256">
        <v>1</v>
      </c>
      <c r="I13" s="24">
        <v>2</v>
      </c>
      <c r="J13" s="256">
        <v>0</v>
      </c>
      <c r="K13" s="24">
        <v>0</v>
      </c>
      <c r="L13" s="256">
        <v>0</v>
      </c>
      <c r="M13" s="24">
        <v>0</v>
      </c>
      <c r="N13" s="256">
        <v>0</v>
      </c>
      <c r="O13" s="24">
        <v>0</v>
      </c>
      <c r="P13" s="256">
        <v>0</v>
      </c>
      <c r="Q13" s="24">
        <v>0</v>
      </c>
      <c r="R13" s="256">
        <v>0</v>
      </c>
      <c r="S13" s="24">
        <v>0</v>
      </c>
      <c r="T13" s="256">
        <v>0</v>
      </c>
      <c r="U13" s="24">
        <v>0</v>
      </c>
      <c r="V13" s="256">
        <v>0</v>
      </c>
      <c r="W13" s="24">
        <f>C13+E13+G13+I13+K13+M13+O13+Q13+S13+U13</f>
        <v>77</v>
      </c>
      <c r="X13" s="309">
        <f>D13+F13+H13+J13+L13+N13+P13+R13+T13+V13</f>
        <v>14</v>
      </c>
      <c r="Y13" s="309">
        <f>SUM(W13:X13)</f>
        <v>91</v>
      </c>
    </row>
    <row r="14" spans="1:25" s="156" customFormat="1" ht="11.25" customHeight="1">
      <c r="A14" s="195"/>
      <c r="B14" s="195" t="s">
        <v>352</v>
      </c>
      <c r="C14" s="24">
        <v>27</v>
      </c>
      <c r="D14" s="256">
        <v>1</v>
      </c>
      <c r="E14" s="24">
        <v>79</v>
      </c>
      <c r="F14" s="256">
        <v>9</v>
      </c>
      <c r="G14" s="24">
        <v>14</v>
      </c>
      <c r="H14" s="256">
        <v>3</v>
      </c>
      <c r="I14" s="24">
        <v>1</v>
      </c>
      <c r="J14" s="256">
        <v>1</v>
      </c>
      <c r="K14" s="24">
        <v>0</v>
      </c>
      <c r="L14" s="256">
        <v>0</v>
      </c>
      <c r="M14" s="24">
        <v>0</v>
      </c>
      <c r="N14" s="256">
        <v>0</v>
      </c>
      <c r="O14" s="24">
        <v>0</v>
      </c>
      <c r="P14" s="256">
        <v>0</v>
      </c>
      <c r="Q14" s="24">
        <v>0</v>
      </c>
      <c r="R14" s="256">
        <v>0</v>
      </c>
      <c r="S14" s="24">
        <v>0</v>
      </c>
      <c r="T14" s="256">
        <v>0</v>
      </c>
      <c r="U14" s="24">
        <v>0</v>
      </c>
      <c r="V14" s="256">
        <v>0</v>
      </c>
      <c r="W14" s="24">
        <f>C14+E14+G14+I14+K14+M14+O14+Q14+S14+U14</f>
        <v>121</v>
      </c>
      <c r="X14" s="309">
        <f>D14+F14+H14+J14+L14+N14+P14+R14+T14+V14</f>
        <v>14</v>
      </c>
      <c r="Y14" s="309">
        <f>SUM(W14:X14)</f>
        <v>135</v>
      </c>
    </row>
    <row r="15" spans="1:25" s="156" customFormat="1" ht="11.25" customHeight="1">
      <c r="A15" s="195"/>
      <c r="B15" s="195"/>
      <c r="C15" s="24"/>
      <c r="D15" s="256"/>
      <c r="E15" s="25"/>
      <c r="F15" s="256"/>
      <c r="G15" s="25"/>
      <c r="H15" s="256"/>
      <c r="I15" s="25"/>
      <c r="J15" s="256"/>
      <c r="K15" s="25"/>
      <c r="L15" s="256"/>
      <c r="M15" s="25"/>
      <c r="N15" s="256"/>
      <c r="O15" s="25"/>
      <c r="P15" s="256"/>
      <c r="Q15" s="309"/>
      <c r="R15" s="256"/>
      <c r="S15" s="25"/>
      <c r="T15" s="256"/>
      <c r="U15" s="309"/>
      <c r="V15" s="309"/>
      <c r="W15" s="24"/>
      <c r="X15" s="309"/>
      <c r="Y15" s="309"/>
    </row>
    <row r="16" spans="1:25" s="156" customFormat="1" ht="11.25" customHeight="1">
      <c r="A16" s="31" t="s">
        <v>279</v>
      </c>
      <c r="B16" s="216"/>
      <c r="C16" s="24"/>
      <c r="D16" s="256"/>
      <c r="E16" s="25"/>
      <c r="F16" s="256"/>
      <c r="G16" s="25"/>
      <c r="H16" s="256"/>
      <c r="I16" s="25"/>
      <c r="J16" s="256"/>
      <c r="K16" s="25"/>
      <c r="L16" s="256"/>
      <c r="M16" s="25"/>
      <c r="N16" s="256"/>
      <c r="O16" s="25"/>
      <c r="P16" s="256"/>
      <c r="Q16" s="309"/>
      <c r="R16" s="256"/>
      <c r="S16" s="25"/>
      <c r="T16" s="256"/>
      <c r="U16" s="309"/>
      <c r="V16" s="309"/>
      <c r="W16" s="24"/>
      <c r="X16" s="309"/>
      <c r="Y16" s="309"/>
    </row>
    <row r="17" spans="1:25" s="156" customFormat="1" ht="11.25" customHeight="1">
      <c r="A17" s="217"/>
      <c r="B17" s="214" t="s">
        <v>108</v>
      </c>
      <c r="C17" s="24"/>
      <c r="D17" s="256"/>
      <c r="E17" s="25"/>
      <c r="F17" s="256"/>
      <c r="G17" s="25"/>
      <c r="H17" s="256"/>
      <c r="I17" s="25"/>
      <c r="J17" s="256"/>
      <c r="K17" s="25"/>
      <c r="L17" s="256"/>
      <c r="M17" s="25"/>
      <c r="N17" s="256"/>
      <c r="O17" s="25"/>
      <c r="P17" s="256"/>
      <c r="Q17" s="309"/>
      <c r="R17" s="256"/>
      <c r="S17" s="25"/>
      <c r="T17" s="256"/>
      <c r="U17" s="309"/>
      <c r="V17" s="309"/>
      <c r="W17" s="24"/>
      <c r="X17" s="309"/>
      <c r="Y17" s="309"/>
    </row>
    <row r="18" spans="1:25" s="184" customFormat="1" ht="11.25" customHeight="1">
      <c r="A18" s="195"/>
      <c r="B18" s="195" t="s">
        <v>280</v>
      </c>
      <c r="C18" s="24">
        <v>0</v>
      </c>
      <c r="D18" s="256">
        <v>0</v>
      </c>
      <c r="E18" s="24">
        <v>1</v>
      </c>
      <c r="F18" s="256">
        <v>0</v>
      </c>
      <c r="G18" s="24">
        <v>4</v>
      </c>
      <c r="H18" s="256">
        <v>1</v>
      </c>
      <c r="I18" s="24">
        <v>4</v>
      </c>
      <c r="J18" s="256">
        <v>0</v>
      </c>
      <c r="K18" s="24">
        <v>3</v>
      </c>
      <c r="L18" s="256">
        <v>1</v>
      </c>
      <c r="M18" s="24">
        <v>0</v>
      </c>
      <c r="N18" s="256">
        <v>0</v>
      </c>
      <c r="O18" s="24">
        <v>0</v>
      </c>
      <c r="P18" s="256">
        <v>0</v>
      </c>
      <c r="Q18" s="24">
        <v>0</v>
      </c>
      <c r="R18" s="256">
        <v>0</v>
      </c>
      <c r="S18" s="24">
        <v>0</v>
      </c>
      <c r="T18" s="256">
        <v>0</v>
      </c>
      <c r="U18" s="24">
        <v>0</v>
      </c>
      <c r="V18" s="256">
        <v>0</v>
      </c>
      <c r="W18" s="24">
        <f aca="true" t="shared" si="0" ref="W18:X21">C18+E18+G18+I18+K18+M18+O18+Q18+S18+U18</f>
        <v>12</v>
      </c>
      <c r="X18" s="309">
        <f t="shared" si="0"/>
        <v>2</v>
      </c>
      <c r="Y18" s="309">
        <f>SUM(W18:X18)</f>
        <v>14</v>
      </c>
    </row>
    <row r="19" spans="1:25" ht="10.5">
      <c r="A19" s="195"/>
      <c r="B19" s="195" t="s">
        <v>281</v>
      </c>
      <c r="C19" s="24">
        <v>0</v>
      </c>
      <c r="D19" s="256">
        <v>0</v>
      </c>
      <c r="E19" s="24">
        <v>0</v>
      </c>
      <c r="F19" s="256">
        <v>0</v>
      </c>
      <c r="G19" s="24">
        <v>0</v>
      </c>
      <c r="H19" s="256">
        <v>0</v>
      </c>
      <c r="I19" s="24">
        <v>0</v>
      </c>
      <c r="J19" s="256">
        <v>0</v>
      </c>
      <c r="K19" s="24">
        <v>0</v>
      </c>
      <c r="L19" s="256">
        <v>0</v>
      </c>
      <c r="M19" s="24">
        <v>0</v>
      </c>
      <c r="N19" s="256">
        <v>0</v>
      </c>
      <c r="O19" s="24">
        <v>0</v>
      </c>
      <c r="P19" s="256">
        <v>0</v>
      </c>
      <c r="Q19" s="24">
        <v>0</v>
      </c>
      <c r="R19" s="256">
        <v>0</v>
      </c>
      <c r="S19" s="24">
        <v>0</v>
      </c>
      <c r="T19" s="256">
        <v>0</v>
      </c>
      <c r="U19" s="24">
        <v>0</v>
      </c>
      <c r="V19" s="256">
        <v>0</v>
      </c>
      <c r="W19" s="24">
        <f t="shared" si="0"/>
        <v>0</v>
      </c>
      <c r="X19" s="309">
        <f t="shared" si="0"/>
        <v>0</v>
      </c>
      <c r="Y19" s="309">
        <f>SUM(W19:X19)</f>
        <v>0</v>
      </c>
    </row>
    <row r="20" spans="1:25" ht="10.5">
      <c r="A20" s="195"/>
      <c r="B20" s="195" t="s">
        <v>282</v>
      </c>
      <c r="C20" s="24">
        <v>0</v>
      </c>
      <c r="D20" s="256">
        <v>0</v>
      </c>
      <c r="E20" s="24">
        <v>0</v>
      </c>
      <c r="F20" s="256">
        <v>0</v>
      </c>
      <c r="G20" s="24">
        <v>12</v>
      </c>
      <c r="H20" s="256">
        <v>1</v>
      </c>
      <c r="I20" s="24">
        <v>10</v>
      </c>
      <c r="J20" s="256">
        <v>0</v>
      </c>
      <c r="K20" s="24">
        <v>4</v>
      </c>
      <c r="L20" s="256">
        <v>0</v>
      </c>
      <c r="M20" s="24">
        <v>0</v>
      </c>
      <c r="N20" s="256">
        <v>2</v>
      </c>
      <c r="O20" s="24">
        <v>0</v>
      </c>
      <c r="P20" s="256">
        <v>0</v>
      </c>
      <c r="Q20" s="24">
        <v>0</v>
      </c>
      <c r="R20" s="256">
        <v>0</v>
      </c>
      <c r="S20" s="24">
        <v>0</v>
      </c>
      <c r="T20" s="256">
        <v>0</v>
      </c>
      <c r="U20" s="24">
        <v>0</v>
      </c>
      <c r="V20" s="256">
        <v>0</v>
      </c>
      <c r="W20" s="24">
        <f t="shared" si="0"/>
        <v>26</v>
      </c>
      <c r="X20" s="309">
        <f t="shared" si="0"/>
        <v>3</v>
      </c>
      <c r="Y20" s="309">
        <f>SUM(W20:X20)</f>
        <v>29</v>
      </c>
    </row>
    <row r="21" spans="1:25" ht="10.5">
      <c r="A21" s="195"/>
      <c r="B21" s="195" t="s">
        <v>283</v>
      </c>
      <c r="C21" s="24">
        <v>0</v>
      </c>
      <c r="D21" s="256">
        <v>0</v>
      </c>
      <c r="E21" s="24">
        <v>0</v>
      </c>
      <c r="F21" s="256">
        <v>0</v>
      </c>
      <c r="G21" s="24">
        <v>16</v>
      </c>
      <c r="H21" s="256">
        <v>7</v>
      </c>
      <c r="I21" s="24">
        <v>39</v>
      </c>
      <c r="J21" s="256">
        <v>6</v>
      </c>
      <c r="K21" s="24">
        <v>7</v>
      </c>
      <c r="L21" s="256">
        <v>5</v>
      </c>
      <c r="M21" s="24">
        <v>2</v>
      </c>
      <c r="N21" s="256">
        <v>1</v>
      </c>
      <c r="O21" s="24">
        <v>2</v>
      </c>
      <c r="P21" s="256">
        <v>0</v>
      </c>
      <c r="Q21" s="24">
        <v>0</v>
      </c>
      <c r="R21" s="256">
        <v>0</v>
      </c>
      <c r="S21" s="24">
        <v>0</v>
      </c>
      <c r="T21" s="256">
        <v>0</v>
      </c>
      <c r="U21" s="24">
        <v>0</v>
      </c>
      <c r="V21" s="256">
        <v>0</v>
      </c>
      <c r="W21" s="24">
        <f t="shared" si="0"/>
        <v>66</v>
      </c>
      <c r="X21" s="309">
        <f t="shared" si="0"/>
        <v>19</v>
      </c>
      <c r="Y21" s="309">
        <f>SUM(W21:X21)</f>
        <v>85</v>
      </c>
    </row>
    <row r="22" spans="1:25" ht="10.5">
      <c r="A22" s="196"/>
      <c r="B22" s="195"/>
      <c r="C22" s="24"/>
      <c r="D22" s="256"/>
      <c r="E22" s="25"/>
      <c r="F22" s="256"/>
      <c r="G22" s="25"/>
      <c r="H22" s="256"/>
      <c r="I22" s="25"/>
      <c r="J22" s="256"/>
      <c r="K22" s="25"/>
      <c r="L22" s="256"/>
      <c r="M22" s="25"/>
      <c r="N22" s="256"/>
      <c r="O22" s="25"/>
      <c r="P22" s="256"/>
      <c r="Q22" s="309"/>
      <c r="R22" s="256"/>
      <c r="S22" s="25"/>
      <c r="T22" s="256"/>
      <c r="U22" s="309"/>
      <c r="V22" s="309"/>
      <c r="W22" s="24"/>
      <c r="X22" s="309"/>
      <c r="Y22" s="309"/>
    </row>
    <row r="23" spans="1:25" ht="12">
      <c r="A23" s="31" t="s">
        <v>284</v>
      </c>
      <c r="B23" s="216"/>
      <c r="C23" s="24"/>
      <c r="D23" s="256"/>
      <c r="E23" s="25"/>
      <c r="F23" s="256"/>
      <c r="G23" s="25"/>
      <c r="H23" s="256"/>
      <c r="I23" s="25"/>
      <c r="J23" s="256"/>
      <c r="K23" s="25"/>
      <c r="L23" s="256"/>
      <c r="M23" s="25"/>
      <c r="N23" s="256"/>
      <c r="O23" s="25"/>
      <c r="P23" s="256"/>
      <c r="Q23" s="309"/>
      <c r="R23" s="256"/>
      <c r="S23" s="25"/>
      <c r="T23" s="256"/>
      <c r="U23" s="309"/>
      <c r="V23" s="309"/>
      <c r="W23" s="24"/>
      <c r="X23" s="309"/>
      <c r="Y23" s="309"/>
    </row>
    <row r="24" spans="1:25" ht="12.75">
      <c r="A24" s="217"/>
      <c r="B24" s="214" t="s">
        <v>161</v>
      </c>
      <c r="C24" s="24"/>
      <c r="D24" s="256"/>
      <c r="E24" s="25"/>
      <c r="F24" s="256"/>
      <c r="G24" s="25"/>
      <c r="H24" s="256"/>
      <c r="I24" s="25"/>
      <c r="J24" s="256"/>
      <c r="K24" s="25"/>
      <c r="L24" s="256"/>
      <c r="M24" s="25"/>
      <c r="N24" s="256"/>
      <c r="O24" s="25"/>
      <c r="P24" s="256"/>
      <c r="Q24" s="309"/>
      <c r="R24" s="256"/>
      <c r="S24" s="25"/>
      <c r="T24" s="256"/>
      <c r="U24" s="309"/>
      <c r="V24" s="309"/>
      <c r="W24" s="24"/>
      <c r="X24" s="309"/>
      <c r="Y24" s="309"/>
    </row>
    <row r="25" spans="1:25" ht="10.5">
      <c r="A25" s="216"/>
      <c r="B25" s="195" t="s">
        <v>285</v>
      </c>
      <c r="C25" s="24">
        <v>0</v>
      </c>
      <c r="D25" s="256">
        <v>0</v>
      </c>
      <c r="E25" s="24">
        <v>0</v>
      </c>
      <c r="F25" s="256">
        <v>0</v>
      </c>
      <c r="G25" s="24">
        <v>0</v>
      </c>
      <c r="H25" s="256">
        <v>0</v>
      </c>
      <c r="I25" s="24">
        <v>0</v>
      </c>
      <c r="J25" s="256">
        <v>0</v>
      </c>
      <c r="K25" s="24">
        <v>5</v>
      </c>
      <c r="L25" s="256">
        <v>0</v>
      </c>
      <c r="M25" s="24">
        <v>1</v>
      </c>
      <c r="N25" s="256">
        <v>0</v>
      </c>
      <c r="O25" s="24">
        <v>1</v>
      </c>
      <c r="P25" s="256">
        <v>0</v>
      </c>
      <c r="Q25" s="24">
        <v>0</v>
      </c>
      <c r="R25" s="256">
        <v>0</v>
      </c>
      <c r="S25" s="24">
        <v>0</v>
      </c>
      <c r="T25" s="256">
        <v>0</v>
      </c>
      <c r="U25" s="24">
        <v>0</v>
      </c>
      <c r="V25" s="256">
        <v>0</v>
      </c>
      <c r="W25" s="24">
        <f aca="true" t="shared" si="1" ref="W25:X28">C25+E25+G25+I25+K25+M25+O25+Q25+S25+U25</f>
        <v>7</v>
      </c>
      <c r="X25" s="309">
        <f t="shared" si="1"/>
        <v>0</v>
      </c>
      <c r="Y25" s="309">
        <f>SUM(W25:X25)</f>
        <v>7</v>
      </c>
    </row>
    <row r="26" spans="1:25" ht="10.5">
      <c r="A26" s="216"/>
      <c r="B26" s="195" t="s">
        <v>286</v>
      </c>
      <c r="C26" s="24">
        <v>0</v>
      </c>
      <c r="D26" s="256">
        <v>0</v>
      </c>
      <c r="E26" s="24">
        <v>0</v>
      </c>
      <c r="F26" s="256">
        <v>0</v>
      </c>
      <c r="G26" s="24">
        <v>0</v>
      </c>
      <c r="H26" s="256">
        <v>0</v>
      </c>
      <c r="I26" s="24">
        <v>0</v>
      </c>
      <c r="J26" s="256">
        <v>0</v>
      </c>
      <c r="K26" s="24">
        <v>0</v>
      </c>
      <c r="L26" s="256">
        <v>0</v>
      </c>
      <c r="M26" s="24">
        <v>0</v>
      </c>
      <c r="N26" s="256">
        <v>0</v>
      </c>
      <c r="O26" s="24">
        <v>0</v>
      </c>
      <c r="P26" s="256">
        <v>0</v>
      </c>
      <c r="Q26" s="24">
        <v>0</v>
      </c>
      <c r="R26" s="256">
        <v>0</v>
      </c>
      <c r="S26" s="24">
        <v>0</v>
      </c>
      <c r="T26" s="256">
        <v>0</v>
      </c>
      <c r="U26" s="24">
        <v>0</v>
      </c>
      <c r="V26" s="256">
        <v>0</v>
      </c>
      <c r="W26" s="24">
        <f t="shared" si="1"/>
        <v>0</v>
      </c>
      <c r="X26" s="309">
        <f t="shared" si="1"/>
        <v>0</v>
      </c>
      <c r="Y26" s="309">
        <f>SUM(W26:X26)</f>
        <v>0</v>
      </c>
    </row>
    <row r="27" spans="1:25" ht="10.5">
      <c r="A27" s="216"/>
      <c r="B27" s="195" t="s">
        <v>287</v>
      </c>
      <c r="C27" s="24">
        <v>0</v>
      </c>
      <c r="D27" s="256">
        <v>0</v>
      </c>
      <c r="E27" s="24">
        <v>0</v>
      </c>
      <c r="F27" s="256">
        <v>0</v>
      </c>
      <c r="G27" s="24">
        <v>0</v>
      </c>
      <c r="H27" s="256">
        <v>0</v>
      </c>
      <c r="I27" s="24">
        <v>0</v>
      </c>
      <c r="J27" s="256">
        <v>0</v>
      </c>
      <c r="K27" s="24">
        <v>6</v>
      </c>
      <c r="L27" s="256">
        <v>1</v>
      </c>
      <c r="M27" s="24">
        <v>3</v>
      </c>
      <c r="N27" s="256">
        <v>2</v>
      </c>
      <c r="O27" s="24">
        <v>4</v>
      </c>
      <c r="P27" s="256">
        <v>0</v>
      </c>
      <c r="Q27" s="24">
        <v>1</v>
      </c>
      <c r="R27" s="256">
        <v>0</v>
      </c>
      <c r="S27" s="24">
        <v>0</v>
      </c>
      <c r="T27" s="256">
        <v>0</v>
      </c>
      <c r="U27" s="24">
        <v>0</v>
      </c>
      <c r="V27" s="256">
        <v>0</v>
      </c>
      <c r="W27" s="24">
        <f t="shared" si="1"/>
        <v>14</v>
      </c>
      <c r="X27" s="309">
        <f t="shared" si="1"/>
        <v>3</v>
      </c>
      <c r="Y27" s="309">
        <f>SUM(W27:X27)</f>
        <v>17</v>
      </c>
    </row>
    <row r="28" spans="1:25" ht="10.5">
      <c r="A28" s="195"/>
      <c r="B28" s="195" t="s">
        <v>288</v>
      </c>
      <c r="C28" s="24">
        <v>0</v>
      </c>
      <c r="D28" s="256">
        <v>0</v>
      </c>
      <c r="E28" s="24">
        <v>0</v>
      </c>
      <c r="F28" s="256">
        <v>0</v>
      </c>
      <c r="G28" s="24">
        <v>0</v>
      </c>
      <c r="H28" s="256">
        <v>0</v>
      </c>
      <c r="I28" s="24">
        <v>0</v>
      </c>
      <c r="J28" s="256">
        <v>0</v>
      </c>
      <c r="K28" s="24">
        <v>12</v>
      </c>
      <c r="L28" s="256">
        <v>2</v>
      </c>
      <c r="M28" s="24">
        <v>22</v>
      </c>
      <c r="N28" s="256">
        <v>7</v>
      </c>
      <c r="O28" s="24">
        <v>5</v>
      </c>
      <c r="P28" s="256">
        <v>3</v>
      </c>
      <c r="Q28" s="24">
        <v>2</v>
      </c>
      <c r="R28" s="256">
        <v>0</v>
      </c>
      <c r="S28" s="24">
        <v>0</v>
      </c>
      <c r="T28" s="256">
        <v>1</v>
      </c>
      <c r="U28" s="24">
        <v>0</v>
      </c>
      <c r="V28" s="256">
        <v>0</v>
      </c>
      <c r="W28" s="24">
        <f t="shared" si="1"/>
        <v>41</v>
      </c>
      <c r="X28" s="309">
        <f t="shared" si="1"/>
        <v>13</v>
      </c>
      <c r="Y28" s="309">
        <f>SUM(W28:X28)</f>
        <v>54</v>
      </c>
    </row>
    <row r="29" spans="1:25" ht="10.5">
      <c r="A29" s="195"/>
      <c r="B29" s="195"/>
      <c r="C29" s="24"/>
      <c r="D29" s="256"/>
      <c r="E29" s="25"/>
      <c r="F29" s="256"/>
      <c r="G29" s="25"/>
      <c r="H29" s="256"/>
      <c r="I29" s="25"/>
      <c r="J29" s="256"/>
      <c r="K29" s="25"/>
      <c r="L29" s="256"/>
      <c r="M29" s="25"/>
      <c r="N29" s="256"/>
      <c r="O29" s="25"/>
      <c r="P29" s="256"/>
      <c r="Q29" s="309"/>
      <c r="R29" s="256"/>
      <c r="S29" s="25"/>
      <c r="T29" s="256"/>
      <c r="U29" s="309"/>
      <c r="V29" s="309"/>
      <c r="W29" s="24"/>
      <c r="X29" s="309"/>
      <c r="Y29" s="309"/>
    </row>
    <row r="30" spans="1:25" ht="12.75">
      <c r="A30" s="217"/>
      <c r="B30" s="303" t="s">
        <v>250</v>
      </c>
      <c r="C30" s="24"/>
      <c r="D30" s="256"/>
      <c r="E30" s="25"/>
      <c r="F30" s="256"/>
      <c r="G30" s="25"/>
      <c r="H30" s="256"/>
      <c r="I30" s="25"/>
      <c r="J30" s="256"/>
      <c r="K30" s="25"/>
      <c r="L30" s="256"/>
      <c r="M30" s="25"/>
      <c r="N30" s="256"/>
      <c r="O30" s="25"/>
      <c r="P30" s="256"/>
      <c r="Q30" s="309"/>
      <c r="R30" s="256"/>
      <c r="S30" s="25"/>
      <c r="T30" s="256"/>
      <c r="U30" s="309"/>
      <c r="V30" s="309"/>
      <c r="W30" s="24"/>
      <c r="X30" s="309"/>
      <c r="Y30" s="309"/>
    </row>
    <row r="31" spans="1:25" ht="12.75">
      <c r="A31" s="217"/>
      <c r="B31" s="302" t="s">
        <v>289</v>
      </c>
      <c r="C31" s="24">
        <v>0</v>
      </c>
      <c r="D31" s="256">
        <v>0</v>
      </c>
      <c r="E31" s="25">
        <v>0</v>
      </c>
      <c r="F31" s="256">
        <v>0</v>
      </c>
      <c r="G31" s="25">
        <v>0</v>
      </c>
      <c r="H31" s="256">
        <v>0</v>
      </c>
      <c r="I31" s="25">
        <v>0</v>
      </c>
      <c r="J31" s="256">
        <v>0</v>
      </c>
      <c r="K31" s="25">
        <v>0</v>
      </c>
      <c r="L31" s="256">
        <v>0</v>
      </c>
      <c r="M31" s="25">
        <v>0</v>
      </c>
      <c r="N31" s="256">
        <v>0</v>
      </c>
      <c r="O31" s="25">
        <v>0</v>
      </c>
      <c r="P31" s="256">
        <v>0</v>
      </c>
      <c r="Q31" s="309">
        <v>0</v>
      </c>
      <c r="R31" s="256">
        <v>0</v>
      </c>
      <c r="S31" s="25">
        <v>0</v>
      </c>
      <c r="T31" s="256">
        <v>0</v>
      </c>
      <c r="U31" s="309">
        <v>0</v>
      </c>
      <c r="V31" s="309">
        <v>0</v>
      </c>
      <c r="W31" s="24">
        <v>0</v>
      </c>
      <c r="X31" s="309">
        <v>0</v>
      </c>
      <c r="Y31" s="309">
        <v>0</v>
      </c>
    </row>
    <row r="32" spans="1:25" ht="12.75">
      <c r="A32" s="217"/>
      <c r="B32" s="302" t="s">
        <v>537</v>
      </c>
      <c r="C32" s="24">
        <v>0</v>
      </c>
      <c r="D32" s="256">
        <v>0</v>
      </c>
      <c r="E32" s="25">
        <v>0</v>
      </c>
      <c r="F32" s="256">
        <v>0</v>
      </c>
      <c r="G32" s="25">
        <v>0</v>
      </c>
      <c r="H32" s="256">
        <v>0</v>
      </c>
      <c r="I32" s="25">
        <v>0</v>
      </c>
      <c r="J32" s="256">
        <v>0</v>
      </c>
      <c r="K32" s="25">
        <v>0</v>
      </c>
      <c r="L32" s="256">
        <v>0</v>
      </c>
      <c r="M32" s="25">
        <v>5</v>
      </c>
      <c r="N32" s="256">
        <v>0</v>
      </c>
      <c r="O32" s="25">
        <v>9</v>
      </c>
      <c r="P32" s="256">
        <v>4</v>
      </c>
      <c r="Q32" s="309">
        <v>1</v>
      </c>
      <c r="R32" s="256">
        <v>2</v>
      </c>
      <c r="S32" s="25">
        <v>2</v>
      </c>
      <c r="T32" s="256">
        <v>0</v>
      </c>
      <c r="U32" s="309">
        <v>0</v>
      </c>
      <c r="V32" s="309">
        <v>1</v>
      </c>
      <c r="W32" s="24">
        <f>C32+E32+G32+I32+K32+M32+O32+Q32+S32+U32</f>
        <v>17</v>
      </c>
      <c r="X32" s="309">
        <f>D32+F32+H32+J32+L32+N32+P32+R32+T32+V32</f>
        <v>7</v>
      </c>
      <c r="Y32" s="309">
        <f>SUM(W32:X32)</f>
        <v>24</v>
      </c>
    </row>
    <row r="33" spans="1:25" ht="12.75">
      <c r="A33" s="217"/>
      <c r="B33" s="303"/>
      <c r="C33" s="24"/>
      <c r="D33" s="256"/>
      <c r="E33" s="25"/>
      <c r="F33" s="256"/>
      <c r="G33" s="25"/>
      <c r="H33" s="256"/>
      <c r="I33" s="25"/>
      <c r="J33" s="256"/>
      <c r="K33" s="25"/>
      <c r="L33" s="256"/>
      <c r="M33" s="25"/>
      <c r="N33" s="256"/>
      <c r="O33" s="25"/>
      <c r="P33" s="256"/>
      <c r="Q33" s="309"/>
      <c r="R33" s="256"/>
      <c r="S33" s="25"/>
      <c r="T33" s="256"/>
      <c r="U33" s="309"/>
      <c r="V33" s="309"/>
      <c r="W33" s="24"/>
      <c r="X33" s="309"/>
      <c r="Y33" s="309"/>
    </row>
    <row r="34" spans="1:25" ht="12.75">
      <c r="A34" s="217"/>
      <c r="B34" s="303" t="s">
        <v>5</v>
      </c>
      <c r="C34" s="24"/>
      <c r="D34" s="256"/>
      <c r="E34" s="25"/>
      <c r="F34" s="256"/>
      <c r="G34" s="25"/>
      <c r="H34" s="256"/>
      <c r="I34" s="25"/>
      <c r="J34" s="256"/>
      <c r="K34" s="25"/>
      <c r="L34" s="256"/>
      <c r="M34" s="25"/>
      <c r="N34" s="256"/>
      <c r="O34" s="25"/>
      <c r="P34" s="256"/>
      <c r="Q34" s="309"/>
      <c r="R34" s="256"/>
      <c r="S34" s="25"/>
      <c r="T34" s="256"/>
      <c r="U34" s="309"/>
      <c r="V34" s="309"/>
      <c r="W34" s="24"/>
      <c r="X34" s="309"/>
      <c r="Y34" s="309"/>
    </row>
    <row r="35" spans="1:25" ht="10.5">
      <c r="A35" s="216"/>
      <c r="B35" s="302" t="s">
        <v>3</v>
      </c>
      <c r="C35" s="24">
        <v>0</v>
      </c>
      <c r="D35" s="256">
        <v>0</v>
      </c>
      <c r="E35" s="24">
        <v>0</v>
      </c>
      <c r="F35" s="256">
        <v>0</v>
      </c>
      <c r="G35" s="24">
        <v>0</v>
      </c>
      <c r="H35" s="256">
        <v>0</v>
      </c>
      <c r="I35" s="24">
        <v>0</v>
      </c>
      <c r="J35" s="256">
        <v>0</v>
      </c>
      <c r="K35" s="24">
        <v>0</v>
      </c>
      <c r="L35" s="256">
        <v>0</v>
      </c>
      <c r="M35" s="24">
        <v>0</v>
      </c>
      <c r="N35" s="256">
        <v>0</v>
      </c>
      <c r="O35" s="24">
        <v>0</v>
      </c>
      <c r="P35" s="256">
        <v>0</v>
      </c>
      <c r="Q35" s="24">
        <v>0</v>
      </c>
      <c r="R35" s="256">
        <v>0</v>
      </c>
      <c r="S35" s="24">
        <v>0</v>
      </c>
      <c r="T35" s="256">
        <v>0</v>
      </c>
      <c r="U35" s="24">
        <v>0</v>
      </c>
      <c r="V35" s="256">
        <v>0</v>
      </c>
      <c r="W35" s="24">
        <f>C35+E35+G35+I35+K35+M35+O35+Q35+S35+U35</f>
        <v>0</v>
      </c>
      <c r="X35" s="309">
        <f>D35+F35+H35+J35+L35+N35+P35+R35+T35+V35</f>
        <v>0</v>
      </c>
      <c r="Y35" s="309">
        <f>SUM(W35:X35)</f>
        <v>0</v>
      </c>
    </row>
    <row r="36" spans="1:25" ht="10.5">
      <c r="A36" s="216"/>
      <c r="B36" s="302" t="s">
        <v>4</v>
      </c>
      <c r="C36" s="24">
        <v>0</v>
      </c>
      <c r="D36" s="256">
        <v>0</v>
      </c>
      <c r="E36" s="24">
        <v>0</v>
      </c>
      <c r="F36" s="256">
        <v>0</v>
      </c>
      <c r="G36" s="24">
        <v>0</v>
      </c>
      <c r="H36" s="256">
        <v>0</v>
      </c>
      <c r="I36" s="24">
        <v>0</v>
      </c>
      <c r="J36" s="256">
        <v>0</v>
      </c>
      <c r="K36" s="24">
        <v>0</v>
      </c>
      <c r="L36" s="256">
        <v>0</v>
      </c>
      <c r="M36" s="24">
        <v>0</v>
      </c>
      <c r="N36" s="256">
        <v>0</v>
      </c>
      <c r="O36" s="24">
        <v>0</v>
      </c>
      <c r="P36" s="256">
        <v>0</v>
      </c>
      <c r="Q36" s="24">
        <v>0</v>
      </c>
      <c r="R36" s="256">
        <v>0</v>
      </c>
      <c r="S36" s="24">
        <v>0</v>
      </c>
      <c r="T36" s="256">
        <v>0</v>
      </c>
      <c r="U36" s="24">
        <v>0</v>
      </c>
      <c r="V36" s="256">
        <v>0</v>
      </c>
      <c r="W36" s="24">
        <f>C36+E36+G36+I36+K36+M36+O36+Q36+S36+U36</f>
        <v>0</v>
      </c>
      <c r="X36" s="309">
        <f>D36+F36+H36+J36+L36+N36+P36+R36+T36+V36</f>
        <v>0</v>
      </c>
      <c r="Y36" s="309">
        <f>SUM(W36:X36)</f>
        <v>0</v>
      </c>
    </row>
    <row r="37" spans="22:25" ht="10.5">
      <c r="V37" s="254"/>
      <c r="W37" s="179"/>
      <c r="X37" s="179"/>
      <c r="Y37" s="179"/>
    </row>
    <row r="38" spans="1:25" ht="20.25" customHeight="1">
      <c r="A38" s="347" t="s">
        <v>541</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row>
    <row r="39" spans="1:26" ht="10.5">
      <c r="A39" s="300" t="s">
        <v>536</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row>
    <row r="40" spans="1:26" ht="10.5">
      <c r="A40" s="300"/>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ht="9.75">
      <c r="A41" s="299" t="s">
        <v>535</v>
      </c>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1"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W46" sqref="W46"/>
    </sheetView>
  </sheetViews>
  <sheetFormatPr defaultColWidth="10.66015625" defaultRowHeight="11.25"/>
  <cols>
    <col min="1" max="1" width="38" style="1" customWidth="1"/>
    <col min="2" max="3" width="8.33203125" style="1" customWidth="1"/>
    <col min="4" max="19" width="8.33203125" style="2" customWidth="1"/>
    <col min="20" max="16384" width="10.66015625" style="2" customWidth="1"/>
  </cols>
  <sheetData>
    <row r="1" ht="10.5">
      <c r="A1" s="153" t="s">
        <v>459</v>
      </c>
    </row>
    <row r="2" spans="1:19" ht="10.5">
      <c r="A2" s="3" t="s">
        <v>55</v>
      </c>
      <c r="B2" s="4"/>
      <c r="C2" s="4"/>
      <c r="D2" s="5"/>
      <c r="E2" s="5"/>
      <c r="F2" s="5"/>
      <c r="G2" s="5"/>
      <c r="H2" s="5"/>
      <c r="I2" s="5"/>
      <c r="J2" s="5"/>
      <c r="K2" s="5"/>
      <c r="L2" s="5"/>
      <c r="M2" s="5"/>
      <c r="N2" s="5"/>
      <c r="O2" s="5"/>
      <c r="P2" s="5"/>
      <c r="Q2" s="5"/>
      <c r="R2" s="5"/>
      <c r="S2" s="5"/>
    </row>
    <row r="3" spans="1:19" ht="10.5">
      <c r="A3" s="154" t="s">
        <v>460</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56</v>
      </c>
      <c r="B5" s="4"/>
      <c r="C5" s="4"/>
      <c r="D5" s="5"/>
      <c r="E5" s="5"/>
      <c r="F5" s="5"/>
      <c r="G5" s="5"/>
      <c r="H5" s="5"/>
      <c r="I5" s="5"/>
      <c r="J5" s="5"/>
      <c r="K5" s="5"/>
      <c r="L5" s="5"/>
      <c r="M5" s="5"/>
      <c r="N5" s="5"/>
      <c r="O5" s="5"/>
      <c r="P5" s="5"/>
      <c r="Q5" s="5"/>
      <c r="R5" s="5"/>
      <c r="S5" s="5"/>
    </row>
    <row r="6" spans="1:19" ht="10.5">
      <c r="A6" s="3" t="s">
        <v>352</v>
      </c>
      <c r="B6" s="4"/>
      <c r="C6" s="4"/>
      <c r="D6" s="5"/>
      <c r="E6" s="5"/>
      <c r="F6" s="5"/>
      <c r="G6" s="5"/>
      <c r="H6" s="5"/>
      <c r="I6" s="5"/>
      <c r="J6" s="5"/>
      <c r="K6" s="5"/>
      <c r="L6" s="5"/>
      <c r="M6" s="5"/>
      <c r="N6" s="5"/>
      <c r="O6" s="5"/>
      <c r="P6" s="5"/>
      <c r="Q6" s="5"/>
      <c r="R6" s="5"/>
      <c r="S6" s="5"/>
    </row>
    <row r="7" spans="1:4" ht="10.5" customHeight="1" thickBot="1">
      <c r="A7" s="34"/>
      <c r="B7" s="4"/>
      <c r="C7" s="4"/>
      <c r="D7" s="5"/>
    </row>
    <row r="8" spans="1:19" ht="12.75" customHeight="1">
      <c r="A8" s="6"/>
      <c r="B8" s="320" t="s">
        <v>58</v>
      </c>
      <c r="C8" s="321"/>
      <c r="D8" s="322"/>
      <c r="E8" s="8"/>
      <c r="F8" s="7" t="s">
        <v>46</v>
      </c>
      <c r="G8" s="9"/>
      <c r="H8" s="8"/>
      <c r="I8" s="7" t="s">
        <v>47</v>
      </c>
      <c r="J8" s="9"/>
      <c r="K8" s="8"/>
      <c r="L8" s="7" t="s">
        <v>48</v>
      </c>
      <c r="M8" s="9"/>
      <c r="N8" s="8"/>
      <c r="O8" s="7" t="s">
        <v>59</v>
      </c>
      <c r="P8" s="9"/>
      <c r="Q8" s="8"/>
      <c r="R8" s="7" t="s">
        <v>28</v>
      </c>
      <c r="S8" s="10"/>
    </row>
    <row r="9" spans="1:19" s="16" customFormat="1" ht="12.75" customHeight="1">
      <c r="A9" s="11"/>
      <c r="B9" s="323" t="s">
        <v>60</v>
      </c>
      <c r="C9" s="324"/>
      <c r="D9" s="325"/>
      <c r="E9" s="12"/>
      <c r="F9" s="13"/>
      <c r="G9" s="14"/>
      <c r="H9" s="12"/>
      <c r="I9" s="13"/>
      <c r="J9" s="14"/>
      <c r="K9" s="12"/>
      <c r="L9" s="13"/>
      <c r="M9" s="14"/>
      <c r="N9" s="12"/>
      <c r="O9" s="15" t="s">
        <v>61</v>
      </c>
      <c r="P9" s="14"/>
      <c r="Q9" s="12"/>
      <c r="R9" s="13"/>
      <c r="S9" s="14"/>
    </row>
    <row r="10" spans="1:19" s="20" customFormat="1" ht="10.5">
      <c r="A10" s="15" t="s">
        <v>80</v>
      </c>
      <c r="B10" s="17" t="s">
        <v>63</v>
      </c>
      <c r="C10" s="18" t="s">
        <v>64</v>
      </c>
      <c r="D10" s="19" t="s">
        <v>28</v>
      </c>
      <c r="E10" s="17" t="s">
        <v>63</v>
      </c>
      <c r="F10" s="18" t="s">
        <v>64</v>
      </c>
      <c r="G10" s="19" t="s">
        <v>28</v>
      </c>
      <c r="H10" s="17" t="s">
        <v>63</v>
      </c>
      <c r="I10" s="18" t="s">
        <v>64</v>
      </c>
      <c r="J10" s="19" t="s">
        <v>28</v>
      </c>
      <c r="K10" s="17" t="s">
        <v>63</v>
      </c>
      <c r="L10" s="18" t="s">
        <v>64</v>
      </c>
      <c r="M10" s="19" t="s">
        <v>28</v>
      </c>
      <c r="N10" s="17" t="s">
        <v>63</v>
      </c>
      <c r="O10" s="18" t="s">
        <v>64</v>
      </c>
      <c r="P10" s="19" t="s">
        <v>28</v>
      </c>
      <c r="Q10" s="17" t="s">
        <v>63</v>
      </c>
      <c r="R10" s="18" t="s">
        <v>64</v>
      </c>
      <c r="S10" s="19" t="s">
        <v>28</v>
      </c>
    </row>
    <row r="11" spans="1:19" s="16" customFormat="1" ht="10.5">
      <c r="A11" s="21" t="s">
        <v>81</v>
      </c>
      <c r="B11" s="22">
        <v>13</v>
      </c>
      <c r="C11" s="23">
        <v>0</v>
      </c>
      <c r="D11" s="23">
        <v>13</v>
      </c>
      <c r="E11" s="22">
        <v>0</v>
      </c>
      <c r="F11" s="23">
        <v>0</v>
      </c>
      <c r="G11" s="23">
        <v>0</v>
      </c>
      <c r="H11" s="22">
        <v>0</v>
      </c>
      <c r="I11" s="23">
        <v>0</v>
      </c>
      <c r="J11" s="23">
        <v>0</v>
      </c>
      <c r="K11" s="22">
        <v>0</v>
      </c>
      <c r="L11" s="23">
        <v>0</v>
      </c>
      <c r="M11" s="23">
        <v>0</v>
      </c>
      <c r="N11" s="22">
        <v>0</v>
      </c>
      <c r="O11" s="23">
        <v>0</v>
      </c>
      <c r="P11" s="23">
        <v>0</v>
      </c>
      <c r="Q11" s="22">
        <f>SUM(N11,K11,H11,E11,B11)</f>
        <v>13</v>
      </c>
      <c r="R11" s="23">
        <f>SUM(O11,L11,I11,F11,C11)</f>
        <v>0</v>
      </c>
      <c r="S11" s="23">
        <f>SUM(Q11:R11)</f>
        <v>13</v>
      </c>
    </row>
    <row r="12" spans="1:19" ht="10.5">
      <c r="A12" s="11" t="s">
        <v>82</v>
      </c>
      <c r="B12" s="24">
        <v>42</v>
      </c>
      <c r="C12" s="25">
        <v>0</v>
      </c>
      <c r="D12" s="25">
        <v>42</v>
      </c>
      <c r="E12" s="24">
        <v>341</v>
      </c>
      <c r="F12" s="25">
        <v>4</v>
      </c>
      <c r="G12" s="25">
        <v>345</v>
      </c>
      <c r="H12" s="24">
        <v>0</v>
      </c>
      <c r="I12" s="25">
        <v>0</v>
      </c>
      <c r="J12" s="25">
        <v>0</v>
      </c>
      <c r="K12" s="24">
        <v>0</v>
      </c>
      <c r="L12" s="25">
        <v>0</v>
      </c>
      <c r="M12" s="25">
        <v>0</v>
      </c>
      <c r="N12" s="24">
        <v>0</v>
      </c>
      <c r="O12" s="25">
        <v>0</v>
      </c>
      <c r="P12" s="25">
        <v>0</v>
      </c>
      <c r="Q12" s="24">
        <f aca="true" t="shared" si="0" ref="Q12:Q42">SUM(N12,K12,H12,E12,B12)</f>
        <v>383</v>
      </c>
      <c r="R12" s="25">
        <f aca="true" t="shared" si="1" ref="R12:R42">SUM(O12,L12,I12,F12,C12)</f>
        <v>4</v>
      </c>
      <c r="S12" s="25">
        <f aca="true" t="shared" si="2" ref="S12:S42">SUM(Q12:R12)</f>
        <v>387</v>
      </c>
    </row>
    <row r="13" spans="1:19" ht="10.5">
      <c r="A13" s="11" t="s">
        <v>83</v>
      </c>
      <c r="B13" s="24">
        <v>24</v>
      </c>
      <c r="C13" s="25">
        <v>0</v>
      </c>
      <c r="D13" s="25">
        <v>24</v>
      </c>
      <c r="E13" s="24">
        <v>0</v>
      </c>
      <c r="F13" s="25">
        <v>0</v>
      </c>
      <c r="G13" s="25">
        <v>0</v>
      </c>
      <c r="H13" s="24">
        <v>0</v>
      </c>
      <c r="I13" s="25">
        <v>0</v>
      </c>
      <c r="J13" s="25">
        <v>0</v>
      </c>
      <c r="K13" s="24">
        <v>0</v>
      </c>
      <c r="L13" s="25">
        <v>0</v>
      </c>
      <c r="M13" s="25">
        <v>0</v>
      </c>
      <c r="N13" s="24">
        <v>0</v>
      </c>
      <c r="O13" s="25">
        <v>0</v>
      </c>
      <c r="P13" s="25">
        <v>0</v>
      </c>
      <c r="Q13" s="24">
        <f t="shared" si="0"/>
        <v>24</v>
      </c>
      <c r="R13" s="25">
        <f t="shared" si="1"/>
        <v>0</v>
      </c>
      <c r="S13" s="25">
        <f t="shared" si="2"/>
        <v>24</v>
      </c>
    </row>
    <row r="14" spans="1:19" ht="10.5">
      <c r="A14" s="11" t="s">
        <v>346</v>
      </c>
      <c r="B14" s="24">
        <v>0</v>
      </c>
      <c r="C14" s="25">
        <v>0</v>
      </c>
      <c r="D14" s="25">
        <v>0</v>
      </c>
      <c r="E14" s="24">
        <v>5</v>
      </c>
      <c r="F14" s="25">
        <v>11</v>
      </c>
      <c r="G14" s="25">
        <v>16</v>
      </c>
      <c r="H14" s="24">
        <v>0</v>
      </c>
      <c r="I14" s="25">
        <v>0</v>
      </c>
      <c r="J14" s="25">
        <v>0</v>
      </c>
      <c r="K14" s="24">
        <v>0</v>
      </c>
      <c r="L14" s="25">
        <v>0</v>
      </c>
      <c r="M14" s="25">
        <v>0</v>
      </c>
      <c r="N14" s="24">
        <v>0</v>
      </c>
      <c r="O14" s="25">
        <v>0</v>
      </c>
      <c r="P14" s="25">
        <v>0</v>
      </c>
      <c r="Q14" s="24">
        <f t="shared" si="0"/>
        <v>5</v>
      </c>
      <c r="R14" s="25">
        <f t="shared" si="1"/>
        <v>11</v>
      </c>
      <c r="S14" s="25">
        <f t="shared" si="2"/>
        <v>16</v>
      </c>
    </row>
    <row r="15" spans="1:19" ht="10.5">
      <c r="A15" s="11" t="s">
        <v>84</v>
      </c>
      <c r="B15" s="24">
        <v>4</v>
      </c>
      <c r="C15" s="25">
        <v>33</v>
      </c>
      <c r="D15" s="25">
        <v>37</v>
      </c>
      <c r="E15" s="24">
        <v>1</v>
      </c>
      <c r="F15" s="25">
        <v>35</v>
      </c>
      <c r="G15" s="25">
        <v>36</v>
      </c>
      <c r="H15" s="24">
        <v>0</v>
      </c>
      <c r="I15" s="25">
        <v>0</v>
      </c>
      <c r="J15" s="25">
        <v>0</v>
      </c>
      <c r="K15" s="24">
        <v>6</v>
      </c>
      <c r="L15" s="25">
        <v>24</v>
      </c>
      <c r="M15" s="25">
        <v>30</v>
      </c>
      <c r="N15" s="24">
        <v>0</v>
      </c>
      <c r="O15" s="25">
        <v>0</v>
      </c>
      <c r="P15" s="25">
        <v>0</v>
      </c>
      <c r="Q15" s="24">
        <f t="shared" si="0"/>
        <v>11</v>
      </c>
      <c r="R15" s="25">
        <f t="shared" si="1"/>
        <v>92</v>
      </c>
      <c r="S15" s="25">
        <f t="shared" si="2"/>
        <v>103</v>
      </c>
    </row>
    <row r="16" spans="1:19" ht="10.5">
      <c r="A16" s="11" t="s">
        <v>85</v>
      </c>
      <c r="B16" s="24">
        <v>10</v>
      </c>
      <c r="C16" s="25">
        <v>1</v>
      </c>
      <c r="D16" s="25">
        <v>11</v>
      </c>
      <c r="E16" s="24">
        <v>48</v>
      </c>
      <c r="F16" s="25">
        <v>7</v>
      </c>
      <c r="G16" s="25">
        <v>55</v>
      </c>
      <c r="H16" s="24">
        <v>0</v>
      </c>
      <c r="I16" s="25">
        <v>0</v>
      </c>
      <c r="J16" s="25">
        <v>0</v>
      </c>
      <c r="K16" s="24">
        <v>24</v>
      </c>
      <c r="L16" s="25">
        <v>14</v>
      </c>
      <c r="M16" s="25">
        <v>38</v>
      </c>
      <c r="N16" s="24">
        <v>0</v>
      </c>
      <c r="O16" s="25">
        <v>0</v>
      </c>
      <c r="P16" s="25">
        <v>0</v>
      </c>
      <c r="Q16" s="24">
        <f>SUM(N16,K16,H16,E16,B16)</f>
        <v>82</v>
      </c>
      <c r="R16" s="25">
        <f>SUM(O16,L16,I16,F16,C16)</f>
        <v>22</v>
      </c>
      <c r="S16" s="25">
        <f>SUM(Q16:R16)</f>
        <v>104</v>
      </c>
    </row>
    <row r="17" spans="1:19" ht="10.5">
      <c r="A17" s="11" t="s">
        <v>86</v>
      </c>
      <c r="B17" s="24">
        <v>55</v>
      </c>
      <c r="C17" s="25">
        <v>54</v>
      </c>
      <c r="D17" s="25">
        <v>109</v>
      </c>
      <c r="E17" s="24">
        <v>109</v>
      </c>
      <c r="F17" s="25">
        <v>152</v>
      </c>
      <c r="G17" s="25">
        <v>261</v>
      </c>
      <c r="H17" s="24">
        <v>11</v>
      </c>
      <c r="I17" s="25">
        <v>6</v>
      </c>
      <c r="J17" s="25">
        <v>17</v>
      </c>
      <c r="K17" s="24">
        <v>55</v>
      </c>
      <c r="L17" s="25">
        <v>42</v>
      </c>
      <c r="M17" s="25">
        <v>97</v>
      </c>
      <c r="N17" s="24">
        <v>0</v>
      </c>
      <c r="O17" s="25">
        <v>0</v>
      </c>
      <c r="P17" s="25">
        <v>0</v>
      </c>
      <c r="Q17" s="24">
        <f>SUM(N17,K17,H17,E17,B17)</f>
        <v>230</v>
      </c>
      <c r="R17" s="25">
        <f>SUM(O17,L17,I17,F17,C17)</f>
        <v>254</v>
      </c>
      <c r="S17" s="25">
        <f>SUM(Q17:R17)</f>
        <v>484</v>
      </c>
    </row>
    <row r="18" spans="1:19" ht="10.5">
      <c r="A18" s="11" t="s">
        <v>87</v>
      </c>
      <c r="B18" s="24">
        <v>0</v>
      </c>
      <c r="C18" s="25">
        <v>0</v>
      </c>
      <c r="D18" s="25">
        <v>0</v>
      </c>
      <c r="E18" s="24">
        <v>19</v>
      </c>
      <c r="F18" s="25">
        <v>0</v>
      </c>
      <c r="G18" s="25">
        <v>19</v>
      </c>
      <c r="H18" s="24">
        <v>0</v>
      </c>
      <c r="I18" s="25">
        <v>0</v>
      </c>
      <c r="J18" s="25">
        <v>0</v>
      </c>
      <c r="K18" s="24">
        <v>17</v>
      </c>
      <c r="L18" s="25">
        <v>0</v>
      </c>
      <c r="M18" s="25">
        <v>17</v>
      </c>
      <c r="N18" s="24">
        <v>0</v>
      </c>
      <c r="O18" s="25">
        <v>0</v>
      </c>
      <c r="P18" s="25">
        <v>0</v>
      </c>
      <c r="Q18" s="24">
        <f t="shared" si="0"/>
        <v>36</v>
      </c>
      <c r="R18" s="25">
        <f t="shared" si="1"/>
        <v>0</v>
      </c>
      <c r="S18" s="25">
        <f t="shared" si="2"/>
        <v>36</v>
      </c>
    </row>
    <row r="19" spans="1:19" ht="10.5">
      <c r="A19" s="11" t="s">
        <v>88</v>
      </c>
      <c r="B19" s="24">
        <v>0</v>
      </c>
      <c r="C19" s="25">
        <v>0</v>
      </c>
      <c r="D19" s="25">
        <v>0</v>
      </c>
      <c r="E19" s="24">
        <v>0</v>
      </c>
      <c r="F19" s="25">
        <v>11</v>
      </c>
      <c r="G19" s="25">
        <v>11</v>
      </c>
      <c r="H19" s="24">
        <v>1</v>
      </c>
      <c r="I19" s="25">
        <v>14</v>
      </c>
      <c r="J19" s="25">
        <v>15</v>
      </c>
      <c r="K19" s="24">
        <v>0</v>
      </c>
      <c r="L19" s="25">
        <v>0</v>
      </c>
      <c r="M19" s="25">
        <v>0</v>
      </c>
      <c r="N19" s="24">
        <v>0</v>
      </c>
      <c r="O19" s="25">
        <v>0</v>
      </c>
      <c r="P19" s="25">
        <v>0</v>
      </c>
      <c r="Q19" s="24">
        <f t="shared" si="0"/>
        <v>1</v>
      </c>
      <c r="R19" s="25">
        <f t="shared" si="1"/>
        <v>25</v>
      </c>
      <c r="S19" s="25">
        <f t="shared" si="2"/>
        <v>26</v>
      </c>
    </row>
    <row r="20" spans="1:19" ht="10.5">
      <c r="A20" s="11" t="s">
        <v>89</v>
      </c>
      <c r="B20" s="24">
        <v>23</v>
      </c>
      <c r="C20" s="25">
        <v>90</v>
      </c>
      <c r="D20" s="25">
        <v>113</v>
      </c>
      <c r="E20" s="24">
        <v>57</v>
      </c>
      <c r="F20" s="25">
        <v>137</v>
      </c>
      <c r="G20" s="25">
        <v>194</v>
      </c>
      <c r="H20" s="24">
        <v>2</v>
      </c>
      <c r="I20" s="25">
        <v>3</v>
      </c>
      <c r="J20" s="25">
        <v>5</v>
      </c>
      <c r="K20" s="24">
        <v>7</v>
      </c>
      <c r="L20" s="25">
        <v>15</v>
      </c>
      <c r="M20" s="25">
        <v>22</v>
      </c>
      <c r="N20" s="24">
        <v>0</v>
      </c>
      <c r="O20" s="25">
        <v>0</v>
      </c>
      <c r="P20" s="25">
        <v>0</v>
      </c>
      <c r="Q20" s="24">
        <f t="shared" si="0"/>
        <v>89</v>
      </c>
      <c r="R20" s="25">
        <f t="shared" si="1"/>
        <v>245</v>
      </c>
      <c r="S20" s="25">
        <f t="shared" si="2"/>
        <v>334</v>
      </c>
    </row>
    <row r="21" spans="1:19" ht="10.5">
      <c r="A21" s="11" t="s">
        <v>90</v>
      </c>
      <c r="B21" s="24">
        <v>120</v>
      </c>
      <c r="C21" s="25">
        <v>0</v>
      </c>
      <c r="D21" s="25">
        <v>120</v>
      </c>
      <c r="E21" s="24">
        <v>1</v>
      </c>
      <c r="F21" s="25">
        <v>0</v>
      </c>
      <c r="G21" s="25">
        <v>1</v>
      </c>
      <c r="H21" s="24">
        <v>0</v>
      </c>
      <c r="I21" s="25">
        <v>0</v>
      </c>
      <c r="J21" s="25">
        <v>0</v>
      </c>
      <c r="K21" s="24">
        <v>0</v>
      </c>
      <c r="L21" s="25">
        <v>0</v>
      </c>
      <c r="M21" s="25">
        <v>0</v>
      </c>
      <c r="N21" s="24">
        <v>0</v>
      </c>
      <c r="O21" s="25">
        <v>0</v>
      </c>
      <c r="P21" s="25">
        <v>0</v>
      </c>
      <c r="Q21" s="24">
        <f t="shared" si="0"/>
        <v>121</v>
      </c>
      <c r="R21" s="25">
        <f t="shared" si="1"/>
        <v>0</v>
      </c>
      <c r="S21" s="25">
        <f t="shared" si="2"/>
        <v>121</v>
      </c>
    </row>
    <row r="22" spans="1:19" ht="10.5">
      <c r="A22" s="11" t="s">
        <v>91</v>
      </c>
      <c r="B22" s="24">
        <v>24</v>
      </c>
      <c r="C22" s="25">
        <v>2</v>
      </c>
      <c r="D22" s="25">
        <v>26</v>
      </c>
      <c r="E22" s="24">
        <v>11</v>
      </c>
      <c r="F22" s="25">
        <v>10</v>
      </c>
      <c r="G22" s="25">
        <v>21</v>
      </c>
      <c r="H22" s="24">
        <v>0</v>
      </c>
      <c r="I22" s="25">
        <v>0</v>
      </c>
      <c r="J22" s="25">
        <v>0</v>
      </c>
      <c r="K22" s="24">
        <v>12</v>
      </c>
      <c r="L22" s="25">
        <v>0</v>
      </c>
      <c r="M22" s="25">
        <v>12</v>
      </c>
      <c r="N22" s="24">
        <v>0</v>
      </c>
      <c r="O22" s="25">
        <v>0</v>
      </c>
      <c r="P22" s="25">
        <v>0</v>
      </c>
      <c r="Q22" s="24">
        <f t="shared" si="0"/>
        <v>47</v>
      </c>
      <c r="R22" s="25">
        <f t="shared" si="1"/>
        <v>12</v>
      </c>
      <c r="S22" s="25">
        <f t="shared" si="2"/>
        <v>59</v>
      </c>
    </row>
    <row r="23" spans="1:19" ht="10.5">
      <c r="A23" s="11" t="s">
        <v>92</v>
      </c>
      <c r="B23" s="24">
        <v>192</v>
      </c>
      <c r="C23" s="25">
        <v>2</v>
      </c>
      <c r="D23" s="25">
        <v>194</v>
      </c>
      <c r="E23" s="24">
        <v>575</v>
      </c>
      <c r="F23" s="25">
        <v>2</v>
      </c>
      <c r="G23" s="25">
        <v>577</v>
      </c>
      <c r="H23" s="24">
        <v>8</v>
      </c>
      <c r="I23" s="25">
        <v>1</v>
      </c>
      <c r="J23" s="25">
        <v>9</v>
      </c>
      <c r="K23" s="24">
        <v>60</v>
      </c>
      <c r="L23" s="25">
        <v>1</v>
      </c>
      <c r="M23" s="25">
        <v>61</v>
      </c>
      <c r="N23" s="24">
        <v>0</v>
      </c>
      <c r="O23" s="25">
        <v>0</v>
      </c>
      <c r="P23" s="25">
        <v>0</v>
      </c>
      <c r="Q23" s="24">
        <f t="shared" si="0"/>
        <v>835</v>
      </c>
      <c r="R23" s="25">
        <f t="shared" si="1"/>
        <v>6</v>
      </c>
      <c r="S23" s="25">
        <f t="shared" si="2"/>
        <v>841</v>
      </c>
    </row>
    <row r="24" spans="1:19" ht="10.5">
      <c r="A24" s="11" t="s">
        <v>93</v>
      </c>
      <c r="B24" s="24">
        <v>0</v>
      </c>
      <c r="C24" s="25">
        <v>0</v>
      </c>
      <c r="D24" s="25">
        <v>0</v>
      </c>
      <c r="E24" s="24">
        <v>8</v>
      </c>
      <c r="F24" s="25">
        <v>5</v>
      </c>
      <c r="G24" s="25">
        <v>13</v>
      </c>
      <c r="H24" s="24">
        <v>0</v>
      </c>
      <c r="I24" s="25">
        <v>0</v>
      </c>
      <c r="J24" s="25">
        <v>0</v>
      </c>
      <c r="K24" s="24">
        <v>0</v>
      </c>
      <c r="L24" s="25">
        <v>0</v>
      </c>
      <c r="M24" s="25">
        <v>0</v>
      </c>
      <c r="N24" s="24">
        <v>0</v>
      </c>
      <c r="O24" s="25">
        <v>0</v>
      </c>
      <c r="P24" s="25">
        <v>0</v>
      </c>
      <c r="Q24" s="24">
        <f t="shared" si="0"/>
        <v>8</v>
      </c>
      <c r="R24" s="25">
        <f t="shared" si="1"/>
        <v>5</v>
      </c>
      <c r="S24" s="25">
        <f t="shared" si="2"/>
        <v>13</v>
      </c>
    </row>
    <row r="25" spans="1:19" ht="10.5">
      <c r="A25" s="11" t="s">
        <v>94</v>
      </c>
      <c r="B25" s="24">
        <v>1</v>
      </c>
      <c r="C25" s="25">
        <v>50</v>
      </c>
      <c r="D25" s="25">
        <v>51</v>
      </c>
      <c r="E25" s="24">
        <v>11</v>
      </c>
      <c r="F25" s="25">
        <v>80</v>
      </c>
      <c r="G25" s="25">
        <v>91</v>
      </c>
      <c r="H25" s="24">
        <v>0</v>
      </c>
      <c r="I25" s="25">
        <v>0</v>
      </c>
      <c r="J25" s="25">
        <v>0</v>
      </c>
      <c r="K25" s="24">
        <v>1</v>
      </c>
      <c r="L25" s="25">
        <v>7</v>
      </c>
      <c r="M25" s="25">
        <v>8</v>
      </c>
      <c r="N25" s="24">
        <v>0</v>
      </c>
      <c r="O25" s="25">
        <v>0</v>
      </c>
      <c r="P25" s="25">
        <v>0</v>
      </c>
      <c r="Q25" s="24">
        <f t="shared" si="0"/>
        <v>13</v>
      </c>
      <c r="R25" s="25">
        <f t="shared" si="1"/>
        <v>137</v>
      </c>
      <c r="S25" s="25">
        <f t="shared" si="2"/>
        <v>150</v>
      </c>
    </row>
    <row r="26" spans="1:19" ht="10.5">
      <c r="A26" s="11" t="s">
        <v>95</v>
      </c>
      <c r="B26" s="24">
        <v>0</v>
      </c>
      <c r="C26" s="25">
        <v>0</v>
      </c>
      <c r="D26" s="25">
        <v>0</v>
      </c>
      <c r="E26" s="24">
        <v>4</v>
      </c>
      <c r="F26" s="25">
        <v>61</v>
      </c>
      <c r="G26" s="25">
        <v>65</v>
      </c>
      <c r="H26" s="24">
        <v>0</v>
      </c>
      <c r="I26" s="25">
        <v>0</v>
      </c>
      <c r="J26" s="25">
        <v>0</v>
      </c>
      <c r="K26" s="24">
        <v>0</v>
      </c>
      <c r="L26" s="25">
        <v>0</v>
      </c>
      <c r="M26" s="25">
        <v>0</v>
      </c>
      <c r="N26" s="24">
        <v>0</v>
      </c>
      <c r="O26" s="25">
        <v>0</v>
      </c>
      <c r="P26" s="25">
        <v>0</v>
      </c>
      <c r="Q26" s="24">
        <f t="shared" si="0"/>
        <v>4</v>
      </c>
      <c r="R26" s="25">
        <f t="shared" si="1"/>
        <v>61</v>
      </c>
      <c r="S26" s="25">
        <f t="shared" si="2"/>
        <v>65</v>
      </c>
    </row>
    <row r="27" spans="1:19" ht="10.5">
      <c r="A27" s="11" t="s">
        <v>96</v>
      </c>
      <c r="B27" s="24">
        <v>4</v>
      </c>
      <c r="C27" s="25">
        <v>215</v>
      </c>
      <c r="D27" s="25">
        <v>219</v>
      </c>
      <c r="E27" s="24">
        <v>20</v>
      </c>
      <c r="F27" s="25">
        <v>332</v>
      </c>
      <c r="G27" s="25">
        <v>352</v>
      </c>
      <c r="H27" s="24">
        <v>9</v>
      </c>
      <c r="I27" s="25">
        <v>47</v>
      </c>
      <c r="J27" s="25">
        <v>56</v>
      </c>
      <c r="K27" s="24">
        <v>6</v>
      </c>
      <c r="L27" s="25">
        <v>52</v>
      </c>
      <c r="M27" s="25">
        <v>58</v>
      </c>
      <c r="N27" s="24">
        <v>0</v>
      </c>
      <c r="O27" s="25">
        <v>0</v>
      </c>
      <c r="P27" s="25">
        <v>0</v>
      </c>
      <c r="Q27" s="24">
        <f t="shared" si="0"/>
        <v>39</v>
      </c>
      <c r="R27" s="25">
        <f t="shared" si="1"/>
        <v>646</v>
      </c>
      <c r="S27" s="25">
        <f t="shared" si="2"/>
        <v>685</v>
      </c>
    </row>
    <row r="28" spans="1:19" ht="10.5">
      <c r="A28" s="11" t="s">
        <v>97</v>
      </c>
      <c r="B28" s="24">
        <v>79</v>
      </c>
      <c r="C28" s="25">
        <v>21</v>
      </c>
      <c r="D28" s="25">
        <v>100</v>
      </c>
      <c r="E28" s="24">
        <v>225</v>
      </c>
      <c r="F28" s="25">
        <v>102</v>
      </c>
      <c r="G28" s="25">
        <v>327</v>
      </c>
      <c r="H28" s="24">
        <v>25</v>
      </c>
      <c r="I28" s="25">
        <v>14</v>
      </c>
      <c r="J28" s="25">
        <v>39</v>
      </c>
      <c r="K28" s="24">
        <v>32</v>
      </c>
      <c r="L28" s="25">
        <v>20</v>
      </c>
      <c r="M28" s="25">
        <v>52</v>
      </c>
      <c r="N28" s="24">
        <v>11</v>
      </c>
      <c r="O28" s="25">
        <v>4</v>
      </c>
      <c r="P28" s="25">
        <v>15</v>
      </c>
      <c r="Q28" s="24">
        <f t="shared" si="0"/>
        <v>372</v>
      </c>
      <c r="R28" s="25">
        <f t="shared" si="1"/>
        <v>161</v>
      </c>
      <c r="S28" s="25">
        <f t="shared" si="2"/>
        <v>533</v>
      </c>
    </row>
    <row r="29" spans="1:19" ht="10.5">
      <c r="A29" s="11" t="s">
        <v>98</v>
      </c>
      <c r="B29" s="24">
        <v>13</v>
      </c>
      <c r="C29" s="25">
        <v>1</v>
      </c>
      <c r="D29" s="25">
        <v>14</v>
      </c>
      <c r="E29" s="24">
        <v>0</v>
      </c>
      <c r="F29" s="25">
        <v>0</v>
      </c>
      <c r="G29" s="25">
        <v>0</v>
      </c>
      <c r="H29" s="24">
        <v>0</v>
      </c>
      <c r="I29" s="25">
        <v>0</v>
      </c>
      <c r="J29" s="25">
        <v>0</v>
      </c>
      <c r="K29" s="24">
        <v>0</v>
      </c>
      <c r="L29" s="25">
        <v>0</v>
      </c>
      <c r="M29" s="25">
        <v>0</v>
      </c>
      <c r="N29" s="24">
        <v>0</v>
      </c>
      <c r="O29" s="25">
        <v>0</v>
      </c>
      <c r="P29" s="25">
        <v>0</v>
      </c>
      <c r="Q29" s="24">
        <f t="shared" si="0"/>
        <v>13</v>
      </c>
      <c r="R29" s="25">
        <f t="shared" si="1"/>
        <v>1</v>
      </c>
      <c r="S29" s="25">
        <f t="shared" si="2"/>
        <v>14</v>
      </c>
    </row>
    <row r="30" spans="1:19" ht="10.5">
      <c r="A30" s="11" t="s">
        <v>99</v>
      </c>
      <c r="B30" s="24">
        <v>242</v>
      </c>
      <c r="C30" s="25">
        <v>5</v>
      </c>
      <c r="D30" s="25">
        <v>247</v>
      </c>
      <c r="E30" s="24">
        <v>311</v>
      </c>
      <c r="F30" s="25">
        <v>5</v>
      </c>
      <c r="G30" s="25">
        <v>316</v>
      </c>
      <c r="H30" s="24">
        <v>48</v>
      </c>
      <c r="I30" s="25">
        <v>2</v>
      </c>
      <c r="J30" s="25">
        <v>50</v>
      </c>
      <c r="K30" s="24">
        <v>37</v>
      </c>
      <c r="L30" s="25">
        <v>0</v>
      </c>
      <c r="M30" s="25">
        <v>37</v>
      </c>
      <c r="N30" s="24">
        <v>0</v>
      </c>
      <c r="O30" s="25">
        <v>0</v>
      </c>
      <c r="P30" s="25">
        <v>0</v>
      </c>
      <c r="Q30" s="24">
        <f t="shared" si="0"/>
        <v>638</v>
      </c>
      <c r="R30" s="25">
        <f t="shared" si="1"/>
        <v>12</v>
      </c>
      <c r="S30" s="25">
        <f t="shared" si="2"/>
        <v>650</v>
      </c>
    </row>
    <row r="31" spans="1:19" ht="10.5">
      <c r="A31" s="11" t="s">
        <v>100</v>
      </c>
      <c r="B31" s="24">
        <v>8</v>
      </c>
      <c r="C31" s="25">
        <v>4</v>
      </c>
      <c r="D31" s="25">
        <v>12</v>
      </c>
      <c r="E31" s="24">
        <v>2</v>
      </c>
      <c r="F31" s="25">
        <v>10</v>
      </c>
      <c r="G31" s="25">
        <v>12</v>
      </c>
      <c r="H31" s="24">
        <v>0</v>
      </c>
      <c r="I31" s="25">
        <v>0</v>
      </c>
      <c r="J31" s="25">
        <v>0</v>
      </c>
      <c r="K31" s="24">
        <v>0</v>
      </c>
      <c r="L31" s="25">
        <v>0</v>
      </c>
      <c r="M31" s="25">
        <v>0</v>
      </c>
      <c r="N31" s="24">
        <v>0</v>
      </c>
      <c r="O31" s="25">
        <v>0</v>
      </c>
      <c r="P31" s="25">
        <v>0</v>
      </c>
      <c r="Q31" s="24">
        <f t="shared" si="0"/>
        <v>10</v>
      </c>
      <c r="R31" s="25">
        <f t="shared" si="1"/>
        <v>14</v>
      </c>
      <c r="S31" s="25">
        <f t="shared" si="2"/>
        <v>24</v>
      </c>
    </row>
    <row r="32" spans="1:19" ht="10.5">
      <c r="A32" s="11" t="s">
        <v>101</v>
      </c>
      <c r="B32" s="24">
        <v>0</v>
      </c>
      <c r="C32" s="25">
        <v>0</v>
      </c>
      <c r="D32" s="25">
        <v>0</v>
      </c>
      <c r="E32" s="24">
        <v>17</v>
      </c>
      <c r="F32" s="25">
        <v>2</v>
      </c>
      <c r="G32" s="25">
        <v>19</v>
      </c>
      <c r="H32" s="24">
        <v>0</v>
      </c>
      <c r="I32" s="25">
        <v>0</v>
      </c>
      <c r="J32" s="25">
        <v>0</v>
      </c>
      <c r="K32" s="24">
        <v>0</v>
      </c>
      <c r="L32" s="25">
        <v>0</v>
      </c>
      <c r="M32" s="25">
        <v>0</v>
      </c>
      <c r="N32" s="24">
        <v>0</v>
      </c>
      <c r="O32" s="25">
        <v>0</v>
      </c>
      <c r="P32" s="25">
        <v>0</v>
      </c>
      <c r="Q32" s="24">
        <f t="shared" si="0"/>
        <v>17</v>
      </c>
      <c r="R32" s="25">
        <f t="shared" si="1"/>
        <v>2</v>
      </c>
      <c r="S32" s="25">
        <f t="shared" si="2"/>
        <v>19</v>
      </c>
    </row>
    <row r="33" spans="1:19" ht="10.5">
      <c r="A33" s="11" t="s">
        <v>102</v>
      </c>
      <c r="B33" s="24">
        <v>0</v>
      </c>
      <c r="C33" s="25">
        <v>0</v>
      </c>
      <c r="D33" s="25">
        <v>0</v>
      </c>
      <c r="E33" s="24">
        <v>29</v>
      </c>
      <c r="F33" s="25">
        <v>121</v>
      </c>
      <c r="G33" s="25">
        <v>150</v>
      </c>
      <c r="H33" s="24">
        <v>0</v>
      </c>
      <c r="I33" s="25">
        <v>7</v>
      </c>
      <c r="J33" s="25">
        <v>7</v>
      </c>
      <c r="K33" s="24">
        <v>0</v>
      </c>
      <c r="L33" s="25">
        <v>0</v>
      </c>
      <c r="M33" s="25">
        <v>0</v>
      </c>
      <c r="N33" s="24">
        <v>0</v>
      </c>
      <c r="O33" s="25">
        <v>0</v>
      </c>
      <c r="P33" s="25">
        <v>0</v>
      </c>
      <c r="Q33" s="24">
        <f t="shared" si="0"/>
        <v>29</v>
      </c>
      <c r="R33" s="25">
        <f t="shared" si="1"/>
        <v>128</v>
      </c>
      <c r="S33" s="25">
        <f t="shared" si="2"/>
        <v>157</v>
      </c>
    </row>
    <row r="34" spans="1:19" ht="10.5">
      <c r="A34" s="11" t="s">
        <v>103</v>
      </c>
      <c r="B34" s="24">
        <v>221</v>
      </c>
      <c r="C34" s="25">
        <v>519</v>
      </c>
      <c r="D34" s="25">
        <v>740</v>
      </c>
      <c r="E34" s="24">
        <v>547</v>
      </c>
      <c r="F34" s="25">
        <v>1417</v>
      </c>
      <c r="G34" s="25">
        <v>1964</v>
      </c>
      <c r="H34" s="24">
        <v>11</v>
      </c>
      <c r="I34" s="25">
        <v>19</v>
      </c>
      <c r="J34" s="25">
        <v>30</v>
      </c>
      <c r="K34" s="24">
        <v>13</v>
      </c>
      <c r="L34" s="25">
        <v>49</v>
      </c>
      <c r="M34" s="25">
        <v>62</v>
      </c>
      <c r="N34" s="24">
        <v>0</v>
      </c>
      <c r="O34" s="25">
        <v>0</v>
      </c>
      <c r="P34" s="25">
        <v>0</v>
      </c>
      <c r="Q34" s="24">
        <f t="shared" si="0"/>
        <v>792</v>
      </c>
      <c r="R34" s="25">
        <f t="shared" si="1"/>
        <v>2004</v>
      </c>
      <c r="S34" s="25">
        <f t="shared" si="2"/>
        <v>2796</v>
      </c>
    </row>
    <row r="35" spans="1:19" ht="10.5">
      <c r="A35" s="11" t="s">
        <v>52</v>
      </c>
      <c r="B35" s="24">
        <v>17</v>
      </c>
      <c r="C35" s="25">
        <v>16</v>
      </c>
      <c r="D35" s="25">
        <v>33</v>
      </c>
      <c r="E35" s="24">
        <v>159</v>
      </c>
      <c r="F35" s="25">
        <v>66</v>
      </c>
      <c r="G35" s="25">
        <v>225</v>
      </c>
      <c r="H35" s="24">
        <v>89</v>
      </c>
      <c r="I35" s="25">
        <v>48</v>
      </c>
      <c r="J35" s="25">
        <v>137</v>
      </c>
      <c r="K35" s="24">
        <v>24</v>
      </c>
      <c r="L35" s="25">
        <v>10</v>
      </c>
      <c r="M35" s="25">
        <v>34</v>
      </c>
      <c r="N35" s="24">
        <v>2</v>
      </c>
      <c r="O35" s="25">
        <v>0</v>
      </c>
      <c r="P35" s="25">
        <v>2</v>
      </c>
      <c r="Q35" s="24">
        <f t="shared" si="0"/>
        <v>291</v>
      </c>
      <c r="R35" s="25">
        <f t="shared" si="1"/>
        <v>140</v>
      </c>
      <c r="S35" s="25">
        <f t="shared" si="2"/>
        <v>431</v>
      </c>
    </row>
    <row r="36" spans="1:19" ht="10.5">
      <c r="A36" s="11" t="s">
        <v>73</v>
      </c>
      <c r="B36" s="24">
        <v>8</v>
      </c>
      <c r="C36" s="25">
        <v>1</v>
      </c>
      <c r="D36" s="25">
        <v>9</v>
      </c>
      <c r="E36" s="24">
        <v>0</v>
      </c>
      <c r="F36" s="25">
        <v>0</v>
      </c>
      <c r="G36" s="25">
        <v>0</v>
      </c>
      <c r="H36" s="24">
        <v>0</v>
      </c>
      <c r="I36" s="25">
        <v>0</v>
      </c>
      <c r="J36" s="25">
        <v>0</v>
      </c>
      <c r="K36" s="24">
        <v>0</v>
      </c>
      <c r="L36" s="25">
        <v>0</v>
      </c>
      <c r="M36" s="25">
        <v>0</v>
      </c>
      <c r="N36" s="24">
        <v>0</v>
      </c>
      <c r="O36" s="25">
        <v>0</v>
      </c>
      <c r="P36" s="25">
        <v>0</v>
      </c>
      <c r="Q36" s="24">
        <f t="shared" si="0"/>
        <v>8</v>
      </c>
      <c r="R36" s="25">
        <f t="shared" si="1"/>
        <v>1</v>
      </c>
      <c r="S36" s="25">
        <f t="shared" si="2"/>
        <v>9</v>
      </c>
    </row>
    <row r="37" spans="1:19" ht="10.5">
      <c r="A37" s="11" t="s">
        <v>104</v>
      </c>
      <c r="B37" s="24">
        <v>10</v>
      </c>
      <c r="C37" s="25">
        <v>0</v>
      </c>
      <c r="D37" s="25">
        <v>10</v>
      </c>
      <c r="E37" s="24">
        <v>0</v>
      </c>
      <c r="F37" s="25">
        <v>0</v>
      </c>
      <c r="G37" s="25">
        <v>0</v>
      </c>
      <c r="H37" s="24">
        <v>0</v>
      </c>
      <c r="I37" s="25">
        <v>0</v>
      </c>
      <c r="J37" s="25">
        <v>0</v>
      </c>
      <c r="K37" s="24">
        <v>0</v>
      </c>
      <c r="L37" s="25">
        <v>0</v>
      </c>
      <c r="M37" s="25">
        <v>0</v>
      </c>
      <c r="N37" s="24">
        <v>0</v>
      </c>
      <c r="O37" s="25">
        <v>0</v>
      </c>
      <c r="P37" s="25">
        <v>0</v>
      </c>
      <c r="Q37" s="24">
        <f t="shared" si="0"/>
        <v>10</v>
      </c>
      <c r="R37" s="25">
        <f t="shared" si="1"/>
        <v>0</v>
      </c>
      <c r="S37" s="25">
        <f t="shared" si="2"/>
        <v>10</v>
      </c>
    </row>
    <row r="38" spans="1:19" ht="10.5">
      <c r="A38" s="11" t="s">
        <v>105</v>
      </c>
      <c r="B38" s="24">
        <v>0</v>
      </c>
      <c r="C38" s="25">
        <v>0</v>
      </c>
      <c r="D38" s="25">
        <v>0</v>
      </c>
      <c r="E38" s="24">
        <v>0</v>
      </c>
      <c r="F38" s="25">
        <v>0</v>
      </c>
      <c r="G38" s="25">
        <v>0</v>
      </c>
      <c r="H38" s="24">
        <v>14</v>
      </c>
      <c r="I38" s="25">
        <v>0</v>
      </c>
      <c r="J38" s="25">
        <v>14</v>
      </c>
      <c r="K38" s="24">
        <v>0</v>
      </c>
      <c r="L38" s="25">
        <v>0</v>
      </c>
      <c r="M38" s="25">
        <v>0</v>
      </c>
      <c r="N38" s="24">
        <v>0</v>
      </c>
      <c r="O38" s="25">
        <v>0</v>
      </c>
      <c r="P38" s="25">
        <v>0</v>
      </c>
      <c r="Q38" s="24">
        <f t="shared" si="0"/>
        <v>14</v>
      </c>
      <c r="R38" s="25">
        <f t="shared" si="1"/>
        <v>0</v>
      </c>
      <c r="S38" s="25">
        <f t="shared" si="2"/>
        <v>14</v>
      </c>
    </row>
    <row r="39" spans="1:19" ht="10.5">
      <c r="A39" s="11" t="s">
        <v>397</v>
      </c>
      <c r="B39" s="24">
        <v>3</v>
      </c>
      <c r="C39" s="25">
        <v>2</v>
      </c>
      <c r="D39" s="25">
        <v>5</v>
      </c>
      <c r="E39" s="24">
        <v>0</v>
      </c>
      <c r="F39" s="25">
        <v>0</v>
      </c>
      <c r="G39" s="25">
        <v>0</v>
      </c>
      <c r="H39" s="24">
        <v>0</v>
      </c>
      <c r="I39" s="25">
        <v>0</v>
      </c>
      <c r="J39" s="25">
        <v>0</v>
      </c>
      <c r="K39" s="24">
        <v>0</v>
      </c>
      <c r="L39" s="25">
        <v>0</v>
      </c>
      <c r="M39" s="25">
        <v>0</v>
      </c>
      <c r="N39" s="24">
        <v>0</v>
      </c>
      <c r="O39" s="25">
        <v>0</v>
      </c>
      <c r="P39" s="25">
        <v>0</v>
      </c>
      <c r="Q39" s="24">
        <f t="shared" si="0"/>
        <v>3</v>
      </c>
      <c r="R39" s="25">
        <f t="shared" si="1"/>
        <v>2</v>
      </c>
      <c r="S39" s="25">
        <f t="shared" si="2"/>
        <v>5</v>
      </c>
    </row>
    <row r="40" spans="1:19" ht="10.5">
      <c r="A40" s="11" t="s">
        <v>106</v>
      </c>
      <c r="B40" s="24">
        <v>12</v>
      </c>
      <c r="C40" s="25">
        <v>160</v>
      </c>
      <c r="D40" s="25">
        <v>172</v>
      </c>
      <c r="E40" s="24">
        <v>59</v>
      </c>
      <c r="F40" s="25">
        <v>630</v>
      </c>
      <c r="G40" s="25">
        <v>689</v>
      </c>
      <c r="H40" s="24">
        <v>0</v>
      </c>
      <c r="I40" s="25">
        <v>29</v>
      </c>
      <c r="J40" s="25">
        <v>29</v>
      </c>
      <c r="K40" s="24">
        <v>0</v>
      </c>
      <c r="L40" s="25">
        <v>62</v>
      </c>
      <c r="M40" s="25">
        <v>62</v>
      </c>
      <c r="N40" s="24">
        <v>0</v>
      </c>
      <c r="O40" s="25">
        <v>0</v>
      </c>
      <c r="P40" s="25">
        <v>0</v>
      </c>
      <c r="Q40" s="24">
        <f t="shared" si="0"/>
        <v>71</v>
      </c>
      <c r="R40" s="25">
        <f t="shared" si="1"/>
        <v>881</v>
      </c>
      <c r="S40" s="25">
        <f t="shared" si="2"/>
        <v>952</v>
      </c>
    </row>
    <row r="41" spans="1:19" ht="10.5">
      <c r="A41" s="11" t="s">
        <v>107</v>
      </c>
      <c r="B41" s="24">
        <v>131</v>
      </c>
      <c r="C41" s="25">
        <v>0</v>
      </c>
      <c r="D41" s="25">
        <v>131</v>
      </c>
      <c r="E41" s="24">
        <v>996</v>
      </c>
      <c r="F41" s="25">
        <v>25</v>
      </c>
      <c r="G41" s="25">
        <v>1021</v>
      </c>
      <c r="H41" s="24">
        <v>251</v>
      </c>
      <c r="I41" s="25">
        <v>3</v>
      </c>
      <c r="J41" s="25">
        <v>254</v>
      </c>
      <c r="K41" s="24">
        <v>205</v>
      </c>
      <c r="L41" s="25">
        <v>0</v>
      </c>
      <c r="M41" s="25">
        <v>205</v>
      </c>
      <c r="N41" s="24">
        <v>0</v>
      </c>
      <c r="O41" s="25">
        <v>0</v>
      </c>
      <c r="P41" s="25">
        <v>0</v>
      </c>
      <c r="Q41" s="24">
        <f t="shared" si="0"/>
        <v>1583</v>
      </c>
      <c r="R41" s="25">
        <f t="shared" si="1"/>
        <v>28</v>
      </c>
      <c r="S41" s="25">
        <f t="shared" si="2"/>
        <v>1611</v>
      </c>
    </row>
    <row r="42" spans="1:19" ht="10.5">
      <c r="A42" s="27" t="s">
        <v>28</v>
      </c>
      <c r="B42" s="28">
        <f aca="true" t="shared" si="3" ref="B42:P42">SUM(B11:B41)</f>
        <v>1256</v>
      </c>
      <c r="C42" s="29">
        <f t="shared" si="3"/>
        <v>1176</v>
      </c>
      <c r="D42" s="29">
        <f t="shared" si="3"/>
        <v>2432</v>
      </c>
      <c r="E42" s="28">
        <f t="shared" si="3"/>
        <v>3555</v>
      </c>
      <c r="F42" s="29">
        <f t="shared" si="3"/>
        <v>3225</v>
      </c>
      <c r="G42" s="29">
        <f t="shared" si="3"/>
        <v>6780</v>
      </c>
      <c r="H42" s="28">
        <f t="shared" si="3"/>
        <v>469</v>
      </c>
      <c r="I42" s="29">
        <f t="shared" si="3"/>
        <v>193</v>
      </c>
      <c r="J42" s="29">
        <f t="shared" si="3"/>
        <v>662</v>
      </c>
      <c r="K42" s="28">
        <f t="shared" si="3"/>
        <v>499</v>
      </c>
      <c r="L42" s="29">
        <f t="shared" si="3"/>
        <v>296</v>
      </c>
      <c r="M42" s="29">
        <f t="shared" si="3"/>
        <v>795</v>
      </c>
      <c r="N42" s="28">
        <f t="shared" si="3"/>
        <v>13</v>
      </c>
      <c r="O42" s="29">
        <f t="shared" si="3"/>
        <v>4</v>
      </c>
      <c r="P42" s="29">
        <f t="shared" si="3"/>
        <v>17</v>
      </c>
      <c r="Q42" s="28">
        <f t="shared" si="0"/>
        <v>5792</v>
      </c>
      <c r="R42" s="29">
        <f t="shared" si="1"/>
        <v>4894</v>
      </c>
      <c r="S42" s="29">
        <f t="shared" si="2"/>
        <v>10686</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V48" sqref="V48"/>
    </sheetView>
  </sheetViews>
  <sheetFormatPr defaultColWidth="10.66015625" defaultRowHeight="11.25"/>
  <cols>
    <col min="1" max="1" width="25.83203125" style="30" customWidth="1"/>
    <col min="2" max="3" width="8.33203125" style="30" customWidth="1"/>
    <col min="4" max="19" width="8.33203125" style="75" customWidth="1"/>
    <col min="20" max="16384" width="10.66015625" style="75" customWidth="1"/>
  </cols>
  <sheetData>
    <row r="1" ht="10.5">
      <c r="A1" s="74" t="s">
        <v>459</v>
      </c>
    </row>
    <row r="2" spans="1:19" ht="10.5">
      <c r="A2" s="66" t="s">
        <v>55</v>
      </c>
      <c r="B2" s="77"/>
      <c r="C2" s="77"/>
      <c r="D2" s="78"/>
      <c r="E2" s="78"/>
      <c r="F2" s="78"/>
      <c r="G2" s="78"/>
      <c r="H2" s="78"/>
      <c r="I2" s="78"/>
      <c r="J2" s="78"/>
      <c r="K2" s="78"/>
      <c r="L2" s="78"/>
      <c r="M2" s="78"/>
      <c r="N2" s="78"/>
      <c r="O2" s="78"/>
      <c r="P2" s="78"/>
      <c r="Q2" s="78"/>
      <c r="R2" s="78"/>
      <c r="S2" s="78"/>
    </row>
    <row r="3" spans="1:19" ht="10.5">
      <c r="A3" s="48" t="s">
        <v>460</v>
      </c>
      <c r="B3" s="77"/>
      <c r="C3" s="77"/>
      <c r="D3" s="78"/>
      <c r="E3" s="78"/>
      <c r="F3" s="78"/>
      <c r="G3" s="78"/>
      <c r="H3" s="78"/>
      <c r="I3" s="78"/>
      <c r="J3" s="78"/>
      <c r="K3" s="78"/>
      <c r="L3" s="78"/>
      <c r="M3" s="78"/>
      <c r="N3" s="78"/>
      <c r="O3" s="78"/>
      <c r="P3" s="78"/>
      <c r="Q3" s="78"/>
      <c r="R3" s="78"/>
      <c r="S3" s="78"/>
    </row>
    <row r="4" spans="1:19" ht="9" customHeight="1">
      <c r="A4" s="77"/>
      <c r="B4" s="77"/>
      <c r="C4" s="77"/>
      <c r="D4" s="78"/>
      <c r="E4" s="78"/>
      <c r="F4" s="78"/>
      <c r="G4" s="78"/>
      <c r="H4" s="78"/>
      <c r="I4" s="78"/>
      <c r="J4" s="78"/>
      <c r="K4" s="78"/>
      <c r="L4" s="78"/>
      <c r="M4" s="78"/>
      <c r="N4" s="78"/>
      <c r="O4" s="78"/>
      <c r="P4" s="78"/>
      <c r="Q4" s="78"/>
      <c r="R4" s="78"/>
      <c r="S4" s="78"/>
    </row>
    <row r="5" spans="1:19" ht="10.5">
      <c r="A5" s="66" t="s">
        <v>108</v>
      </c>
      <c r="B5" s="77"/>
      <c r="C5" s="77"/>
      <c r="D5" s="78"/>
      <c r="E5" s="78"/>
      <c r="F5" s="78"/>
      <c r="G5" s="78"/>
      <c r="H5" s="78"/>
      <c r="I5" s="78"/>
      <c r="J5" s="78"/>
      <c r="K5" s="78"/>
      <c r="L5" s="78"/>
      <c r="M5" s="78"/>
      <c r="N5" s="78"/>
      <c r="O5" s="78"/>
      <c r="P5" s="78"/>
      <c r="Q5" s="78"/>
      <c r="R5" s="78"/>
      <c r="S5" s="78"/>
    </row>
    <row r="6" spans="1:19" ht="10.5">
      <c r="A6" s="66" t="s">
        <v>109</v>
      </c>
      <c r="B6" s="77"/>
      <c r="C6" s="77"/>
      <c r="D6" s="78"/>
      <c r="E6" s="78"/>
      <c r="F6" s="78"/>
      <c r="G6" s="78"/>
      <c r="H6" s="78"/>
      <c r="I6" s="78"/>
      <c r="J6" s="78"/>
      <c r="K6" s="78"/>
      <c r="L6" s="78"/>
      <c r="M6" s="78"/>
      <c r="N6" s="78"/>
      <c r="O6" s="78"/>
      <c r="P6" s="78"/>
      <c r="Q6" s="78"/>
      <c r="R6" s="78"/>
      <c r="S6" s="78"/>
    </row>
    <row r="7" spans="1:19" ht="10.5">
      <c r="A7" s="66"/>
      <c r="B7" s="77"/>
      <c r="C7" s="77"/>
      <c r="D7" s="78"/>
      <c r="E7" s="78"/>
      <c r="F7" s="78"/>
      <c r="G7" s="78"/>
      <c r="H7" s="78"/>
      <c r="I7" s="78"/>
      <c r="J7" s="78"/>
      <c r="K7" s="78"/>
      <c r="L7" s="78"/>
      <c r="M7" s="78"/>
      <c r="N7" s="78"/>
      <c r="O7" s="78"/>
      <c r="P7" s="78"/>
      <c r="Q7" s="78"/>
      <c r="R7" s="78"/>
      <c r="S7" s="78"/>
    </row>
    <row r="8" spans="1:19" ht="10.5">
      <c r="A8" s="66" t="s">
        <v>110</v>
      </c>
      <c r="B8" s="77"/>
      <c r="C8" s="77"/>
      <c r="D8" s="78"/>
      <c r="E8" s="78"/>
      <c r="F8" s="78"/>
      <c r="G8" s="78"/>
      <c r="H8" s="78"/>
      <c r="I8" s="78"/>
      <c r="J8" s="78"/>
      <c r="K8" s="78"/>
      <c r="L8" s="78"/>
      <c r="M8" s="78"/>
      <c r="N8" s="78"/>
      <c r="O8" s="78"/>
      <c r="P8" s="78"/>
      <c r="Q8" s="78"/>
      <c r="R8" s="78"/>
      <c r="S8" s="78"/>
    </row>
    <row r="9" spans="1:4" ht="10.5" customHeight="1" thickBot="1">
      <c r="A9" s="80"/>
      <c r="B9" s="77"/>
      <c r="C9" s="77"/>
      <c r="D9" s="78"/>
    </row>
    <row r="10" spans="1:19" ht="12.75" customHeight="1">
      <c r="A10" s="81"/>
      <c r="B10" s="326" t="s">
        <v>58</v>
      </c>
      <c r="C10" s="327"/>
      <c r="D10" s="328"/>
      <c r="E10" s="83"/>
      <c r="F10" s="82" t="s">
        <v>46</v>
      </c>
      <c r="G10" s="84"/>
      <c r="H10" s="83"/>
      <c r="I10" s="82" t="s">
        <v>47</v>
      </c>
      <c r="J10" s="84"/>
      <c r="K10" s="83"/>
      <c r="L10" s="82" t="s">
        <v>48</v>
      </c>
      <c r="M10" s="84"/>
      <c r="N10" s="83"/>
      <c r="O10" s="82" t="s">
        <v>59</v>
      </c>
      <c r="P10" s="84"/>
      <c r="Q10" s="83"/>
      <c r="R10" s="82" t="s">
        <v>28</v>
      </c>
      <c r="S10" s="85"/>
    </row>
    <row r="11" spans="1:19" s="76" customFormat="1" ht="12.75" customHeight="1">
      <c r="A11" s="69"/>
      <c r="B11" s="329" t="s">
        <v>60</v>
      </c>
      <c r="C11" s="330"/>
      <c r="D11" s="331"/>
      <c r="E11" s="87"/>
      <c r="F11" s="88"/>
      <c r="G11" s="79"/>
      <c r="H11" s="87"/>
      <c r="I11" s="88"/>
      <c r="J11" s="79"/>
      <c r="K11" s="87"/>
      <c r="L11" s="88"/>
      <c r="M11" s="79"/>
      <c r="N11" s="87"/>
      <c r="O11" s="89" t="s">
        <v>61</v>
      </c>
      <c r="P11" s="79"/>
      <c r="Q11" s="87"/>
      <c r="R11" s="88"/>
      <c r="S11" s="79"/>
    </row>
    <row r="12" spans="1:19" s="93" customFormat="1" ht="10.5">
      <c r="A12" s="89" t="s">
        <v>62</v>
      </c>
      <c r="B12" s="90" t="s">
        <v>63</v>
      </c>
      <c r="C12" s="91" t="s">
        <v>64</v>
      </c>
      <c r="D12" s="92" t="s">
        <v>28</v>
      </c>
      <c r="E12" s="90" t="s">
        <v>63</v>
      </c>
      <c r="F12" s="91" t="s">
        <v>64</v>
      </c>
      <c r="G12" s="92" t="s">
        <v>28</v>
      </c>
      <c r="H12" s="90" t="s">
        <v>63</v>
      </c>
      <c r="I12" s="91" t="s">
        <v>64</v>
      </c>
      <c r="J12" s="92" t="s">
        <v>28</v>
      </c>
      <c r="K12" s="90" t="s">
        <v>63</v>
      </c>
      <c r="L12" s="91" t="s">
        <v>64</v>
      </c>
      <c r="M12" s="92" t="s">
        <v>28</v>
      </c>
      <c r="N12" s="90" t="s">
        <v>63</v>
      </c>
      <c r="O12" s="91" t="s">
        <v>64</v>
      </c>
      <c r="P12" s="92" t="s">
        <v>28</v>
      </c>
      <c r="Q12" s="90" t="s">
        <v>63</v>
      </c>
      <c r="R12" s="91" t="s">
        <v>64</v>
      </c>
      <c r="S12" s="92" t="s">
        <v>28</v>
      </c>
    </row>
    <row r="13" spans="1:19" s="76" customFormat="1" ht="10.5">
      <c r="A13" s="21" t="s">
        <v>297</v>
      </c>
      <c r="B13" s="101">
        <v>567</v>
      </c>
      <c r="C13" s="102">
        <v>516</v>
      </c>
      <c r="D13" s="102">
        <v>1083</v>
      </c>
      <c r="E13" s="101">
        <v>3000</v>
      </c>
      <c r="F13" s="102">
        <v>3371</v>
      </c>
      <c r="G13" s="102">
        <v>6371</v>
      </c>
      <c r="H13" s="101">
        <v>17</v>
      </c>
      <c r="I13" s="102">
        <v>17</v>
      </c>
      <c r="J13" s="102">
        <v>34</v>
      </c>
      <c r="K13" s="101">
        <v>66</v>
      </c>
      <c r="L13" s="102">
        <v>69</v>
      </c>
      <c r="M13" s="102">
        <v>135</v>
      </c>
      <c r="N13" s="101">
        <v>0</v>
      </c>
      <c r="O13" s="102">
        <v>0</v>
      </c>
      <c r="P13" s="102">
        <v>0</v>
      </c>
      <c r="Q13" s="101">
        <f aca="true" t="shared" si="0" ref="Q13:Q23">SUM(N13,K13,H13,E13,B13)</f>
        <v>3650</v>
      </c>
      <c r="R13" s="102">
        <f aca="true" t="shared" si="1" ref="R13:R23">SUM(O13,L13,I13,F13,C13)</f>
        <v>3973</v>
      </c>
      <c r="S13" s="102">
        <f aca="true" t="shared" si="2" ref="S13:S23">SUM(Q13:R13)</f>
        <v>7623</v>
      </c>
    </row>
    <row r="14" spans="1:19" ht="10.5">
      <c r="A14" s="69" t="s">
        <v>298</v>
      </c>
      <c r="B14" s="103">
        <v>7</v>
      </c>
      <c r="C14" s="104">
        <v>7</v>
      </c>
      <c r="D14" s="104">
        <v>14</v>
      </c>
      <c r="E14" s="103">
        <v>70</v>
      </c>
      <c r="F14" s="104">
        <v>75</v>
      </c>
      <c r="G14" s="104">
        <v>145</v>
      </c>
      <c r="H14" s="103">
        <v>0</v>
      </c>
      <c r="I14" s="104">
        <v>0</v>
      </c>
      <c r="J14" s="104">
        <v>0</v>
      </c>
      <c r="K14" s="103">
        <v>0</v>
      </c>
      <c r="L14" s="104">
        <v>0</v>
      </c>
      <c r="M14" s="104">
        <v>0</v>
      </c>
      <c r="N14" s="103">
        <v>0</v>
      </c>
      <c r="O14" s="104">
        <v>0</v>
      </c>
      <c r="P14" s="104">
        <v>0</v>
      </c>
      <c r="Q14" s="103">
        <f t="shared" si="0"/>
        <v>77</v>
      </c>
      <c r="R14" s="104">
        <f t="shared" si="1"/>
        <v>82</v>
      </c>
      <c r="S14" s="104">
        <f t="shared" si="2"/>
        <v>159</v>
      </c>
    </row>
    <row r="15" spans="1:19" ht="10.5">
      <c r="A15" s="69" t="s">
        <v>70</v>
      </c>
      <c r="B15" s="103">
        <v>19</v>
      </c>
      <c r="C15" s="104">
        <v>16</v>
      </c>
      <c r="D15" s="104">
        <v>35</v>
      </c>
      <c r="E15" s="103">
        <v>358</v>
      </c>
      <c r="F15" s="104">
        <v>441</v>
      </c>
      <c r="G15" s="104">
        <v>799</v>
      </c>
      <c r="H15" s="103">
        <v>0</v>
      </c>
      <c r="I15" s="104">
        <v>0</v>
      </c>
      <c r="J15" s="104">
        <v>0</v>
      </c>
      <c r="K15" s="103">
        <v>0</v>
      </c>
      <c r="L15" s="104">
        <v>0</v>
      </c>
      <c r="M15" s="104">
        <v>0</v>
      </c>
      <c r="N15" s="103">
        <v>0</v>
      </c>
      <c r="O15" s="104">
        <v>0</v>
      </c>
      <c r="P15" s="104">
        <v>0</v>
      </c>
      <c r="Q15" s="103">
        <f t="shared" si="0"/>
        <v>377</v>
      </c>
      <c r="R15" s="104">
        <f t="shared" si="1"/>
        <v>457</v>
      </c>
      <c r="S15" s="104">
        <f t="shared" si="2"/>
        <v>834</v>
      </c>
    </row>
    <row r="16" spans="1:19" ht="10.5">
      <c r="A16" s="69" t="s">
        <v>299</v>
      </c>
      <c r="B16" s="103">
        <v>318</v>
      </c>
      <c r="C16" s="104">
        <v>687</v>
      </c>
      <c r="D16" s="104">
        <v>1005</v>
      </c>
      <c r="E16" s="103">
        <v>570</v>
      </c>
      <c r="F16" s="104">
        <v>2295</v>
      </c>
      <c r="G16" s="104">
        <v>2865</v>
      </c>
      <c r="H16" s="103">
        <v>13</v>
      </c>
      <c r="I16" s="104">
        <v>37</v>
      </c>
      <c r="J16" s="104">
        <v>50</v>
      </c>
      <c r="K16" s="103">
        <v>50</v>
      </c>
      <c r="L16" s="104">
        <v>89</v>
      </c>
      <c r="M16" s="104">
        <v>139</v>
      </c>
      <c r="N16" s="103">
        <v>0</v>
      </c>
      <c r="O16" s="104">
        <v>0</v>
      </c>
      <c r="P16" s="104">
        <v>0</v>
      </c>
      <c r="Q16" s="103">
        <f t="shared" si="0"/>
        <v>951</v>
      </c>
      <c r="R16" s="104">
        <f t="shared" si="1"/>
        <v>3108</v>
      </c>
      <c r="S16" s="104">
        <f t="shared" si="2"/>
        <v>4059</v>
      </c>
    </row>
    <row r="17" spans="1:19" ht="10.5">
      <c r="A17" s="69" t="s">
        <v>72</v>
      </c>
      <c r="B17" s="103">
        <v>362</v>
      </c>
      <c r="C17" s="104">
        <v>567</v>
      </c>
      <c r="D17" s="104">
        <v>929</v>
      </c>
      <c r="E17" s="103">
        <v>2554</v>
      </c>
      <c r="F17" s="104">
        <v>3383</v>
      </c>
      <c r="G17" s="104">
        <v>5937</v>
      </c>
      <c r="H17" s="103">
        <v>1</v>
      </c>
      <c r="I17" s="104">
        <v>4</v>
      </c>
      <c r="J17" s="104">
        <v>5</v>
      </c>
      <c r="K17" s="103">
        <v>42</v>
      </c>
      <c r="L17" s="104">
        <v>67</v>
      </c>
      <c r="M17" s="104">
        <v>109</v>
      </c>
      <c r="N17" s="103">
        <v>0</v>
      </c>
      <c r="O17" s="104">
        <v>0</v>
      </c>
      <c r="P17" s="104">
        <v>0</v>
      </c>
      <c r="Q17" s="103">
        <f t="shared" si="0"/>
        <v>2959</v>
      </c>
      <c r="R17" s="104">
        <f t="shared" si="1"/>
        <v>4021</v>
      </c>
      <c r="S17" s="104">
        <f t="shared" si="2"/>
        <v>6980</v>
      </c>
    </row>
    <row r="18" spans="1:19" ht="10.5">
      <c r="A18" s="69" t="s">
        <v>76</v>
      </c>
      <c r="B18" s="103">
        <v>0</v>
      </c>
      <c r="C18" s="104">
        <v>0</v>
      </c>
      <c r="D18" s="104">
        <v>0</v>
      </c>
      <c r="E18" s="103">
        <v>66</v>
      </c>
      <c r="F18" s="104">
        <v>96</v>
      </c>
      <c r="G18" s="104">
        <v>162</v>
      </c>
      <c r="H18" s="103">
        <v>0</v>
      </c>
      <c r="I18" s="104">
        <v>0</v>
      </c>
      <c r="J18" s="104">
        <v>0</v>
      </c>
      <c r="K18" s="103">
        <v>0</v>
      </c>
      <c r="L18" s="104">
        <v>0</v>
      </c>
      <c r="M18" s="104">
        <v>0</v>
      </c>
      <c r="N18" s="103">
        <v>0</v>
      </c>
      <c r="O18" s="104">
        <v>0</v>
      </c>
      <c r="P18" s="104">
        <v>0</v>
      </c>
      <c r="Q18" s="103">
        <f t="shared" si="0"/>
        <v>66</v>
      </c>
      <c r="R18" s="104">
        <f t="shared" si="1"/>
        <v>96</v>
      </c>
      <c r="S18" s="104">
        <f t="shared" si="2"/>
        <v>162</v>
      </c>
    </row>
    <row r="19" spans="1:19" ht="10.5">
      <c r="A19" s="69" t="s">
        <v>419</v>
      </c>
      <c r="B19" s="103">
        <v>145</v>
      </c>
      <c r="C19" s="104">
        <v>71</v>
      </c>
      <c r="D19" s="104">
        <v>216</v>
      </c>
      <c r="E19" s="103">
        <v>245</v>
      </c>
      <c r="F19" s="104">
        <v>118</v>
      </c>
      <c r="G19" s="104">
        <v>363</v>
      </c>
      <c r="H19" s="103">
        <v>4</v>
      </c>
      <c r="I19" s="104">
        <v>4</v>
      </c>
      <c r="J19" s="104">
        <v>8</v>
      </c>
      <c r="K19" s="103">
        <v>0</v>
      </c>
      <c r="L19" s="104">
        <v>0</v>
      </c>
      <c r="M19" s="104">
        <v>0</v>
      </c>
      <c r="N19" s="103">
        <v>0</v>
      </c>
      <c r="O19" s="104">
        <v>0</v>
      </c>
      <c r="P19" s="104">
        <v>0</v>
      </c>
      <c r="Q19" s="103">
        <f t="shared" si="0"/>
        <v>394</v>
      </c>
      <c r="R19" s="104">
        <f t="shared" si="1"/>
        <v>193</v>
      </c>
      <c r="S19" s="104">
        <f t="shared" si="2"/>
        <v>587</v>
      </c>
    </row>
    <row r="20" spans="1:19" ht="10.5">
      <c r="A20" s="69" t="s">
        <v>45</v>
      </c>
      <c r="B20" s="103">
        <v>591</v>
      </c>
      <c r="C20" s="104">
        <v>503</v>
      </c>
      <c r="D20" s="104">
        <v>1094</v>
      </c>
      <c r="E20" s="103">
        <v>3786</v>
      </c>
      <c r="F20" s="104">
        <v>3249</v>
      </c>
      <c r="G20" s="104">
        <v>7035</v>
      </c>
      <c r="H20" s="103">
        <v>15</v>
      </c>
      <c r="I20" s="104">
        <v>23</v>
      </c>
      <c r="J20" s="104">
        <v>38</v>
      </c>
      <c r="K20" s="103">
        <v>110</v>
      </c>
      <c r="L20" s="104">
        <v>61</v>
      </c>
      <c r="M20" s="104">
        <v>171</v>
      </c>
      <c r="N20" s="103">
        <v>0</v>
      </c>
      <c r="O20" s="104">
        <v>0</v>
      </c>
      <c r="P20" s="104">
        <v>0</v>
      </c>
      <c r="Q20" s="103">
        <f t="shared" si="0"/>
        <v>4502</v>
      </c>
      <c r="R20" s="104">
        <f t="shared" si="1"/>
        <v>3836</v>
      </c>
      <c r="S20" s="104">
        <f t="shared" si="2"/>
        <v>8338</v>
      </c>
    </row>
    <row r="21" spans="1:19" ht="10.5">
      <c r="A21" s="69" t="s">
        <v>117</v>
      </c>
      <c r="B21" s="103">
        <v>40</v>
      </c>
      <c r="C21" s="104">
        <v>22</v>
      </c>
      <c r="D21" s="104">
        <v>62</v>
      </c>
      <c r="E21" s="103">
        <v>11</v>
      </c>
      <c r="F21" s="104">
        <v>5</v>
      </c>
      <c r="G21" s="104">
        <v>16</v>
      </c>
      <c r="H21" s="103">
        <v>0</v>
      </c>
      <c r="I21" s="104">
        <v>0</v>
      </c>
      <c r="J21" s="104">
        <v>0</v>
      </c>
      <c r="K21" s="103">
        <v>16</v>
      </c>
      <c r="L21" s="104">
        <v>2</v>
      </c>
      <c r="M21" s="104">
        <v>18</v>
      </c>
      <c r="N21" s="103">
        <v>0</v>
      </c>
      <c r="O21" s="104">
        <v>0</v>
      </c>
      <c r="P21" s="104">
        <v>0</v>
      </c>
      <c r="Q21" s="103">
        <f t="shared" si="0"/>
        <v>67</v>
      </c>
      <c r="R21" s="104">
        <f t="shared" si="1"/>
        <v>29</v>
      </c>
      <c r="S21" s="104">
        <f t="shared" si="2"/>
        <v>96</v>
      </c>
    </row>
    <row r="22" spans="1:19" ht="10.5">
      <c r="A22" s="69" t="s">
        <v>79</v>
      </c>
      <c r="B22" s="103">
        <v>0</v>
      </c>
      <c r="C22" s="104">
        <v>0</v>
      </c>
      <c r="D22" s="104">
        <v>0</v>
      </c>
      <c r="E22" s="103">
        <v>19</v>
      </c>
      <c r="F22" s="104">
        <v>26</v>
      </c>
      <c r="G22" s="104">
        <v>45</v>
      </c>
      <c r="H22" s="103">
        <v>0</v>
      </c>
      <c r="I22" s="104">
        <v>0</v>
      </c>
      <c r="J22" s="104">
        <v>0</v>
      </c>
      <c r="K22" s="103">
        <v>0</v>
      </c>
      <c r="L22" s="104">
        <v>0</v>
      </c>
      <c r="M22" s="104">
        <v>0</v>
      </c>
      <c r="N22" s="105">
        <v>0</v>
      </c>
      <c r="O22" s="104">
        <v>0</v>
      </c>
      <c r="P22" s="104">
        <v>0</v>
      </c>
      <c r="Q22" s="103">
        <f t="shared" si="0"/>
        <v>19</v>
      </c>
      <c r="R22" s="104">
        <f t="shared" si="1"/>
        <v>26</v>
      </c>
      <c r="S22" s="104">
        <f t="shared" si="2"/>
        <v>45</v>
      </c>
    </row>
    <row r="23" spans="1:19" ht="10.5">
      <c r="A23" s="98" t="s">
        <v>28</v>
      </c>
      <c r="B23" s="106">
        <f aca="true" t="shared" si="3" ref="B23:P23">SUM(B13:B22)</f>
        <v>2049</v>
      </c>
      <c r="C23" s="107">
        <f t="shared" si="3"/>
        <v>2389</v>
      </c>
      <c r="D23" s="107">
        <f t="shared" si="3"/>
        <v>4438</v>
      </c>
      <c r="E23" s="106">
        <f t="shared" si="3"/>
        <v>10679</v>
      </c>
      <c r="F23" s="107">
        <f t="shared" si="3"/>
        <v>13059</v>
      </c>
      <c r="G23" s="107">
        <f t="shared" si="3"/>
        <v>23738</v>
      </c>
      <c r="H23" s="106">
        <f t="shared" si="3"/>
        <v>50</v>
      </c>
      <c r="I23" s="107">
        <f t="shared" si="3"/>
        <v>85</v>
      </c>
      <c r="J23" s="107">
        <f t="shared" si="3"/>
        <v>135</v>
      </c>
      <c r="K23" s="106">
        <f t="shared" si="3"/>
        <v>284</v>
      </c>
      <c r="L23" s="107">
        <f t="shared" si="3"/>
        <v>288</v>
      </c>
      <c r="M23" s="107">
        <f t="shared" si="3"/>
        <v>572</v>
      </c>
      <c r="N23" s="106">
        <f>SUM(N13:N22)</f>
        <v>0</v>
      </c>
      <c r="O23" s="107">
        <f t="shared" si="3"/>
        <v>0</v>
      </c>
      <c r="P23" s="107">
        <f t="shared" si="3"/>
        <v>0</v>
      </c>
      <c r="Q23" s="106">
        <f t="shared" si="0"/>
        <v>13062</v>
      </c>
      <c r="R23" s="107">
        <f t="shared" si="1"/>
        <v>15821</v>
      </c>
      <c r="S23" s="107">
        <f t="shared" si="2"/>
        <v>28883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2"/>
  <sheetViews>
    <sheetView zoomScalePageLayoutView="0" workbookViewId="0" topLeftCell="A1">
      <selection activeCell="R54" sqref="R54"/>
    </sheetView>
  </sheetViews>
  <sheetFormatPr defaultColWidth="10.66015625" defaultRowHeight="11.25"/>
  <cols>
    <col min="1" max="1" width="35.16015625" style="1" customWidth="1"/>
    <col min="2" max="3" width="8.33203125" style="1" customWidth="1"/>
    <col min="4" max="19" width="8.33203125" style="2" customWidth="1"/>
    <col min="20" max="16384" width="10.66015625" style="2" customWidth="1"/>
  </cols>
  <sheetData>
    <row r="1" ht="10.5">
      <c r="A1" s="74" t="s">
        <v>459</v>
      </c>
    </row>
    <row r="2" spans="1:19" ht="10.5">
      <c r="A2" s="3" t="s">
        <v>55</v>
      </c>
      <c r="B2" s="4"/>
      <c r="C2" s="4"/>
      <c r="D2" s="5"/>
      <c r="E2" s="5"/>
      <c r="F2" s="5"/>
      <c r="G2" s="5"/>
      <c r="H2" s="5"/>
      <c r="I2" s="5"/>
      <c r="J2" s="5"/>
      <c r="K2" s="5"/>
      <c r="L2" s="5"/>
      <c r="M2" s="5"/>
      <c r="N2" s="5"/>
      <c r="O2" s="5"/>
      <c r="P2" s="5"/>
      <c r="Q2" s="5"/>
      <c r="R2" s="5"/>
      <c r="S2" s="5"/>
    </row>
    <row r="3" spans="1:19" ht="10.5">
      <c r="A3" s="48" t="s">
        <v>460</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108</v>
      </c>
      <c r="B5" s="4"/>
      <c r="C5" s="4"/>
      <c r="D5" s="5"/>
      <c r="E5" s="5"/>
      <c r="F5" s="5"/>
      <c r="G5" s="5"/>
      <c r="H5" s="5"/>
      <c r="I5" s="5"/>
      <c r="J5" s="5"/>
      <c r="K5" s="5"/>
      <c r="L5" s="5"/>
      <c r="M5" s="5"/>
      <c r="N5" s="5"/>
      <c r="O5" s="5"/>
      <c r="P5" s="5"/>
      <c r="Q5" s="5"/>
      <c r="R5" s="5"/>
      <c r="S5" s="5"/>
    </row>
    <row r="6" spans="1:19" ht="10.5">
      <c r="A6" s="3" t="s">
        <v>109</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138</v>
      </c>
      <c r="B8" s="4"/>
      <c r="C8" s="4"/>
      <c r="D8" s="5"/>
      <c r="E8" s="5"/>
      <c r="F8" s="5"/>
      <c r="G8" s="5"/>
      <c r="H8" s="5"/>
      <c r="I8" s="5"/>
      <c r="J8" s="5"/>
      <c r="K8" s="5"/>
      <c r="L8" s="5"/>
      <c r="M8" s="5"/>
      <c r="N8" s="5"/>
      <c r="O8" s="5"/>
      <c r="P8" s="5"/>
      <c r="Q8" s="5"/>
      <c r="R8" s="5"/>
      <c r="S8" s="5"/>
    </row>
    <row r="9" spans="1:4" ht="10.5" customHeight="1" thickBot="1">
      <c r="A9" s="34"/>
      <c r="B9" s="4"/>
      <c r="C9" s="4"/>
      <c r="D9" s="5"/>
    </row>
    <row r="10" spans="1:19" s="16" customFormat="1" ht="12.75" customHeight="1">
      <c r="A10" s="6"/>
      <c r="B10" s="320" t="s">
        <v>58</v>
      </c>
      <c r="C10" s="321"/>
      <c r="D10" s="322"/>
      <c r="E10" s="8"/>
      <c r="F10" s="7" t="s">
        <v>46</v>
      </c>
      <c r="G10" s="9"/>
      <c r="H10" s="8"/>
      <c r="I10" s="7" t="s">
        <v>47</v>
      </c>
      <c r="J10" s="9"/>
      <c r="K10" s="8"/>
      <c r="L10" s="7" t="s">
        <v>48</v>
      </c>
      <c r="M10" s="9"/>
      <c r="N10" s="8"/>
      <c r="O10" s="7" t="s">
        <v>59</v>
      </c>
      <c r="P10" s="9"/>
      <c r="Q10" s="8"/>
      <c r="R10" s="7" t="s">
        <v>28</v>
      </c>
      <c r="S10" s="10"/>
    </row>
    <row r="11" spans="1:19" s="16" customFormat="1" ht="12.75" customHeight="1">
      <c r="A11" s="11"/>
      <c r="B11" s="323" t="s">
        <v>60</v>
      </c>
      <c r="C11" s="324"/>
      <c r="D11" s="325"/>
      <c r="E11" s="12"/>
      <c r="F11" s="13"/>
      <c r="G11" s="14"/>
      <c r="H11" s="12"/>
      <c r="I11" s="13"/>
      <c r="J11" s="14"/>
      <c r="K11" s="12"/>
      <c r="L11" s="13"/>
      <c r="M11" s="14"/>
      <c r="N11" s="12"/>
      <c r="O11" s="15" t="s">
        <v>61</v>
      </c>
      <c r="P11" s="14"/>
      <c r="Q11" s="12"/>
      <c r="R11" s="13"/>
      <c r="S11" s="14"/>
    </row>
    <row r="12" spans="1:19" s="20" customFormat="1" ht="10.5">
      <c r="A12" s="15" t="s">
        <v>62</v>
      </c>
      <c r="B12" s="17" t="s">
        <v>63</v>
      </c>
      <c r="C12" s="18" t="s">
        <v>64</v>
      </c>
      <c r="D12" s="19" t="s">
        <v>28</v>
      </c>
      <c r="E12" s="17" t="s">
        <v>63</v>
      </c>
      <c r="F12" s="18" t="s">
        <v>64</v>
      </c>
      <c r="G12" s="19" t="s">
        <v>28</v>
      </c>
      <c r="H12" s="17" t="s">
        <v>63</v>
      </c>
      <c r="I12" s="18" t="s">
        <v>64</v>
      </c>
      <c r="J12" s="19" t="s">
        <v>28</v>
      </c>
      <c r="K12" s="17" t="s">
        <v>63</v>
      </c>
      <c r="L12" s="18" t="s">
        <v>64</v>
      </c>
      <c r="M12" s="19" t="s">
        <v>28</v>
      </c>
      <c r="N12" s="17" t="s">
        <v>63</v>
      </c>
      <c r="O12" s="18" t="s">
        <v>64</v>
      </c>
      <c r="P12" s="19" t="s">
        <v>28</v>
      </c>
      <c r="Q12" s="17" t="s">
        <v>63</v>
      </c>
      <c r="R12" s="18" t="s">
        <v>64</v>
      </c>
      <c r="S12" s="19" t="s">
        <v>28</v>
      </c>
    </row>
    <row r="13" spans="1:19" s="16" customFormat="1" ht="10.5">
      <c r="A13" s="21" t="s">
        <v>139</v>
      </c>
      <c r="B13" s="22">
        <v>4</v>
      </c>
      <c r="C13" s="23">
        <v>9</v>
      </c>
      <c r="D13" s="23">
        <v>13</v>
      </c>
      <c r="E13" s="22">
        <v>15</v>
      </c>
      <c r="F13" s="23">
        <v>47</v>
      </c>
      <c r="G13" s="23">
        <v>62</v>
      </c>
      <c r="H13" s="22">
        <v>2</v>
      </c>
      <c r="I13" s="23">
        <v>21</v>
      </c>
      <c r="J13" s="23">
        <v>23</v>
      </c>
      <c r="K13" s="22">
        <v>9</v>
      </c>
      <c r="L13" s="23">
        <v>15</v>
      </c>
      <c r="M13" s="23">
        <v>24</v>
      </c>
      <c r="N13" s="22">
        <v>0</v>
      </c>
      <c r="O13" s="23">
        <v>0</v>
      </c>
      <c r="P13" s="23">
        <v>0</v>
      </c>
      <c r="Q13" s="22">
        <f aca="true" t="shared" si="0" ref="Q13:R20">B13+E13+H13+K13+N13</f>
        <v>30</v>
      </c>
      <c r="R13" s="23">
        <f t="shared" si="0"/>
        <v>92</v>
      </c>
      <c r="S13" s="23">
        <f aca="true" t="shared" si="1" ref="S13:S20">SUM(Q13:R13)</f>
        <v>122</v>
      </c>
    </row>
    <row r="14" spans="1:19" ht="10.5">
      <c r="A14" s="11" t="s">
        <v>140</v>
      </c>
      <c r="B14" s="24">
        <v>9</v>
      </c>
      <c r="C14" s="25">
        <v>13</v>
      </c>
      <c r="D14" s="25">
        <v>22</v>
      </c>
      <c r="E14" s="24">
        <v>16</v>
      </c>
      <c r="F14" s="25">
        <v>22</v>
      </c>
      <c r="G14" s="25">
        <v>38</v>
      </c>
      <c r="H14" s="24">
        <v>13</v>
      </c>
      <c r="I14" s="25">
        <v>21</v>
      </c>
      <c r="J14" s="25">
        <v>34</v>
      </c>
      <c r="K14" s="24">
        <v>23</v>
      </c>
      <c r="L14" s="25">
        <v>21</v>
      </c>
      <c r="M14" s="25">
        <v>44</v>
      </c>
      <c r="N14" s="24">
        <v>0</v>
      </c>
      <c r="O14" s="25">
        <v>0</v>
      </c>
      <c r="P14" s="25">
        <v>0</v>
      </c>
      <c r="Q14" s="24">
        <f t="shared" si="0"/>
        <v>61</v>
      </c>
      <c r="R14" s="25">
        <f t="shared" si="0"/>
        <v>77</v>
      </c>
      <c r="S14" s="25">
        <f t="shared" si="1"/>
        <v>138</v>
      </c>
    </row>
    <row r="15" spans="1:19" ht="10.5">
      <c r="A15" s="11" t="s">
        <v>67</v>
      </c>
      <c r="B15" s="24">
        <v>0</v>
      </c>
      <c r="C15" s="25">
        <v>0</v>
      </c>
      <c r="D15" s="25">
        <v>0</v>
      </c>
      <c r="E15" s="24">
        <v>0</v>
      </c>
      <c r="F15" s="25">
        <v>0</v>
      </c>
      <c r="G15" s="25">
        <v>0</v>
      </c>
      <c r="H15" s="24">
        <v>0</v>
      </c>
      <c r="I15" s="25">
        <v>0</v>
      </c>
      <c r="J15" s="25">
        <v>0</v>
      </c>
      <c r="K15" s="24">
        <v>7</v>
      </c>
      <c r="L15" s="25">
        <v>8</v>
      </c>
      <c r="M15" s="25">
        <v>15</v>
      </c>
      <c r="N15" s="24">
        <v>0</v>
      </c>
      <c r="O15" s="25">
        <v>0</v>
      </c>
      <c r="P15" s="25">
        <v>0</v>
      </c>
      <c r="Q15" s="24">
        <f t="shared" si="0"/>
        <v>7</v>
      </c>
      <c r="R15" s="25">
        <f t="shared" si="0"/>
        <v>8</v>
      </c>
      <c r="S15" s="25">
        <f t="shared" si="1"/>
        <v>15</v>
      </c>
    </row>
    <row r="16" spans="1:19" ht="10.5">
      <c r="A16" s="11" t="s">
        <v>141</v>
      </c>
      <c r="B16" s="24">
        <v>25</v>
      </c>
      <c r="C16" s="25">
        <v>52</v>
      </c>
      <c r="D16" s="25">
        <v>77</v>
      </c>
      <c r="E16" s="24">
        <v>83</v>
      </c>
      <c r="F16" s="25">
        <v>252</v>
      </c>
      <c r="G16" s="25">
        <v>335</v>
      </c>
      <c r="H16" s="24">
        <v>18</v>
      </c>
      <c r="I16" s="25">
        <v>45</v>
      </c>
      <c r="J16" s="25">
        <v>63</v>
      </c>
      <c r="K16" s="24">
        <v>16</v>
      </c>
      <c r="L16" s="25">
        <v>33</v>
      </c>
      <c r="M16" s="25">
        <v>49</v>
      </c>
      <c r="N16" s="24">
        <v>0</v>
      </c>
      <c r="O16" s="25">
        <v>0</v>
      </c>
      <c r="P16" s="25">
        <v>0</v>
      </c>
      <c r="Q16" s="24">
        <f t="shared" si="0"/>
        <v>142</v>
      </c>
      <c r="R16" s="25">
        <f t="shared" si="0"/>
        <v>382</v>
      </c>
      <c r="S16" s="25">
        <f t="shared" si="1"/>
        <v>524</v>
      </c>
    </row>
    <row r="17" spans="1:19" ht="10.5">
      <c r="A17" s="11" t="s">
        <v>142</v>
      </c>
      <c r="B17" s="24">
        <v>4</v>
      </c>
      <c r="C17" s="25">
        <v>12</v>
      </c>
      <c r="D17" s="25">
        <v>16</v>
      </c>
      <c r="E17" s="24">
        <v>73</v>
      </c>
      <c r="F17" s="25">
        <v>100</v>
      </c>
      <c r="G17" s="25">
        <v>173</v>
      </c>
      <c r="H17" s="24">
        <v>8</v>
      </c>
      <c r="I17" s="25">
        <v>24</v>
      </c>
      <c r="J17" s="25">
        <v>32</v>
      </c>
      <c r="K17" s="24">
        <v>0</v>
      </c>
      <c r="L17" s="25">
        <v>0</v>
      </c>
      <c r="M17" s="25">
        <v>0</v>
      </c>
      <c r="N17" s="24">
        <v>0</v>
      </c>
      <c r="O17" s="25">
        <v>0</v>
      </c>
      <c r="P17" s="25">
        <v>0</v>
      </c>
      <c r="Q17" s="24">
        <f t="shared" si="0"/>
        <v>85</v>
      </c>
      <c r="R17" s="25">
        <f t="shared" si="0"/>
        <v>136</v>
      </c>
      <c r="S17" s="25">
        <f t="shared" si="1"/>
        <v>221</v>
      </c>
    </row>
    <row r="18" spans="1:19" ht="10.5">
      <c r="A18" s="11" t="s">
        <v>41</v>
      </c>
      <c r="B18" s="24">
        <v>5</v>
      </c>
      <c r="C18" s="25">
        <v>26</v>
      </c>
      <c r="D18" s="25">
        <v>31</v>
      </c>
      <c r="E18" s="24">
        <v>0</v>
      </c>
      <c r="F18" s="25">
        <v>0</v>
      </c>
      <c r="G18" s="25">
        <v>0</v>
      </c>
      <c r="H18" s="24">
        <v>0</v>
      </c>
      <c r="I18" s="25">
        <v>0</v>
      </c>
      <c r="J18" s="25">
        <v>0</v>
      </c>
      <c r="K18" s="24">
        <v>0</v>
      </c>
      <c r="L18" s="25">
        <v>0</v>
      </c>
      <c r="M18" s="25">
        <v>0</v>
      </c>
      <c r="N18" s="24">
        <v>0</v>
      </c>
      <c r="O18" s="25">
        <v>0</v>
      </c>
      <c r="P18" s="25">
        <v>0</v>
      </c>
      <c r="Q18" s="24">
        <f t="shared" si="0"/>
        <v>5</v>
      </c>
      <c r="R18" s="25">
        <f t="shared" si="0"/>
        <v>26</v>
      </c>
      <c r="S18" s="25">
        <f t="shared" si="1"/>
        <v>31</v>
      </c>
    </row>
    <row r="19" spans="1:19" ht="10.5">
      <c r="A19" s="11" t="s">
        <v>368</v>
      </c>
      <c r="B19" s="24">
        <v>0</v>
      </c>
      <c r="C19" s="25">
        <v>0</v>
      </c>
      <c r="D19" s="25">
        <v>0</v>
      </c>
      <c r="E19" s="24">
        <v>0</v>
      </c>
      <c r="F19" s="25">
        <v>0</v>
      </c>
      <c r="G19" s="25">
        <v>0</v>
      </c>
      <c r="H19" s="24">
        <v>0</v>
      </c>
      <c r="I19" s="25">
        <v>0</v>
      </c>
      <c r="J19" s="25">
        <v>0</v>
      </c>
      <c r="K19" s="24">
        <v>47</v>
      </c>
      <c r="L19" s="25">
        <v>42</v>
      </c>
      <c r="M19" s="25">
        <v>89</v>
      </c>
      <c r="N19" s="24">
        <v>0</v>
      </c>
      <c r="O19" s="25">
        <v>0</v>
      </c>
      <c r="P19" s="25">
        <v>0</v>
      </c>
      <c r="Q19" s="24">
        <f t="shared" si="0"/>
        <v>47</v>
      </c>
      <c r="R19" s="25">
        <f t="shared" si="0"/>
        <v>42</v>
      </c>
      <c r="S19" s="25">
        <f t="shared" si="1"/>
        <v>89</v>
      </c>
    </row>
    <row r="20" spans="1:19" ht="10.5">
      <c r="A20" s="11" t="s">
        <v>31</v>
      </c>
      <c r="B20" s="24">
        <v>23</v>
      </c>
      <c r="C20" s="25">
        <v>30</v>
      </c>
      <c r="D20" s="25">
        <v>53</v>
      </c>
      <c r="E20" s="24">
        <v>19</v>
      </c>
      <c r="F20" s="25">
        <v>21</v>
      </c>
      <c r="G20" s="25">
        <v>40</v>
      </c>
      <c r="H20" s="24">
        <v>0</v>
      </c>
      <c r="I20" s="25">
        <v>0</v>
      </c>
      <c r="J20" s="25">
        <v>0</v>
      </c>
      <c r="K20" s="24">
        <v>0</v>
      </c>
      <c r="L20" s="25">
        <v>0</v>
      </c>
      <c r="M20" s="25">
        <v>0</v>
      </c>
      <c r="N20" s="24">
        <v>0</v>
      </c>
      <c r="O20" s="25">
        <v>0</v>
      </c>
      <c r="P20" s="25">
        <v>0</v>
      </c>
      <c r="Q20" s="24">
        <f t="shared" si="0"/>
        <v>42</v>
      </c>
      <c r="R20" s="25">
        <f t="shared" si="0"/>
        <v>51</v>
      </c>
      <c r="S20" s="25">
        <f t="shared" si="1"/>
        <v>93</v>
      </c>
    </row>
    <row r="21" spans="1:19" ht="10.5">
      <c r="A21" s="11" t="s">
        <v>143</v>
      </c>
      <c r="B21" s="24">
        <v>15</v>
      </c>
      <c r="C21" s="25">
        <v>23</v>
      </c>
      <c r="D21" s="25">
        <v>38</v>
      </c>
      <c r="E21" s="24">
        <v>11</v>
      </c>
      <c r="F21" s="25">
        <v>40</v>
      </c>
      <c r="G21" s="25">
        <v>51</v>
      </c>
      <c r="H21" s="24">
        <v>7</v>
      </c>
      <c r="I21" s="25">
        <v>27</v>
      </c>
      <c r="J21" s="25">
        <v>34</v>
      </c>
      <c r="K21" s="24">
        <v>16</v>
      </c>
      <c r="L21" s="25">
        <v>48</v>
      </c>
      <c r="M21" s="25">
        <v>64</v>
      </c>
      <c r="N21" s="24">
        <v>0</v>
      </c>
      <c r="O21" s="25">
        <v>0</v>
      </c>
      <c r="P21" s="25">
        <v>0</v>
      </c>
      <c r="Q21" s="24">
        <f>B21+E21+H21+K21+N21</f>
        <v>49</v>
      </c>
      <c r="R21" s="25">
        <f>C21+F21+I21+L21+O21</f>
        <v>138</v>
      </c>
      <c r="S21" s="25">
        <f>SUM(Q21:R21)</f>
        <v>187</v>
      </c>
    </row>
    <row r="22" spans="1:19" s="26" customFormat="1" ht="10.5">
      <c r="A22" s="27" t="s">
        <v>28</v>
      </c>
      <c r="B22" s="28">
        <f aca="true" t="shared" si="2" ref="B22:S22">SUM(B13:B21)</f>
        <v>85</v>
      </c>
      <c r="C22" s="29">
        <f t="shared" si="2"/>
        <v>165</v>
      </c>
      <c r="D22" s="29">
        <f t="shared" si="2"/>
        <v>250</v>
      </c>
      <c r="E22" s="28">
        <f t="shared" si="2"/>
        <v>217</v>
      </c>
      <c r="F22" s="29">
        <f t="shared" si="2"/>
        <v>482</v>
      </c>
      <c r="G22" s="29">
        <f t="shared" si="2"/>
        <v>699</v>
      </c>
      <c r="H22" s="28">
        <f t="shared" si="2"/>
        <v>48</v>
      </c>
      <c r="I22" s="29">
        <f t="shared" si="2"/>
        <v>138</v>
      </c>
      <c r="J22" s="29">
        <f t="shared" si="2"/>
        <v>186</v>
      </c>
      <c r="K22" s="28">
        <f t="shared" si="2"/>
        <v>118</v>
      </c>
      <c r="L22" s="29">
        <f t="shared" si="2"/>
        <v>167</v>
      </c>
      <c r="M22" s="29">
        <f t="shared" si="2"/>
        <v>285</v>
      </c>
      <c r="N22" s="28">
        <f t="shared" si="2"/>
        <v>0</v>
      </c>
      <c r="O22" s="29">
        <f t="shared" si="2"/>
        <v>0</v>
      </c>
      <c r="P22" s="29">
        <f t="shared" si="2"/>
        <v>0</v>
      </c>
      <c r="Q22" s="28">
        <f t="shared" si="2"/>
        <v>468</v>
      </c>
      <c r="R22" s="29">
        <f t="shared" si="2"/>
        <v>952</v>
      </c>
      <c r="S22" s="29">
        <f t="shared" si="2"/>
        <v>1420</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9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R56" sqref="R56"/>
    </sheetView>
  </sheetViews>
  <sheetFormatPr defaultColWidth="10.66015625" defaultRowHeight="11.25"/>
  <cols>
    <col min="1" max="1" width="36.16015625" style="1" customWidth="1"/>
    <col min="2" max="3" width="8.33203125" style="1" customWidth="1"/>
    <col min="4" max="19" width="8.33203125" style="2" customWidth="1"/>
    <col min="20" max="16384" width="10.66015625" style="2" customWidth="1"/>
  </cols>
  <sheetData>
    <row r="1" ht="10.5">
      <c r="A1" s="153" t="s">
        <v>459</v>
      </c>
    </row>
    <row r="2" spans="1:19" ht="10.5">
      <c r="A2" s="3" t="s">
        <v>55</v>
      </c>
      <c r="B2" s="4"/>
      <c r="C2" s="4"/>
      <c r="D2" s="5"/>
      <c r="E2" s="5"/>
      <c r="F2" s="5"/>
      <c r="G2" s="5"/>
      <c r="H2" s="5"/>
      <c r="I2" s="5"/>
      <c r="J2" s="5"/>
      <c r="K2" s="5"/>
      <c r="L2" s="5"/>
      <c r="M2" s="5"/>
      <c r="N2" s="5"/>
      <c r="O2" s="5"/>
      <c r="P2" s="5"/>
      <c r="Q2" s="5"/>
      <c r="R2" s="5"/>
      <c r="S2" s="5"/>
    </row>
    <row r="3" spans="1:19" ht="10.5">
      <c r="A3" s="154" t="s">
        <v>460</v>
      </c>
      <c r="B3" s="4"/>
      <c r="C3" s="4"/>
      <c r="D3" s="5"/>
      <c r="E3" s="5"/>
      <c r="F3" s="5"/>
      <c r="G3" s="5"/>
      <c r="H3" s="5"/>
      <c r="I3" s="5"/>
      <c r="J3" s="5"/>
      <c r="K3" s="5"/>
      <c r="L3" s="5"/>
      <c r="M3" s="5"/>
      <c r="N3" s="5"/>
      <c r="O3" s="5"/>
      <c r="P3" s="5"/>
      <c r="Q3" s="5"/>
      <c r="R3" s="5"/>
      <c r="S3" s="5"/>
    </row>
    <row r="4" spans="2:19" ht="9" customHeight="1">
      <c r="B4" s="4"/>
      <c r="C4" s="4"/>
      <c r="D4" s="5"/>
      <c r="E4" s="5"/>
      <c r="F4" s="5"/>
      <c r="G4" s="5"/>
      <c r="H4" s="5"/>
      <c r="I4" s="5"/>
      <c r="J4" s="5"/>
      <c r="K4" s="5"/>
      <c r="L4" s="5"/>
      <c r="M4" s="5"/>
      <c r="N4" s="5"/>
      <c r="O4" s="5"/>
      <c r="P4" s="5"/>
      <c r="Q4" s="5"/>
      <c r="R4" s="5"/>
      <c r="S4" s="5"/>
    </row>
    <row r="5" spans="1:19" ht="10.5">
      <c r="A5" s="3" t="s">
        <v>108</v>
      </c>
      <c r="B5" s="4"/>
      <c r="C5" s="4"/>
      <c r="D5" s="5"/>
      <c r="E5" s="5"/>
      <c r="F5" s="5"/>
      <c r="G5" s="5"/>
      <c r="H5" s="5"/>
      <c r="I5" s="5"/>
      <c r="J5" s="5"/>
      <c r="K5" s="5"/>
      <c r="L5" s="5"/>
      <c r="M5" s="5"/>
      <c r="N5" s="5"/>
      <c r="O5" s="5"/>
      <c r="P5" s="5"/>
      <c r="Q5" s="5"/>
      <c r="R5" s="5"/>
      <c r="S5" s="5"/>
    </row>
    <row r="6" spans="1:19" ht="10.5">
      <c r="A6" s="3" t="s">
        <v>109</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118</v>
      </c>
      <c r="B8" s="4"/>
      <c r="C8" s="4"/>
      <c r="D8" s="5"/>
      <c r="E8" s="5"/>
      <c r="F8" s="5"/>
      <c r="G8" s="5"/>
      <c r="H8" s="5"/>
      <c r="I8" s="5"/>
      <c r="J8" s="5"/>
      <c r="K8" s="5"/>
      <c r="L8" s="5"/>
      <c r="M8" s="5"/>
      <c r="N8" s="5"/>
      <c r="O8" s="5"/>
      <c r="P8" s="5"/>
      <c r="Q8" s="5"/>
      <c r="R8" s="5"/>
      <c r="S8" s="5"/>
    </row>
    <row r="9" spans="1:4" ht="10.5" customHeight="1" thickBot="1">
      <c r="A9" s="34"/>
      <c r="B9" s="4"/>
      <c r="C9" s="4"/>
      <c r="D9" s="5"/>
    </row>
    <row r="10" spans="1:19" s="16" customFormat="1" ht="10.5" customHeight="1">
      <c r="A10" s="6"/>
      <c r="B10" s="320" t="s">
        <v>58</v>
      </c>
      <c r="C10" s="321"/>
      <c r="D10" s="322"/>
      <c r="E10" s="8"/>
      <c r="F10" s="7" t="s">
        <v>46</v>
      </c>
      <c r="G10" s="9"/>
      <c r="H10" s="8"/>
      <c r="I10" s="7" t="s">
        <v>47</v>
      </c>
      <c r="J10" s="9"/>
      <c r="K10" s="8"/>
      <c r="L10" s="7" t="s">
        <v>48</v>
      </c>
      <c r="M10" s="9"/>
      <c r="N10" s="8"/>
      <c r="O10" s="7" t="s">
        <v>59</v>
      </c>
      <c r="P10" s="9"/>
      <c r="Q10" s="8"/>
      <c r="R10" s="7" t="s">
        <v>28</v>
      </c>
      <c r="S10" s="10"/>
    </row>
    <row r="11" spans="1:19" s="16" customFormat="1" ht="10.5" customHeight="1">
      <c r="A11" s="11"/>
      <c r="B11" s="323" t="s">
        <v>60</v>
      </c>
      <c r="C11" s="324"/>
      <c r="D11" s="325"/>
      <c r="E11" s="12"/>
      <c r="F11" s="13"/>
      <c r="G11" s="14"/>
      <c r="H11" s="12"/>
      <c r="I11" s="13"/>
      <c r="J11" s="14"/>
      <c r="K11" s="12"/>
      <c r="L11" s="13"/>
      <c r="M11" s="14"/>
      <c r="N11" s="12"/>
      <c r="O11" s="15" t="s">
        <v>61</v>
      </c>
      <c r="P11" s="14"/>
      <c r="Q11" s="12"/>
      <c r="R11" s="13"/>
      <c r="S11" s="14"/>
    </row>
    <row r="12" spans="1:19" s="20" customFormat="1" ht="10.5" customHeight="1">
      <c r="A12" s="15" t="s">
        <v>62</v>
      </c>
      <c r="B12" s="17" t="s">
        <v>63</v>
      </c>
      <c r="C12" s="18" t="s">
        <v>64</v>
      </c>
      <c r="D12" s="19" t="s">
        <v>28</v>
      </c>
      <c r="E12" s="17" t="s">
        <v>63</v>
      </c>
      <c r="F12" s="18" t="s">
        <v>64</v>
      </c>
      <c r="G12" s="19" t="s">
        <v>28</v>
      </c>
      <c r="H12" s="17" t="s">
        <v>63</v>
      </c>
      <c r="I12" s="18" t="s">
        <v>64</v>
      </c>
      <c r="J12" s="19" t="s">
        <v>28</v>
      </c>
      <c r="K12" s="17" t="s">
        <v>63</v>
      </c>
      <c r="L12" s="18" t="s">
        <v>64</v>
      </c>
      <c r="M12" s="19" t="s">
        <v>28</v>
      </c>
      <c r="N12" s="17" t="s">
        <v>63</v>
      </c>
      <c r="O12" s="18" t="s">
        <v>64</v>
      </c>
      <c r="P12" s="19" t="s">
        <v>28</v>
      </c>
      <c r="Q12" s="17" t="s">
        <v>63</v>
      </c>
      <c r="R12" s="18" t="s">
        <v>64</v>
      </c>
      <c r="S12" s="19" t="s">
        <v>28</v>
      </c>
    </row>
    <row r="13" spans="1:19" s="16" customFormat="1" ht="10.5">
      <c r="A13" s="21" t="s">
        <v>119</v>
      </c>
      <c r="B13" s="22">
        <v>0</v>
      </c>
      <c r="C13" s="23">
        <v>129</v>
      </c>
      <c r="D13" s="23">
        <v>129</v>
      </c>
      <c r="E13" s="22">
        <v>2</v>
      </c>
      <c r="F13" s="23">
        <v>407</v>
      </c>
      <c r="G13" s="23">
        <v>409</v>
      </c>
      <c r="H13" s="22">
        <v>0</v>
      </c>
      <c r="I13" s="23">
        <v>28</v>
      </c>
      <c r="J13" s="23">
        <v>28</v>
      </c>
      <c r="K13" s="22">
        <v>0</v>
      </c>
      <c r="L13" s="23">
        <v>36</v>
      </c>
      <c r="M13" s="23">
        <v>36</v>
      </c>
      <c r="N13" s="22">
        <v>0</v>
      </c>
      <c r="O13" s="23">
        <v>0</v>
      </c>
      <c r="P13" s="23">
        <v>0</v>
      </c>
      <c r="Q13" s="22">
        <f aca="true" t="shared" si="0" ref="Q13:Q41">B13+E13+H13+K13+N13</f>
        <v>2</v>
      </c>
      <c r="R13" s="23">
        <f aca="true" t="shared" si="1" ref="R13:R41">C13+F13+I13+L13+O13</f>
        <v>600</v>
      </c>
      <c r="S13" s="23">
        <f aca="true" t="shared" si="2" ref="S13:S41">SUM(Q13:R13)</f>
        <v>602</v>
      </c>
    </row>
    <row r="14" spans="1:19" ht="10.5" customHeight="1">
      <c r="A14" s="11" t="s">
        <v>120</v>
      </c>
      <c r="B14" s="24">
        <v>13</v>
      </c>
      <c r="C14" s="25">
        <v>19</v>
      </c>
      <c r="D14" s="25">
        <v>32</v>
      </c>
      <c r="E14" s="24">
        <v>123</v>
      </c>
      <c r="F14" s="25">
        <v>32</v>
      </c>
      <c r="G14" s="25">
        <v>155</v>
      </c>
      <c r="H14" s="24">
        <v>40</v>
      </c>
      <c r="I14" s="25">
        <v>11</v>
      </c>
      <c r="J14" s="25">
        <v>51</v>
      </c>
      <c r="K14" s="24">
        <v>10</v>
      </c>
      <c r="L14" s="25">
        <v>5</v>
      </c>
      <c r="M14" s="25">
        <v>15</v>
      </c>
      <c r="N14" s="24">
        <v>0</v>
      </c>
      <c r="O14" s="25">
        <v>0</v>
      </c>
      <c r="P14" s="25">
        <v>0</v>
      </c>
      <c r="Q14" s="24">
        <f t="shared" si="0"/>
        <v>186</v>
      </c>
      <c r="R14" s="25">
        <f t="shared" si="1"/>
        <v>67</v>
      </c>
      <c r="S14" s="25">
        <f t="shared" si="2"/>
        <v>253</v>
      </c>
    </row>
    <row r="15" spans="1:19" ht="10.5" customHeight="1">
      <c r="A15" s="11" t="s">
        <v>121</v>
      </c>
      <c r="B15" s="24">
        <v>0</v>
      </c>
      <c r="C15" s="25">
        <v>0</v>
      </c>
      <c r="D15" s="25">
        <v>0</v>
      </c>
      <c r="E15" s="24">
        <v>111</v>
      </c>
      <c r="F15" s="25">
        <v>2</v>
      </c>
      <c r="G15" s="25">
        <v>113</v>
      </c>
      <c r="H15" s="24">
        <v>0</v>
      </c>
      <c r="I15" s="25">
        <v>0</v>
      </c>
      <c r="J15" s="25">
        <v>0</v>
      </c>
      <c r="K15" s="24">
        <v>18</v>
      </c>
      <c r="L15" s="25">
        <v>1</v>
      </c>
      <c r="M15" s="25">
        <v>19</v>
      </c>
      <c r="N15" s="24">
        <v>0</v>
      </c>
      <c r="O15" s="25">
        <v>0</v>
      </c>
      <c r="P15" s="25">
        <v>0</v>
      </c>
      <c r="Q15" s="24">
        <f t="shared" si="0"/>
        <v>129</v>
      </c>
      <c r="R15" s="25">
        <f t="shared" si="1"/>
        <v>3</v>
      </c>
      <c r="S15" s="25">
        <f t="shared" si="2"/>
        <v>132</v>
      </c>
    </row>
    <row r="16" spans="1:19" ht="10.5" customHeight="1">
      <c r="A16" s="11" t="s">
        <v>122</v>
      </c>
      <c r="B16" s="24">
        <v>3</v>
      </c>
      <c r="C16" s="25">
        <v>0</v>
      </c>
      <c r="D16" s="25">
        <v>3</v>
      </c>
      <c r="E16" s="24">
        <v>155</v>
      </c>
      <c r="F16" s="25">
        <v>1</v>
      </c>
      <c r="G16" s="25">
        <v>156</v>
      </c>
      <c r="H16" s="24">
        <v>16</v>
      </c>
      <c r="I16" s="25">
        <v>0</v>
      </c>
      <c r="J16" s="25">
        <v>16</v>
      </c>
      <c r="K16" s="24">
        <v>8</v>
      </c>
      <c r="L16" s="25">
        <v>2</v>
      </c>
      <c r="M16" s="25">
        <v>10</v>
      </c>
      <c r="N16" s="24">
        <v>0</v>
      </c>
      <c r="O16" s="25">
        <v>0</v>
      </c>
      <c r="P16" s="25">
        <v>0</v>
      </c>
      <c r="Q16" s="24">
        <f t="shared" si="0"/>
        <v>182</v>
      </c>
      <c r="R16" s="25">
        <f t="shared" si="1"/>
        <v>3</v>
      </c>
      <c r="S16" s="25">
        <f t="shared" si="2"/>
        <v>185</v>
      </c>
    </row>
    <row r="17" spans="1:19" ht="10.5" customHeight="1">
      <c r="A17" s="11" t="s">
        <v>123</v>
      </c>
      <c r="B17" s="24">
        <v>0</v>
      </c>
      <c r="C17" s="25">
        <v>0</v>
      </c>
      <c r="D17" s="25">
        <v>0</v>
      </c>
      <c r="E17" s="24">
        <v>31</v>
      </c>
      <c r="F17" s="25">
        <v>11</v>
      </c>
      <c r="G17" s="25">
        <v>42</v>
      </c>
      <c r="H17" s="24">
        <v>7</v>
      </c>
      <c r="I17" s="25">
        <v>9</v>
      </c>
      <c r="J17" s="25">
        <v>16</v>
      </c>
      <c r="K17" s="24">
        <v>6</v>
      </c>
      <c r="L17" s="25">
        <v>2</v>
      </c>
      <c r="M17" s="25">
        <v>8</v>
      </c>
      <c r="N17" s="24">
        <v>2</v>
      </c>
      <c r="O17" s="25">
        <v>0</v>
      </c>
      <c r="P17" s="25">
        <v>2</v>
      </c>
      <c r="Q17" s="24">
        <f>B17+E17+H17+K17+N17</f>
        <v>46</v>
      </c>
      <c r="R17" s="25">
        <f>C17+F17+I17+L17+O17</f>
        <v>22</v>
      </c>
      <c r="S17" s="25">
        <f>SUM(Q17:R17)</f>
        <v>68</v>
      </c>
    </row>
    <row r="18" spans="1:19" ht="10.5" customHeight="1">
      <c r="A18" s="11" t="s">
        <v>124</v>
      </c>
      <c r="B18" s="24">
        <v>0</v>
      </c>
      <c r="C18" s="25">
        <v>4</v>
      </c>
      <c r="D18" s="25">
        <v>4</v>
      </c>
      <c r="E18" s="24">
        <v>5</v>
      </c>
      <c r="F18" s="25">
        <v>150</v>
      </c>
      <c r="G18" s="25">
        <v>155</v>
      </c>
      <c r="H18" s="24">
        <v>1</v>
      </c>
      <c r="I18" s="25">
        <v>12</v>
      </c>
      <c r="J18" s="25">
        <v>13</v>
      </c>
      <c r="K18" s="24">
        <v>1</v>
      </c>
      <c r="L18" s="25">
        <v>4</v>
      </c>
      <c r="M18" s="25">
        <v>5</v>
      </c>
      <c r="N18" s="24">
        <v>0</v>
      </c>
      <c r="O18" s="25">
        <v>0</v>
      </c>
      <c r="P18" s="25">
        <v>0</v>
      </c>
      <c r="Q18" s="24">
        <f>B18+E18+H18+K18+N18</f>
        <v>7</v>
      </c>
      <c r="R18" s="25">
        <f>C18+F18+I18+L18+O18</f>
        <v>170</v>
      </c>
      <c r="S18" s="25">
        <f>SUM(Q18:R18)</f>
        <v>177</v>
      </c>
    </row>
    <row r="19" spans="1:19" ht="10.5" customHeight="1">
      <c r="A19" s="11" t="s">
        <v>125</v>
      </c>
      <c r="B19" s="24">
        <v>37</v>
      </c>
      <c r="C19" s="25">
        <v>1</v>
      </c>
      <c r="D19" s="25">
        <v>38</v>
      </c>
      <c r="E19" s="24">
        <v>261</v>
      </c>
      <c r="F19" s="25">
        <v>2</v>
      </c>
      <c r="G19" s="25">
        <v>263</v>
      </c>
      <c r="H19" s="24">
        <v>34</v>
      </c>
      <c r="I19" s="25">
        <v>0</v>
      </c>
      <c r="J19" s="25">
        <v>34</v>
      </c>
      <c r="K19" s="24">
        <v>10</v>
      </c>
      <c r="L19" s="25">
        <v>0</v>
      </c>
      <c r="M19" s="25">
        <v>10</v>
      </c>
      <c r="N19" s="24">
        <v>0</v>
      </c>
      <c r="O19" s="25">
        <v>0</v>
      </c>
      <c r="P19" s="25">
        <v>0</v>
      </c>
      <c r="Q19" s="24">
        <f t="shared" si="0"/>
        <v>342</v>
      </c>
      <c r="R19" s="25">
        <f t="shared" si="1"/>
        <v>3</v>
      </c>
      <c r="S19" s="25">
        <f t="shared" si="2"/>
        <v>345</v>
      </c>
    </row>
    <row r="20" spans="1:19" ht="10.5" customHeight="1">
      <c r="A20" s="11" t="s">
        <v>38</v>
      </c>
      <c r="B20" s="24">
        <v>99</v>
      </c>
      <c r="C20" s="25">
        <v>1</v>
      </c>
      <c r="D20" s="25">
        <v>100</v>
      </c>
      <c r="E20" s="24">
        <v>625</v>
      </c>
      <c r="F20" s="25">
        <v>6</v>
      </c>
      <c r="G20" s="25">
        <v>631</v>
      </c>
      <c r="H20" s="24">
        <v>98</v>
      </c>
      <c r="I20" s="25">
        <v>0</v>
      </c>
      <c r="J20" s="25">
        <v>98</v>
      </c>
      <c r="K20" s="24">
        <v>120</v>
      </c>
      <c r="L20" s="25">
        <v>0</v>
      </c>
      <c r="M20" s="25">
        <v>120</v>
      </c>
      <c r="N20" s="24">
        <v>0</v>
      </c>
      <c r="O20" s="25">
        <v>0</v>
      </c>
      <c r="P20" s="25">
        <v>0</v>
      </c>
      <c r="Q20" s="24">
        <f t="shared" si="0"/>
        <v>942</v>
      </c>
      <c r="R20" s="25">
        <f t="shared" si="1"/>
        <v>7</v>
      </c>
      <c r="S20" s="25">
        <f t="shared" si="2"/>
        <v>949</v>
      </c>
    </row>
    <row r="21" spans="1:19" ht="10.5" customHeight="1">
      <c r="A21" s="11" t="s">
        <v>126</v>
      </c>
      <c r="B21" s="24">
        <v>83</v>
      </c>
      <c r="C21" s="25">
        <v>0</v>
      </c>
      <c r="D21" s="25">
        <v>83</v>
      </c>
      <c r="E21" s="24">
        <v>718</v>
      </c>
      <c r="F21" s="25">
        <v>11</v>
      </c>
      <c r="G21" s="25">
        <v>729</v>
      </c>
      <c r="H21" s="24">
        <v>71</v>
      </c>
      <c r="I21" s="25">
        <v>1</v>
      </c>
      <c r="J21" s="25">
        <v>72</v>
      </c>
      <c r="K21" s="24">
        <v>79</v>
      </c>
      <c r="L21" s="25">
        <v>1</v>
      </c>
      <c r="M21" s="25">
        <v>80</v>
      </c>
      <c r="N21" s="24">
        <v>0</v>
      </c>
      <c r="O21" s="25">
        <v>0</v>
      </c>
      <c r="P21" s="25">
        <v>0</v>
      </c>
      <c r="Q21" s="24">
        <f t="shared" si="0"/>
        <v>951</v>
      </c>
      <c r="R21" s="25">
        <f t="shared" si="1"/>
        <v>13</v>
      </c>
      <c r="S21" s="25">
        <f t="shared" si="2"/>
        <v>964</v>
      </c>
    </row>
    <row r="22" spans="1:19" ht="10.5" customHeight="1">
      <c r="A22" s="11" t="s">
        <v>35</v>
      </c>
      <c r="B22" s="24">
        <v>9</v>
      </c>
      <c r="C22" s="25">
        <v>5</v>
      </c>
      <c r="D22" s="25">
        <v>14</v>
      </c>
      <c r="E22" s="24">
        <v>12</v>
      </c>
      <c r="F22" s="25">
        <v>25</v>
      </c>
      <c r="G22" s="25">
        <v>37</v>
      </c>
      <c r="H22" s="24">
        <v>0</v>
      </c>
      <c r="I22" s="25">
        <v>0</v>
      </c>
      <c r="J22" s="25">
        <v>0</v>
      </c>
      <c r="K22" s="24">
        <v>0</v>
      </c>
      <c r="L22" s="25">
        <v>0</v>
      </c>
      <c r="M22" s="25">
        <v>0</v>
      </c>
      <c r="N22" s="24">
        <v>0</v>
      </c>
      <c r="O22" s="25">
        <v>0</v>
      </c>
      <c r="P22" s="25">
        <v>0</v>
      </c>
      <c r="Q22" s="24">
        <f t="shared" si="0"/>
        <v>21</v>
      </c>
      <c r="R22" s="25">
        <f t="shared" si="1"/>
        <v>30</v>
      </c>
      <c r="S22" s="25">
        <f t="shared" si="2"/>
        <v>51</v>
      </c>
    </row>
    <row r="23" spans="1:19" ht="10.5" customHeight="1">
      <c r="A23" s="11" t="s">
        <v>355</v>
      </c>
      <c r="B23" s="24">
        <v>0</v>
      </c>
      <c r="C23" s="25">
        <v>0</v>
      </c>
      <c r="D23" s="25">
        <v>0</v>
      </c>
      <c r="E23" s="24">
        <v>21</v>
      </c>
      <c r="F23" s="25">
        <v>12</v>
      </c>
      <c r="G23" s="25">
        <v>33</v>
      </c>
      <c r="H23" s="24">
        <v>0</v>
      </c>
      <c r="I23" s="25">
        <v>0</v>
      </c>
      <c r="J23" s="25">
        <v>0</v>
      </c>
      <c r="K23" s="24">
        <v>0</v>
      </c>
      <c r="L23" s="25">
        <v>0</v>
      </c>
      <c r="M23" s="25">
        <v>0</v>
      </c>
      <c r="N23" s="24">
        <v>0</v>
      </c>
      <c r="O23" s="25">
        <v>0</v>
      </c>
      <c r="P23" s="25">
        <v>0</v>
      </c>
      <c r="Q23" s="24">
        <f t="shared" si="0"/>
        <v>21</v>
      </c>
      <c r="R23" s="25">
        <f t="shared" si="1"/>
        <v>12</v>
      </c>
      <c r="S23" s="25">
        <f t="shared" si="2"/>
        <v>33</v>
      </c>
    </row>
    <row r="24" spans="1:19" ht="10.5" customHeight="1">
      <c r="A24" s="11" t="s">
        <v>353</v>
      </c>
      <c r="B24" s="24">
        <v>36</v>
      </c>
      <c r="C24" s="25">
        <v>12</v>
      </c>
      <c r="D24" s="25">
        <v>48</v>
      </c>
      <c r="E24" s="24">
        <v>175</v>
      </c>
      <c r="F24" s="25">
        <v>67</v>
      </c>
      <c r="G24" s="25">
        <v>242</v>
      </c>
      <c r="H24" s="24">
        <v>0</v>
      </c>
      <c r="I24" s="25">
        <v>0</v>
      </c>
      <c r="J24" s="25">
        <v>0</v>
      </c>
      <c r="K24" s="24">
        <v>0</v>
      </c>
      <c r="L24" s="25">
        <v>0</v>
      </c>
      <c r="M24" s="25">
        <v>0</v>
      </c>
      <c r="N24" s="24">
        <v>0</v>
      </c>
      <c r="O24" s="25">
        <v>0</v>
      </c>
      <c r="P24" s="25">
        <v>0</v>
      </c>
      <c r="Q24" s="24">
        <f t="shared" si="0"/>
        <v>211</v>
      </c>
      <c r="R24" s="25">
        <f t="shared" si="1"/>
        <v>79</v>
      </c>
      <c r="S24" s="25">
        <f t="shared" si="2"/>
        <v>290</v>
      </c>
    </row>
    <row r="25" spans="1:19" ht="10.5" customHeight="1">
      <c r="A25" s="11" t="s">
        <v>51</v>
      </c>
      <c r="B25" s="24">
        <v>372</v>
      </c>
      <c r="C25" s="25">
        <v>243</v>
      </c>
      <c r="D25" s="25">
        <v>615</v>
      </c>
      <c r="E25" s="24">
        <v>1522</v>
      </c>
      <c r="F25" s="25">
        <v>1187</v>
      </c>
      <c r="G25" s="25">
        <v>2709</v>
      </c>
      <c r="H25" s="24">
        <v>26</v>
      </c>
      <c r="I25" s="25">
        <v>17</v>
      </c>
      <c r="J25" s="25">
        <v>43</v>
      </c>
      <c r="K25" s="24">
        <v>80</v>
      </c>
      <c r="L25" s="25">
        <v>50</v>
      </c>
      <c r="M25" s="25">
        <v>130</v>
      </c>
      <c r="N25" s="24">
        <v>0</v>
      </c>
      <c r="O25" s="25">
        <v>0</v>
      </c>
      <c r="P25" s="25">
        <v>0</v>
      </c>
      <c r="Q25" s="24">
        <f t="shared" si="0"/>
        <v>2000</v>
      </c>
      <c r="R25" s="25">
        <f t="shared" si="1"/>
        <v>1497</v>
      </c>
      <c r="S25" s="25">
        <f t="shared" si="2"/>
        <v>3497</v>
      </c>
    </row>
    <row r="26" spans="1:19" ht="10.5" customHeight="1">
      <c r="A26" s="11" t="s">
        <v>127</v>
      </c>
      <c r="B26" s="24">
        <v>44</v>
      </c>
      <c r="C26" s="25">
        <v>32</v>
      </c>
      <c r="D26" s="25">
        <v>76</v>
      </c>
      <c r="E26" s="24">
        <v>319</v>
      </c>
      <c r="F26" s="25">
        <v>583</v>
      </c>
      <c r="G26" s="25">
        <v>902</v>
      </c>
      <c r="H26" s="24">
        <v>7</v>
      </c>
      <c r="I26" s="25">
        <v>11</v>
      </c>
      <c r="J26" s="25">
        <v>18</v>
      </c>
      <c r="K26" s="24">
        <v>4</v>
      </c>
      <c r="L26" s="25">
        <v>5</v>
      </c>
      <c r="M26" s="25">
        <v>9</v>
      </c>
      <c r="N26" s="24">
        <v>0</v>
      </c>
      <c r="O26" s="25">
        <v>0</v>
      </c>
      <c r="P26" s="25">
        <v>0</v>
      </c>
      <c r="Q26" s="24">
        <f t="shared" si="0"/>
        <v>374</v>
      </c>
      <c r="R26" s="25">
        <f t="shared" si="1"/>
        <v>631</v>
      </c>
      <c r="S26" s="25">
        <f t="shared" si="2"/>
        <v>1005</v>
      </c>
    </row>
    <row r="27" spans="1:19" ht="10.5" customHeight="1">
      <c r="A27" s="11" t="s">
        <v>128</v>
      </c>
      <c r="B27" s="24">
        <v>27</v>
      </c>
      <c r="C27" s="25">
        <v>25</v>
      </c>
      <c r="D27" s="25">
        <v>52</v>
      </c>
      <c r="E27" s="24">
        <v>154</v>
      </c>
      <c r="F27" s="25">
        <v>101</v>
      </c>
      <c r="G27" s="25">
        <v>255</v>
      </c>
      <c r="H27" s="24">
        <v>23</v>
      </c>
      <c r="I27" s="25">
        <v>4</v>
      </c>
      <c r="J27" s="25">
        <v>27</v>
      </c>
      <c r="K27" s="24">
        <v>8</v>
      </c>
      <c r="L27" s="25">
        <v>9</v>
      </c>
      <c r="M27" s="25">
        <v>17</v>
      </c>
      <c r="N27" s="24">
        <v>5</v>
      </c>
      <c r="O27" s="25">
        <v>2</v>
      </c>
      <c r="P27" s="25">
        <v>7</v>
      </c>
      <c r="Q27" s="24">
        <f>B27+E27+H27+K27+N27</f>
        <v>217</v>
      </c>
      <c r="R27" s="25">
        <f>C27+F27+I27+L27+O27</f>
        <v>141</v>
      </c>
      <c r="S27" s="25">
        <f>SUM(Q27:R27)</f>
        <v>358</v>
      </c>
    </row>
    <row r="28" spans="1:19" ht="10.5" customHeight="1">
      <c r="A28" s="11" t="s">
        <v>129</v>
      </c>
      <c r="B28" s="24">
        <v>9</v>
      </c>
      <c r="C28" s="25">
        <v>0</v>
      </c>
      <c r="D28" s="25">
        <v>9</v>
      </c>
      <c r="E28" s="24">
        <v>496</v>
      </c>
      <c r="F28" s="25">
        <v>5</v>
      </c>
      <c r="G28" s="25">
        <v>501</v>
      </c>
      <c r="H28" s="24">
        <v>32</v>
      </c>
      <c r="I28" s="25">
        <v>1</v>
      </c>
      <c r="J28" s="25">
        <v>33</v>
      </c>
      <c r="K28" s="24">
        <v>18</v>
      </c>
      <c r="L28" s="25">
        <v>1</v>
      </c>
      <c r="M28" s="25">
        <v>19</v>
      </c>
      <c r="N28" s="24">
        <v>0</v>
      </c>
      <c r="O28" s="25">
        <v>0</v>
      </c>
      <c r="P28" s="25">
        <v>0</v>
      </c>
      <c r="Q28" s="24">
        <f>B28+E28+H28+K28+N28</f>
        <v>555</v>
      </c>
      <c r="R28" s="25">
        <f>C28+F28+I28+L28+O28</f>
        <v>7</v>
      </c>
      <c r="S28" s="25">
        <f>SUM(Q28:R28)</f>
        <v>562</v>
      </c>
    </row>
    <row r="29" spans="1:19" ht="10.5" customHeight="1">
      <c r="A29" s="11" t="s">
        <v>42</v>
      </c>
      <c r="B29" s="24">
        <v>29</v>
      </c>
      <c r="C29" s="25">
        <v>1</v>
      </c>
      <c r="D29" s="25">
        <v>30</v>
      </c>
      <c r="E29" s="24">
        <v>688</v>
      </c>
      <c r="F29" s="25">
        <v>28</v>
      </c>
      <c r="G29" s="25">
        <v>716</v>
      </c>
      <c r="H29" s="24">
        <v>55</v>
      </c>
      <c r="I29" s="25">
        <v>2</v>
      </c>
      <c r="J29" s="25">
        <v>57</v>
      </c>
      <c r="K29" s="24">
        <v>53</v>
      </c>
      <c r="L29" s="25">
        <v>1</v>
      </c>
      <c r="M29" s="25">
        <v>54</v>
      </c>
      <c r="N29" s="24">
        <v>0</v>
      </c>
      <c r="O29" s="25">
        <v>0</v>
      </c>
      <c r="P29" s="25">
        <v>0</v>
      </c>
      <c r="Q29" s="24">
        <f t="shared" si="0"/>
        <v>825</v>
      </c>
      <c r="R29" s="25">
        <f t="shared" si="1"/>
        <v>32</v>
      </c>
      <c r="S29" s="25">
        <f t="shared" si="2"/>
        <v>857</v>
      </c>
    </row>
    <row r="30" spans="1:19" ht="10.5" customHeight="1">
      <c r="A30" s="11" t="s">
        <v>131</v>
      </c>
      <c r="B30" s="24">
        <v>316</v>
      </c>
      <c r="C30" s="25">
        <v>117</v>
      </c>
      <c r="D30" s="25">
        <v>433</v>
      </c>
      <c r="E30" s="24">
        <v>517</v>
      </c>
      <c r="F30" s="25">
        <v>157</v>
      </c>
      <c r="G30" s="25">
        <v>674</v>
      </c>
      <c r="H30" s="24">
        <v>21</v>
      </c>
      <c r="I30" s="25">
        <v>4</v>
      </c>
      <c r="J30" s="25">
        <v>25</v>
      </c>
      <c r="K30" s="24">
        <v>22</v>
      </c>
      <c r="L30" s="25">
        <v>9</v>
      </c>
      <c r="M30" s="25">
        <v>31</v>
      </c>
      <c r="N30" s="24">
        <v>0</v>
      </c>
      <c r="O30" s="25">
        <v>0</v>
      </c>
      <c r="P30" s="25">
        <v>0</v>
      </c>
      <c r="Q30" s="24">
        <f t="shared" si="0"/>
        <v>876</v>
      </c>
      <c r="R30" s="25">
        <f t="shared" si="1"/>
        <v>287</v>
      </c>
      <c r="S30" s="25">
        <f t="shared" si="2"/>
        <v>1163</v>
      </c>
    </row>
    <row r="31" spans="1:19" ht="10.5" customHeight="1">
      <c r="A31" s="11" t="s">
        <v>398</v>
      </c>
      <c r="B31" s="24">
        <v>26</v>
      </c>
      <c r="C31" s="25">
        <v>0</v>
      </c>
      <c r="D31" s="25">
        <v>26</v>
      </c>
      <c r="E31" s="24">
        <v>3</v>
      </c>
      <c r="F31" s="25">
        <v>0</v>
      </c>
      <c r="G31" s="25">
        <v>3</v>
      </c>
      <c r="H31" s="24">
        <v>0</v>
      </c>
      <c r="I31" s="25">
        <v>0</v>
      </c>
      <c r="J31" s="25">
        <v>0</v>
      </c>
      <c r="K31" s="24">
        <v>0</v>
      </c>
      <c r="L31" s="25">
        <v>0</v>
      </c>
      <c r="M31" s="25">
        <v>0</v>
      </c>
      <c r="N31" s="24">
        <v>0</v>
      </c>
      <c r="O31" s="25">
        <v>0</v>
      </c>
      <c r="P31" s="25">
        <v>0</v>
      </c>
      <c r="Q31" s="24">
        <f t="shared" si="0"/>
        <v>29</v>
      </c>
      <c r="R31" s="25">
        <f t="shared" si="1"/>
        <v>0</v>
      </c>
      <c r="S31" s="25">
        <f t="shared" si="2"/>
        <v>29</v>
      </c>
    </row>
    <row r="32" spans="1:19" ht="10.5" customHeight="1">
      <c r="A32" s="11" t="s">
        <v>399</v>
      </c>
      <c r="B32" s="24">
        <v>10</v>
      </c>
      <c r="C32" s="25">
        <v>0</v>
      </c>
      <c r="D32" s="25">
        <v>10</v>
      </c>
      <c r="E32" s="24">
        <v>0</v>
      </c>
      <c r="F32" s="25">
        <v>0</v>
      </c>
      <c r="G32" s="25">
        <v>0</v>
      </c>
      <c r="H32" s="24">
        <v>0</v>
      </c>
      <c r="I32" s="25">
        <v>0</v>
      </c>
      <c r="J32" s="25">
        <v>0</v>
      </c>
      <c r="K32" s="24">
        <v>0</v>
      </c>
      <c r="L32" s="25">
        <v>0</v>
      </c>
      <c r="M32" s="25">
        <v>0</v>
      </c>
      <c r="N32" s="24">
        <v>0</v>
      </c>
      <c r="O32" s="25">
        <v>0</v>
      </c>
      <c r="P32" s="25">
        <v>0</v>
      </c>
      <c r="Q32" s="24">
        <f t="shared" si="0"/>
        <v>10</v>
      </c>
      <c r="R32" s="25">
        <f t="shared" si="1"/>
        <v>0</v>
      </c>
      <c r="S32" s="25">
        <f t="shared" si="2"/>
        <v>10</v>
      </c>
    </row>
    <row r="33" spans="1:19" ht="10.5" customHeight="1">
      <c r="A33" s="11" t="s">
        <v>132</v>
      </c>
      <c r="B33" s="24">
        <v>16</v>
      </c>
      <c r="C33" s="25">
        <v>0</v>
      </c>
      <c r="D33" s="25">
        <v>16</v>
      </c>
      <c r="E33" s="24">
        <v>646</v>
      </c>
      <c r="F33" s="25">
        <v>12</v>
      </c>
      <c r="G33" s="25">
        <v>658</v>
      </c>
      <c r="H33" s="24">
        <v>68</v>
      </c>
      <c r="I33" s="25">
        <v>1</v>
      </c>
      <c r="J33" s="25">
        <v>69</v>
      </c>
      <c r="K33" s="24">
        <v>54</v>
      </c>
      <c r="L33" s="25">
        <v>3</v>
      </c>
      <c r="M33" s="25">
        <v>57</v>
      </c>
      <c r="N33" s="24">
        <v>0</v>
      </c>
      <c r="O33" s="25">
        <v>0</v>
      </c>
      <c r="P33" s="25">
        <v>0</v>
      </c>
      <c r="Q33" s="24">
        <f t="shared" si="0"/>
        <v>784</v>
      </c>
      <c r="R33" s="25">
        <f t="shared" si="1"/>
        <v>16</v>
      </c>
      <c r="S33" s="25">
        <f t="shared" si="2"/>
        <v>800</v>
      </c>
    </row>
    <row r="34" spans="1:19" ht="10.5" customHeight="1">
      <c r="A34" s="11" t="s">
        <v>420</v>
      </c>
      <c r="B34" s="24">
        <v>32</v>
      </c>
      <c r="C34" s="25">
        <v>42</v>
      </c>
      <c r="D34" s="25">
        <v>74</v>
      </c>
      <c r="E34" s="24">
        <v>135</v>
      </c>
      <c r="F34" s="25">
        <v>69</v>
      </c>
      <c r="G34" s="25">
        <v>204</v>
      </c>
      <c r="H34" s="24">
        <v>48</v>
      </c>
      <c r="I34" s="25">
        <v>28</v>
      </c>
      <c r="J34" s="25">
        <v>76</v>
      </c>
      <c r="K34" s="24">
        <v>19</v>
      </c>
      <c r="L34" s="25">
        <v>13</v>
      </c>
      <c r="M34" s="25">
        <v>32</v>
      </c>
      <c r="N34" s="24">
        <v>2</v>
      </c>
      <c r="O34" s="25">
        <v>0</v>
      </c>
      <c r="P34" s="25">
        <v>2</v>
      </c>
      <c r="Q34" s="24">
        <f t="shared" si="0"/>
        <v>236</v>
      </c>
      <c r="R34" s="25">
        <f t="shared" si="1"/>
        <v>152</v>
      </c>
      <c r="S34" s="25">
        <f t="shared" si="2"/>
        <v>388</v>
      </c>
    </row>
    <row r="35" spans="1:19" ht="10.5" customHeight="1">
      <c r="A35" s="11" t="s">
        <v>133</v>
      </c>
      <c r="B35" s="24">
        <v>4</v>
      </c>
      <c r="C35" s="25">
        <v>0</v>
      </c>
      <c r="D35" s="25">
        <v>4</v>
      </c>
      <c r="E35" s="24">
        <v>11</v>
      </c>
      <c r="F35" s="25">
        <v>0</v>
      </c>
      <c r="G35" s="25">
        <v>11</v>
      </c>
      <c r="H35" s="24">
        <v>2</v>
      </c>
      <c r="I35" s="25">
        <v>0</v>
      </c>
      <c r="J35" s="25">
        <v>2</v>
      </c>
      <c r="K35" s="24">
        <v>0</v>
      </c>
      <c r="L35" s="25">
        <v>0</v>
      </c>
      <c r="M35" s="25">
        <v>0</v>
      </c>
      <c r="N35" s="24">
        <v>0</v>
      </c>
      <c r="O35" s="25">
        <v>0</v>
      </c>
      <c r="P35" s="25">
        <v>0</v>
      </c>
      <c r="Q35" s="24">
        <f t="shared" si="0"/>
        <v>17</v>
      </c>
      <c r="R35" s="25">
        <f t="shared" si="1"/>
        <v>0</v>
      </c>
      <c r="S35" s="25">
        <f t="shared" si="2"/>
        <v>17</v>
      </c>
    </row>
    <row r="36" spans="1:19" ht="10.5" customHeight="1">
      <c r="A36" s="11" t="s">
        <v>134</v>
      </c>
      <c r="B36" s="24">
        <v>122</v>
      </c>
      <c r="C36" s="25">
        <v>420</v>
      </c>
      <c r="D36" s="25">
        <v>542</v>
      </c>
      <c r="E36" s="24">
        <v>1161</v>
      </c>
      <c r="F36" s="25">
        <v>4063</v>
      </c>
      <c r="G36" s="25">
        <v>5224</v>
      </c>
      <c r="H36" s="24">
        <v>12</v>
      </c>
      <c r="I36" s="25">
        <v>45</v>
      </c>
      <c r="J36" s="25">
        <v>57</v>
      </c>
      <c r="K36" s="24">
        <v>32</v>
      </c>
      <c r="L36" s="25">
        <v>77</v>
      </c>
      <c r="M36" s="25">
        <v>109</v>
      </c>
      <c r="N36" s="24">
        <v>0</v>
      </c>
      <c r="O36" s="25">
        <v>0</v>
      </c>
      <c r="P36" s="25">
        <v>0</v>
      </c>
      <c r="Q36" s="24">
        <f t="shared" si="0"/>
        <v>1327</v>
      </c>
      <c r="R36" s="25">
        <f t="shared" si="1"/>
        <v>4605</v>
      </c>
      <c r="S36" s="25">
        <f t="shared" si="2"/>
        <v>5932</v>
      </c>
    </row>
    <row r="37" spans="1:19" ht="10.5" customHeight="1">
      <c r="A37" s="11" t="s">
        <v>78</v>
      </c>
      <c r="B37" s="24">
        <v>11</v>
      </c>
      <c r="C37" s="25">
        <v>11</v>
      </c>
      <c r="D37" s="25">
        <v>22</v>
      </c>
      <c r="E37" s="24">
        <v>519</v>
      </c>
      <c r="F37" s="25">
        <v>284</v>
      </c>
      <c r="G37" s="25">
        <v>803</v>
      </c>
      <c r="H37" s="24">
        <v>19</v>
      </c>
      <c r="I37" s="25">
        <v>8</v>
      </c>
      <c r="J37" s="25">
        <v>27</v>
      </c>
      <c r="K37" s="24">
        <v>10</v>
      </c>
      <c r="L37" s="25">
        <v>6</v>
      </c>
      <c r="M37" s="25">
        <v>16</v>
      </c>
      <c r="N37" s="24">
        <v>0</v>
      </c>
      <c r="O37" s="25">
        <v>0</v>
      </c>
      <c r="P37" s="25">
        <v>0</v>
      </c>
      <c r="Q37" s="24">
        <f t="shared" si="0"/>
        <v>559</v>
      </c>
      <c r="R37" s="25">
        <f t="shared" si="1"/>
        <v>309</v>
      </c>
      <c r="S37" s="25">
        <f t="shared" si="2"/>
        <v>868</v>
      </c>
    </row>
    <row r="38" spans="1:19" ht="10.5" customHeight="1">
      <c r="A38" s="11" t="s">
        <v>354</v>
      </c>
      <c r="B38" s="24">
        <v>0</v>
      </c>
      <c r="C38" s="25">
        <v>0</v>
      </c>
      <c r="D38" s="25">
        <v>0</v>
      </c>
      <c r="E38" s="24">
        <v>0</v>
      </c>
      <c r="F38" s="25">
        <v>0</v>
      </c>
      <c r="G38" s="25">
        <v>0</v>
      </c>
      <c r="H38" s="24">
        <v>2</v>
      </c>
      <c r="I38" s="25">
        <v>2</v>
      </c>
      <c r="J38" s="25">
        <v>4</v>
      </c>
      <c r="K38" s="24">
        <v>0</v>
      </c>
      <c r="L38" s="25">
        <v>0</v>
      </c>
      <c r="M38" s="25">
        <v>0</v>
      </c>
      <c r="N38" s="24">
        <v>0</v>
      </c>
      <c r="O38" s="25">
        <v>0</v>
      </c>
      <c r="P38" s="25">
        <v>0</v>
      </c>
      <c r="Q38" s="24">
        <f t="shared" si="0"/>
        <v>2</v>
      </c>
      <c r="R38" s="25">
        <f t="shared" si="1"/>
        <v>2</v>
      </c>
      <c r="S38" s="25">
        <f t="shared" si="2"/>
        <v>4</v>
      </c>
    </row>
    <row r="39" spans="1:19" ht="10.5" customHeight="1">
      <c r="A39" s="11" t="s">
        <v>135</v>
      </c>
      <c r="B39" s="24">
        <v>0</v>
      </c>
      <c r="C39" s="25">
        <v>0</v>
      </c>
      <c r="D39" s="25">
        <v>0</v>
      </c>
      <c r="E39" s="24">
        <v>1</v>
      </c>
      <c r="F39" s="25">
        <v>0</v>
      </c>
      <c r="G39" s="25">
        <v>1</v>
      </c>
      <c r="H39" s="24">
        <v>4</v>
      </c>
      <c r="I39" s="25">
        <v>0</v>
      </c>
      <c r="J39" s="25">
        <v>4</v>
      </c>
      <c r="K39" s="24">
        <v>0</v>
      </c>
      <c r="L39" s="25">
        <v>0</v>
      </c>
      <c r="M39" s="25">
        <v>0</v>
      </c>
      <c r="N39" s="24">
        <v>0</v>
      </c>
      <c r="O39" s="25">
        <v>0</v>
      </c>
      <c r="P39" s="25">
        <v>0</v>
      </c>
      <c r="Q39" s="24">
        <f t="shared" si="0"/>
        <v>5</v>
      </c>
      <c r="R39" s="25">
        <f t="shared" si="1"/>
        <v>0</v>
      </c>
      <c r="S39" s="25">
        <f t="shared" si="2"/>
        <v>5</v>
      </c>
    </row>
    <row r="40" spans="1:19" ht="10.5" customHeight="1">
      <c r="A40" s="11" t="s">
        <v>54</v>
      </c>
      <c r="B40" s="24">
        <v>44</v>
      </c>
      <c r="C40" s="25">
        <v>64</v>
      </c>
      <c r="D40" s="25">
        <v>108</v>
      </c>
      <c r="E40" s="24">
        <v>84</v>
      </c>
      <c r="F40" s="25">
        <v>160</v>
      </c>
      <c r="G40" s="25">
        <v>244</v>
      </c>
      <c r="H40" s="24">
        <v>15</v>
      </c>
      <c r="I40" s="25">
        <v>15</v>
      </c>
      <c r="J40" s="25">
        <v>30</v>
      </c>
      <c r="K40" s="24">
        <v>6</v>
      </c>
      <c r="L40" s="25">
        <v>13</v>
      </c>
      <c r="M40" s="25">
        <v>19</v>
      </c>
      <c r="N40" s="24">
        <v>0</v>
      </c>
      <c r="O40" s="25">
        <v>0</v>
      </c>
      <c r="P40" s="25">
        <v>0</v>
      </c>
      <c r="Q40" s="24">
        <f t="shared" si="0"/>
        <v>149</v>
      </c>
      <c r="R40" s="25">
        <f t="shared" si="1"/>
        <v>252</v>
      </c>
      <c r="S40" s="25">
        <f t="shared" si="2"/>
        <v>401</v>
      </c>
    </row>
    <row r="41" spans="1:19" ht="10.5" customHeight="1">
      <c r="A41" s="11" t="s">
        <v>136</v>
      </c>
      <c r="B41" s="24">
        <v>23</v>
      </c>
      <c r="C41" s="25">
        <v>8</v>
      </c>
      <c r="D41" s="25">
        <v>31</v>
      </c>
      <c r="E41" s="24">
        <v>10</v>
      </c>
      <c r="F41" s="25">
        <v>2</v>
      </c>
      <c r="G41" s="25">
        <v>12</v>
      </c>
      <c r="H41" s="24">
        <v>0</v>
      </c>
      <c r="I41" s="25">
        <v>0</v>
      </c>
      <c r="J41" s="25">
        <v>0</v>
      </c>
      <c r="K41" s="24">
        <v>10</v>
      </c>
      <c r="L41" s="25">
        <v>1</v>
      </c>
      <c r="M41" s="25">
        <v>11</v>
      </c>
      <c r="N41" s="24">
        <v>0</v>
      </c>
      <c r="O41" s="25">
        <v>0</v>
      </c>
      <c r="P41" s="25">
        <v>0</v>
      </c>
      <c r="Q41" s="24">
        <f t="shared" si="0"/>
        <v>43</v>
      </c>
      <c r="R41" s="25">
        <f t="shared" si="1"/>
        <v>11</v>
      </c>
      <c r="S41" s="25">
        <f t="shared" si="2"/>
        <v>54</v>
      </c>
    </row>
    <row r="42" spans="1:19" ht="10.5" customHeight="1">
      <c r="A42" s="11" t="s">
        <v>334</v>
      </c>
      <c r="B42" s="24">
        <v>0</v>
      </c>
      <c r="C42" s="25">
        <v>0</v>
      </c>
      <c r="D42" s="25">
        <v>0</v>
      </c>
      <c r="E42" s="24">
        <v>4</v>
      </c>
      <c r="F42" s="25">
        <v>3</v>
      </c>
      <c r="G42" s="25">
        <v>7</v>
      </c>
      <c r="H42" s="24">
        <v>0</v>
      </c>
      <c r="I42" s="25">
        <v>0</v>
      </c>
      <c r="J42" s="25">
        <v>0</v>
      </c>
      <c r="K42" s="24">
        <v>0</v>
      </c>
      <c r="L42" s="25">
        <v>0</v>
      </c>
      <c r="M42" s="25">
        <v>0</v>
      </c>
      <c r="N42" s="24">
        <v>0</v>
      </c>
      <c r="O42" s="25">
        <v>0</v>
      </c>
      <c r="P42" s="25">
        <v>0</v>
      </c>
      <c r="Q42" s="24">
        <f>B42+E42+H42+K42+N42</f>
        <v>4</v>
      </c>
      <c r="R42" s="25">
        <f>C42+F42+I42+L42+O42</f>
        <v>3</v>
      </c>
      <c r="S42" s="25">
        <f>SUM(Q42:R42)</f>
        <v>7</v>
      </c>
    </row>
    <row r="43" spans="1:19" ht="10.5">
      <c r="A43" s="27" t="s">
        <v>28</v>
      </c>
      <c r="B43" s="28">
        <f aca="true" t="shared" si="3" ref="B43:S43">SUM(B13:B42)</f>
        <v>1365</v>
      </c>
      <c r="C43" s="29">
        <f t="shared" si="3"/>
        <v>1134</v>
      </c>
      <c r="D43" s="29">
        <f t="shared" si="3"/>
        <v>2499</v>
      </c>
      <c r="E43" s="28">
        <f t="shared" si="3"/>
        <v>8509</v>
      </c>
      <c r="F43" s="29">
        <f t="shared" si="3"/>
        <v>7380</v>
      </c>
      <c r="G43" s="29">
        <f t="shared" si="3"/>
        <v>15889</v>
      </c>
      <c r="H43" s="28">
        <f t="shared" si="3"/>
        <v>601</v>
      </c>
      <c r="I43" s="29">
        <f t="shared" si="3"/>
        <v>199</v>
      </c>
      <c r="J43" s="29">
        <f t="shared" si="3"/>
        <v>800</v>
      </c>
      <c r="K43" s="28">
        <f t="shared" si="3"/>
        <v>568</v>
      </c>
      <c r="L43" s="29">
        <f t="shared" si="3"/>
        <v>239</v>
      </c>
      <c r="M43" s="29">
        <f t="shared" si="3"/>
        <v>807</v>
      </c>
      <c r="N43" s="28">
        <f t="shared" si="3"/>
        <v>9</v>
      </c>
      <c r="O43" s="29">
        <f t="shared" si="3"/>
        <v>2</v>
      </c>
      <c r="P43" s="29">
        <f t="shared" si="3"/>
        <v>11</v>
      </c>
      <c r="Q43" s="28">
        <f t="shared" si="3"/>
        <v>11052</v>
      </c>
      <c r="R43" s="29">
        <f t="shared" si="3"/>
        <v>8954</v>
      </c>
      <c r="S43" s="29">
        <f t="shared" si="3"/>
        <v>20006</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9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
      <selection activeCell="Q65" sqref="Q65"/>
    </sheetView>
  </sheetViews>
  <sheetFormatPr defaultColWidth="10.66015625" defaultRowHeight="11.25"/>
  <cols>
    <col min="1" max="1" width="42.83203125" style="155" customWidth="1"/>
    <col min="2" max="3" width="8.33203125" style="155" customWidth="1"/>
    <col min="4" max="19" width="8.33203125" style="156" customWidth="1"/>
    <col min="20" max="16384" width="10.66015625" style="156" customWidth="1"/>
  </cols>
  <sheetData>
    <row r="1" ht="10.5">
      <c r="A1" s="153" t="s">
        <v>459</v>
      </c>
    </row>
    <row r="2" spans="1:19" ht="10.5">
      <c r="A2" s="154" t="s">
        <v>55</v>
      </c>
      <c r="B2" s="157"/>
      <c r="C2" s="157"/>
      <c r="D2" s="158"/>
      <c r="E2" s="158"/>
      <c r="F2" s="158"/>
      <c r="G2" s="158"/>
      <c r="H2" s="158"/>
      <c r="I2" s="158"/>
      <c r="J2" s="158"/>
      <c r="K2" s="158"/>
      <c r="L2" s="158"/>
      <c r="M2" s="158"/>
      <c r="N2" s="158"/>
      <c r="O2" s="158"/>
      <c r="P2" s="158"/>
      <c r="Q2" s="158"/>
      <c r="R2" s="158"/>
      <c r="S2" s="158"/>
    </row>
    <row r="3" spans="1:19" ht="10.5">
      <c r="A3" s="154" t="s">
        <v>460</v>
      </c>
      <c r="B3" s="157"/>
      <c r="C3" s="157"/>
      <c r="D3" s="158"/>
      <c r="E3" s="158"/>
      <c r="F3" s="158"/>
      <c r="G3" s="158"/>
      <c r="H3" s="158"/>
      <c r="I3" s="158"/>
      <c r="J3" s="158"/>
      <c r="K3" s="158"/>
      <c r="L3" s="158"/>
      <c r="M3" s="158"/>
      <c r="N3" s="158"/>
      <c r="O3" s="158"/>
      <c r="P3" s="158"/>
      <c r="Q3" s="158"/>
      <c r="R3" s="158"/>
      <c r="S3" s="158"/>
    </row>
    <row r="4" spans="1:19" ht="9" customHeight="1">
      <c r="A4" s="157"/>
      <c r="B4" s="157"/>
      <c r="C4" s="157"/>
      <c r="D4" s="158"/>
      <c r="E4" s="158"/>
      <c r="F4" s="158"/>
      <c r="G4" s="158"/>
      <c r="H4" s="158"/>
      <c r="I4" s="158"/>
      <c r="J4" s="158"/>
      <c r="K4" s="158"/>
      <c r="L4" s="158"/>
      <c r="M4" s="158"/>
      <c r="N4" s="158"/>
      <c r="O4" s="158"/>
      <c r="P4" s="158"/>
      <c r="Q4" s="158"/>
      <c r="R4" s="158"/>
      <c r="S4" s="158"/>
    </row>
    <row r="5" spans="1:19" ht="10.5">
      <c r="A5" s="154" t="s">
        <v>108</v>
      </c>
      <c r="B5" s="157"/>
      <c r="C5" s="157"/>
      <c r="D5" s="158"/>
      <c r="E5" s="158"/>
      <c r="F5" s="158"/>
      <c r="G5" s="158"/>
      <c r="H5" s="158"/>
      <c r="I5" s="158"/>
      <c r="J5" s="158"/>
      <c r="K5" s="158"/>
      <c r="L5" s="158"/>
      <c r="M5" s="158"/>
      <c r="N5" s="158"/>
      <c r="O5" s="158"/>
      <c r="P5" s="158"/>
      <c r="Q5" s="158"/>
      <c r="R5" s="158"/>
      <c r="S5" s="158"/>
    </row>
    <row r="6" spans="1:19" ht="10.5">
      <c r="A6" s="154" t="s">
        <v>109</v>
      </c>
      <c r="B6" s="157"/>
      <c r="C6" s="157"/>
      <c r="D6" s="158"/>
      <c r="E6" s="158"/>
      <c r="F6" s="158"/>
      <c r="G6" s="158"/>
      <c r="H6" s="158"/>
      <c r="I6" s="158"/>
      <c r="J6" s="158"/>
      <c r="K6" s="158"/>
      <c r="L6" s="158"/>
      <c r="M6" s="158"/>
      <c r="N6" s="158"/>
      <c r="O6" s="158"/>
      <c r="P6" s="158"/>
      <c r="Q6" s="158"/>
      <c r="R6" s="158"/>
      <c r="S6" s="158"/>
    </row>
    <row r="7" spans="1:19" ht="10.5">
      <c r="A7" s="154"/>
      <c r="B7" s="157"/>
      <c r="C7" s="157"/>
      <c r="D7" s="158"/>
      <c r="E7" s="158"/>
      <c r="F7" s="158"/>
      <c r="G7" s="158"/>
      <c r="H7" s="158"/>
      <c r="I7" s="158"/>
      <c r="J7" s="158"/>
      <c r="K7" s="158"/>
      <c r="L7" s="158"/>
      <c r="M7" s="158"/>
      <c r="N7" s="158"/>
      <c r="O7" s="158"/>
      <c r="P7" s="158"/>
      <c r="Q7" s="158"/>
      <c r="R7" s="158"/>
      <c r="S7" s="158"/>
    </row>
    <row r="8" spans="1:19" ht="10.5">
      <c r="A8" s="154" t="s">
        <v>144</v>
      </c>
      <c r="B8" s="157"/>
      <c r="C8" s="157"/>
      <c r="D8" s="158"/>
      <c r="E8" s="158"/>
      <c r="F8" s="158"/>
      <c r="G8" s="158"/>
      <c r="H8" s="158"/>
      <c r="I8" s="158"/>
      <c r="J8" s="158"/>
      <c r="K8" s="158"/>
      <c r="L8" s="158"/>
      <c r="M8" s="158"/>
      <c r="N8" s="158"/>
      <c r="O8" s="158"/>
      <c r="P8" s="158"/>
      <c r="Q8" s="158"/>
      <c r="R8" s="158"/>
      <c r="S8" s="158"/>
    </row>
    <row r="9" spans="1:4" ht="10.5" customHeight="1" thickBot="1">
      <c r="A9" s="51"/>
      <c r="B9" s="157"/>
      <c r="C9" s="157"/>
      <c r="D9" s="158"/>
    </row>
    <row r="10" spans="1:19" s="164" customFormat="1" ht="10.5" customHeight="1">
      <c r="A10" s="159"/>
      <c r="B10" s="332" t="s">
        <v>58</v>
      </c>
      <c r="C10" s="333"/>
      <c r="D10" s="334"/>
      <c r="E10" s="161"/>
      <c r="F10" s="160" t="s">
        <v>46</v>
      </c>
      <c r="G10" s="162"/>
      <c r="H10" s="161"/>
      <c r="I10" s="160" t="s">
        <v>47</v>
      </c>
      <c r="J10" s="162"/>
      <c r="K10" s="161"/>
      <c r="L10" s="160" t="s">
        <v>48</v>
      </c>
      <c r="M10" s="162"/>
      <c r="N10" s="161"/>
      <c r="O10" s="160" t="s">
        <v>59</v>
      </c>
      <c r="P10" s="162"/>
      <c r="Q10" s="161"/>
      <c r="R10" s="160" t="s">
        <v>28</v>
      </c>
      <c r="S10" s="163"/>
    </row>
    <row r="11" spans="1:19" s="164" customFormat="1" ht="10.5" customHeight="1">
      <c r="A11" s="149"/>
      <c r="B11" s="335" t="s">
        <v>60</v>
      </c>
      <c r="C11" s="336"/>
      <c r="D11" s="337"/>
      <c r="E11" s="167"/>
      <c r="F11" s="168"/>
      <c r="G11" s="169"/>
      <c r="H11" s="167"/>
      <c r="I11" s="168"/>
      <c r="J11" s="169"/>
      <c r="K11" s="167"/>
      <c r="L11" s="168"/>
      <c r="M11" s="169"/>
      <c r="N11" s="167"/>
      <c r="O11" s="170" t="s">
        <v>61</v>
      </c>
      <c r="P11" s="169"/>
      <c r="Q11" s="167"/>
      <c r="R11" s="168"/>
      <c r="S11" s="169"/>
    </row>
    <row r="12" spans="1:19" s="174" customFormat="1" ht="10.5" customHeight="1">
      <c r="A12" s="170" t="s">
        <v>62</v>
      </c>
      <c r="B12" s="171" t="s">
        <v>63</v>
      </c>
      <c r="C12" s="172" t="s">
        <v>64</v>
      </c>
      <c r="D12" s="173" t="s">
        <v>28</v>
      </c>
      <c r="E12" s="171" t="s">
        <v>63</v>
      </c>
      <c r="F12" s="172" t="s">
        <v>64</v>
      </c>
      <c r="G12" s="173" t="s">
        <v>28</v>
      </c>
      <c r="H12" s="171" t="s">
        <v>63</v>
      </c>
      <c r="I12" s="172" t="s">
        <v>64</v>
      </c>
      <c r="J12" s="173" t="s">
        <v>28</v>
      </c>
      <c r="K12" s="171" t="s">
        <v>63</v>
      </c>
      <c r="L12" s="172" t="s">
        <v>64</v>
      </c>
      <c r="M12" s="173" t="s">
        <v>28</v>
      </c>
      <c r="N12" s="171" t="s">
        <v>63</v>
      </c>
      <c r="O12" s="172" t="s">
        <v>64</v>
      </c>
      <c r="P12" s="173" t="s">
        <v>28</v>
      </c>
      <c r="Q12" s="171" t="s">
        <v>63</v>
      </c>
      <c r="R12" s="172" t="s">
        <v>64</v>
      </c>
      <c r="S12" s="173" t="s">
        <v>28</v>
      </c>
    </row>
    <row r="13" spans="1:19" s="164" customFormat="1" ht="10.5">
      <c r="A13" s="175" t="s">
        <v>335</v>
      </c>
      <c r="B13" s="176">
        <v>402</v>
      </c>
      <c r="C13" s="177">
        <v>7</v>
      </c>
      <c r="D13" s="177">
        <v>409</v>
      </c>
      <c r="E13" s="176">
        <v>1199</v>
      </c>
      <c r="F13" s="177">
        <v>5</v>
      </c>
      <c r="G13" s="177">
        <v>1204</v>
      </c>
      <c r="H13" s="176">
        <v>161</v>
      </c>
      <c r="I13" s="177">
        <v>0</v>
      </c>
      <c r="J13" s="177">
        <v>161</v>
      </c>
      <c r="K13" s="176">
        <v>234</v>
      </c>
      <c r="L13" s="177">
        <v>3</v>
      </c>
      <c r="M13" s="177">
        <v>237</v>
      </c>
      <c r="N13" s="176">
        <v>0</v>
      </c>
      <c r="O13" s="177">
        <v>0</v>
      </c>
      <c r="P13" s="177">
        <v>0</v>
      </c>
      <c r="Q13" s="176">
        <f aca="true" t="shared" si="0" ref="Q13:Q37">B13+E13+H13+K13+N13</f>
        <v>1996</v>
      </c>
      <c r="R13" s="177">
        <f aca="true" t="shared" si="1" ref="R13:R37">C13+F13+I13+L13+O13</f>
        <v>15</v>
      </c>
      <c r="S13" s="177">
        <f aca="true" t="shared" si="2" ref="S13:S37">SUM(Q13:R13)</f>
        <v>2011</v>
      </c>
    </row>
    <row r="14" spans="1:19" ht="10.5" customHeight="1">
      <c r="A14" s="149" t="s">
        <v>36</v>
      </c>
      <c r="B14" s="178">
        <v>61</v>
      </c>
      <c r="C14" s="179">
        <v>1</v>
      </c>
      <c r="D14" s="179">
        <v>62</v>
      </c>
      <c r="E14" s="178">
        <v>365</v>
      </c>
      <c r="F14" s="179">
        <v>1</v>
      </c>
      <c r="G14" s="179">
        <v>366</v>
      </c>
      <c r="H14" s="178">
        <v>19</v>
      </c>
      <c r="I14" s="179">
        <v>0</v>
      </c>
      <c r="J14" s="179">
        <v>19</v>
      </c>
      <c r="K14" s="178">
        <v>19</v>
      </c>
      <c r="L14" s="179">
        <v>0</v>
      </c>
      <c r="M14" s="179">
        <v>19</v>
      </c>
      <c r="N14" s="178">
        <v>0</v>
      </c>
      <c r="O14" s="179">
        <v>0</v>
      </c>
      <c r="P14" s="179">
        <v>0</v>
      </c>
      <c r="Q14" s="178">
        <f t="shared" si="0"/>
        <v>464</v>
      </c>
      <c r="R14" s="179">
        <f t="shared" si="1"/>
        <v>2</v>
      </c>
      <c r="S14" s="179">
        <f t="shared" si="2"/>
        <v>466</v>
      </c>
    </row>
    <row r="15" spans="1:19" ht="10.5" customHeight="1">
      <c r="A15" s="149" t="s">
        <v>145</v>
      </c>
      <c r="B15" s="178">
        <v>40</v>
      </c>
      <c r="C15" s="179">
        <v>20</v>
      </c>
      <c r="D15" s="179">
        <v>60</v>
      </c>
      <c r="E15" s="178">
        <v>65</v>
      </c>
      <c r="F15" s="179">
        <v>23</v>
      </c>
      <c r="G15" s="179">
        <v>88</v>
      </c>
      <c r="H15" s="178">
        <v>29</v>
      </c>
      <c r="I15" s="179">
        <v>7</v>
      </c>
      <c r="J15" s="179">
        <v>36</v>
      </c>
      <c r="K15" s="178">
        <v>21</v>
      </c>
      <c r="L15" s="179">
        <v>7</v>
      </c>
      <c r="M15" s="179">
        <v>28</v>
      </c>
      <c r="N15" s="178">
        <v>5</v>
      </c>
      <c r="O15" s="179">
        <v>1</v>
      </c>
      <c r="P15" s="179">
        <v>6</v>
      </c>
      <c r="Q15" s="178">
        <f t="shared" si="0"/>
        <v>160</v>
      </c>
      <c r="R15" s="179">
        <f t="shared" si="1"/>
        <v>58</v>
      </c>
      <c r="S15" s="179">
        <f t="shared" si="2"/>
        <v>218</v>
      </c>
    </row>
    <row r="16" spans="1:19" ht="10.5" customHeight="1">
      <c r="A16" s="149" t="s">
        <v>347</v>
      </c>
      <c r="B16" s="178">
        <v>0</v>
      </c>
      <c r="C16" s="179">
        <v>0</v>
      </c>
      <c r="D16" s="179">
        <v>0</v>
      </c>
      <c r="E16" s="178">
        <v>4</v>
      </c>
      <c r="F16" s="179">
        <v>7</v>
      </c>
      <c r="G16" s="179">
        <v>11</v>
      </c>
      <c r="H16" s="178">
        <v>0</v>
      </c>
      <c r="I16" s="179">
        <v>0</v>
      </c>
      <c r="J16" s="179">
        <v>0</v>
      </c>
      <c r="K16" s="178">
        <v>0</v>
      </c>
      <c r="L16" s="179">
        <v>0</v>
      </c>
      <c r="M16" s="179">
        <v>0</v>
      </c>
      <c r="N16" s="178">
        <v>0</v>
      </c>
      <c r="O16" s="179">
        <v>0</v>
      </c>
      <c r="P16" s="179">
        <v>0</v>
      </c>
      <c r="Q16" s="178">
        <f t="shared" si="0"/>
        <v>4</v>
      </c>
      <c r="R16" s="179">
        <f t="shared" si="1"/>
        <v>7</v>
      </c>
      <c r="S16" s="179">
        <f t="shared" si="2"/>
        <v>11</v>
      </c>
    </row>
    <row r="17" spans="1:19" ht="10.5" customHeight="1">
      <c r="A17" s="149" t="s">
        <v>50</v>
      </c>
      <c r="B17" s="178">
        <v>0</v>
      </c>
      <c r="C17" s="179">
        <v>0</v>
      </c>
      <c r="D17" s="179">
        <v>0</v>
      </c>
      <c r="E17" s="178">
        <v>0</v>
      </c>
      <c r="F17" s="179">
        <v>0</v>
      </c>
      <c r="G17" s="179">
        <v>0</v>
      </c>
      <c r="H17" s="178">
        <v>0</v>
      </c>
      <c r="I17" s="179">
        <v>0</v>
      </c>
      <c r="J17" s="179">
        <v>0</v>
      </c>
      <c r="K17" s="178">
        <v>3</v>
      </c>
      <c r="L17" s="179">
        <v>1</v>
      </c>
      <c r="M17" s="179">
        <v>4</v>
      </c>
      <c r="N17" s="178">
        <v>0</v>
      </c>
      <c r="O17" s="179">
        <v>0</v>
      </c>
      <c r="P17" s="179">
        <v>0</v>
      </c>
      <c r="Q17" s="178">
        <f aca="true" t="shared" si="3" ref="Q17:R19">B17+E17+H17+K17+N17</f>
        <v>3</v>
      </c>
      <c r="R17" s="179">
        <f t="shared" si="3"/>
        <v>1</v>
      </c>
      <c r="S17" s="179">
        <f>SUM(Q17:R17)</f>
        <v>4</v>
      </c>
    </row>
    <row r="18" spans="1:19" ht="10.5" customHeight="1">
      <c r="A18" s="149" t="s">
        <v>356</v>
      </c>
      <c r="B18" s="178">
        <v>12</v>
      </c>
      <c r="C18" s="179">
        <v>9</v>
      </c>
      <c r="D18" s="179">
        <v>21</v>
      </c>
      <c r="E18" s="178">
        <v>36</v>
      </c>
      <c r="F18" s="179">
        <v>17</v>
      </c>
      <c r="G18" s="179">
        <v>53</v>
      </c>
      <c r="H18" s="178">
        <v>0</v>
      </c>
      <c r="I18" s="179">
        <v>0</v>
      </c>
      <c r="J18" s="179">
        <v>0</v>
      </c>
      <c r="K18" s="178">
        <v>14</v>
      </c>
      <c r="L18" s="179">
        <v>0</v>
      </c>
      <c r="M18" s="179">
        <v>14</v>
      </c>
      <c r="N18" s="178">
        <v>0</v>
      </c>
      <c r="O18" s="179">
        <v>0</v>
      </c>
      <c r="P18" s="179">
        <v>0</v>
      </c>
      <c r="Q18" s="178">
        <f t="shared" si="3"/>
        <v>62</v>
      </c>
      <c r="R18" s="179">
        <f t="shared" si="3"/>
        <v>26</v>
      </c>
      <c r="S18" s="179">
        <f>SUM(Q18:R18)</f>
        <v>88</v>
      </c>
    </row>
    <row r="19" spans="1:19" ht="10.5" customHeight="1">
      <c r="A19" s="149" t="s">
        <v>400</v>
      </c>
      <c r="B19" s="178">
        <v>20</v>
      </c>
      <c r="C19" s="179">
        <v>1</v>
      </c>
      <c r="D19" s="179">
        <v>21</v>
      </c>
      <c r="E19" s="178">
        <v>8</v>
      </c>
      <c r="F19" s="179">
        <v>3</v>
      </c>
      <c r="G19" s="179">
        <v>11</v>
      </c>
      <c r="H19" s="178">
        <v>0</v>
      </c>
      <c r="I19" s="179">
        <v>0</v>
      </c>
      <c r="J19" s="179">
        <v>0</v>
      </c>
      <c r="K19" s="178">
        <v>0</v>
      </c>
      <c r="L19" s="179">
        <v>0</v>
      </c>
      <c r="M19" s="179">
        <v>0</v>
      </c>
      <c r="N19" s="178">
        <v>0</v>
      </c>
      <c r="O19" s="179">
        <v>0</v>
      </c>
      <c r="P19" s="179">
        <v>0</v>
      </c>
      <c r="Q19" s="178">
        <f t="shared" si="3"/>
        <v>28</v>
      </c>
      <c r="R19" s="179">
        <f t="shared" si="3"/>
        <v>4</v>
      </c>
      <c r="S19" s="179">
        <f>SUM(Q19:R19)</f>
        <v>32</v>
      </c>
    </row>
    <row r="20" spans="1:19" ht="10.5" customHeight="1">
      <c r="A20" s="149" t="s">
        <v>146</v>
      </c>
      <c r="B20" s="178">
        <v>215</v>
      </c>
      <c r="C20" s="179">
        <v>2</v>
      </c>
      <c r="D20" s="179">
        <v>217</v>
      </c>
      <c r="E20" s="178">
        <v>510</v>
      </c>
      <c r="F20" s="179">
        <v>3</v>
      </c>
      <c r="G20" s="179">
        <v>513</v>
      </c>
      <c r="H20" s="178">
        <v>52</v>
      </c>
      <c r="I20" s="179">
        <v>0</v>
      </c>
      <c r="J20" s="179">
        <v>52</v>
      </c>
      <c r="K20" s="178">
        <v>79</v>
      </c>
      <c r="L20" s="179">
        <v>0</v>
      </c>
      <c r="M20" s="179">
        <v>79</v>
      </c>
      <c r="N20" s="178">
        <v>0</v>
      </c>
      <c r="O20" s="179">
        <v>0</v>
      </c>
      <c r="P20" s="179">
        <v>0</v>
      </c>
      <c r="Q20" s="178">
        <f t="shared" si="0"/>
        <v>856</v>
      </c>
      <c r="R20" s="179">
        <f t="shared" si="1"/>
        <v>5</v>
      </c>
      <c r="S20" s="179">
        <f t="shared" si="2"/>
        <v>861</v>
      </c>
    </row>
    <row r="21" spans="1:19" ht="10.5" customHeight="1">
      <c r="A21" s="149" t="s">
        <v>147</v>
      </c>
      <c r="B21" s="178">
        <v>4</v>
      </c>
      <c r="C21" s="179">
        <v>3</v>
      </c>
      <c r="D21" s="179">
        <v>7</v>
      </c>
      <c r="E21" s="178">
        <v>4</v>
      </c>
      <c r="F21" s="179">
        <v>4</v>
      </c>
      <c r="G21" s="179">
        <v>8</v>
      </c>
      <c r="H21" s="178">
        <v>0</v>
      </c>
      <c r="I21" s="179">
        <v>0</v>
      </c>
      <c r="J21" s="179">
        <v>0</v>
      </c>
      <c r="K21" s="178">
        <v>2</v>
      </c>
      <c r="L21" s="179">
        <v>2</v>
      </c>
      <c r="M21" s="179">
        <v>4</v>
      </c>
      <c r="N21" s="178">
        <v>0</v>
      </c>
      <c r="O21" s="179">
        <v>0</v>
      </c>
      <c r="P21" s="179">
        <v>0</v>
      </c>
      <c r="Q21" s="178">
        <f t="shared" si="0"/>
        <v>10</v>
      </c>
      <c r="R21" s="179">
        <f t="shared" si="1"/>
        <v>9</v>
      </c>
      <c r="S21" s="179">
        <f t="shared" si="2"/>
        <v>19</v>
      </c>
    </row>
    <row r="22" spans="1:19" ht="10.5" customHeight="1">
      <c r="A22" s="149" t="s">
        <v>148</v>
      </c>
      <c r="B22" s="178">
        <v>12</v>
      </c>
      <c r="C22" s="179">
        <v>290</v>
      </c>
      <c r="D22" s="179">
        <v>302</v>
      </c>
      <c r="E22" s="178">
        <v>27</v>
      </c>
      <c r="F22" s="179">
        <v>530</v>
      </c>
      <c r="G22" s="179">
        <v>557</v>
      </c>
      <c r="H22" s="178">
        <v>11</v>
      </c>
      <c r="I22" s="179">
        <v>74</v>
      </c>
      <c r="J22" s="179">
        <v>85</v>
      </c>
      <c r="K22" s="178">
        <v>14</v>
      </c>
      <c r="L22" s="179">
        <v>99</v>
      </c>
      <c r="M22" s="179">
        <v>113</v>
      </c>
      <c r="N22" s="178">
        <v>0</v>
      </c>
      <c r="O22" s="179">
        <v>0</v>
      </c>
      <c r="P22" s="179">
        <v>0</v>
      </c>
      <c r="Q22" s="178">
        <f>B22+E22+H22+K22+N22</f>
        <v>64</v>
      </c>
      <c r="R22" s="179">
        <f>C22+F22+I22+L22+O22</f>
        <v>993</v>
      </c>
      <c r="S22" s="179">
        <f>SUM(Q22:R22)</f>
        <v>1057</v>
      </c>
    </row>
    <row r="23" spans="1:19" ht="10.5" customHeight="1">
      <c r="A23" s="149" t="s">
        <v>39</v>
      </c>
      <c r="B23" s="178">
        <v>240</v>
      </c>
      <c r="C23" s="179">
        <v>6</v>
      </c>
      <c r="D23" s="179">
        <v>246</v>
      </c>
      <c r="E23" s="178">
        <v>735</v>
      </c>
      <c r="F23" s="179">
        <v>23</v>
      </c>
      <c r="G23" s="179">
        <v>758</v>
      </c>
      <c r="H23" s="178">
        <v>95</v>
      </c>
      <c r="I23" s="179">
        <v>3</v>
      </c>
      <c r="J23" s="179">
        <v>98</v>
      </c>
      <c r="K23" s="178">
        <v>93</v>
      </c>
      <c r="L23" s="179">
        <v>0</v>
      </c>
      <c r="M23" s="179">
        <v>93</v>
      </c>
      <c r="N23" s="178">
        <v>0</v>
      </c>
      <c r="O23" s="179">
        <v>0</v>
      </c>
      <c r="P23" s="179">
        <v>0</v>
      </c>
      <c r="Q23" s="178">
        <f t="shared" si="0"/>
        <v>1163</v>
      </c>
      <c r="R23" s="179">
        <f t="shared" si="1"/>
        <v>32</v>
      </c>
      <c r="S23" s="179">
        <f t="shared" si="2"/>
        <v>1195</v>
      </c>
    </row>
    <row r="24" spans="1:19" ht="10.5" customHeight="1">
      <c r="A24" s="149" t="s">
        <v>149</v>
      </c>
      <c r="B24" s="178">
        <v>237</v>
      </c>
      <c r="C24" s="179">
        <v>245</v>
      </c>
      <c r="D24" s="179">
        <v>482</v>
      </c>
      <c r="E24" s="178">
        <v>582</v>
      </c>
      <c r="F24" s="179">
        <v>728</v>
      </c>
      <c r="G24" s="179">
        <v>1310</v>
      </c>
      <c r="H24" s="178">
        <v>28</v>
      </c>
      <c r="I24" s="179">
        <v>38</v>
      </c>
      <c r="J24" s="179">
        <v>66</v>
      </c>
      <c r="K24" s="178">
        <v>61</v>
      </c>
      <c r="L24" s="179">
        <v>54</v>
      </c>
      <c r="M24" s="179">
        <v>115</v>
      </c>
      <c r="N24" s="178">
        <v>0</v>
      </c>
      <c r="O24" s="179">
        <v>0</v>
      </c>
      <c r="P24" s="179">
        <v>0</v>
      </c>
      <c r="Q24" s="178">
        <f t="shared" si="0"/>
        <v>908</v>
      </c>
      <c r="R24" s="179">
        <f t="shared" si="1"/>
        <v>1065</v>
      </c>
      <c r="S24" s="179">
        <f t="shared" si="2"/>
        <v>1973</v>
      </c>
    </row>
    <row r="25" spans="1:19" ht="10.5" customHeight="1">
      <c r="A25" s="149" t="s">
        <v>73</v>
      </c>
      <c r="B25" s="178">
        <v>7</v>
      </c>
      <c r="C25" s="179">
        <v>1</v>
      </c>
      <c r="D25" s="179">
        <v>8</v>
      </c>
      <c r="E25" s="178">
        <v>0</v>
      </c>
      <c r="F25" s="179">
        <v>0</v>
      </c>
      <c r="G25" s="179">
        <v>0</v>
      </c>
      <c r="H25" s="178">
        <v>0</v>
      </c>
      <c r="I25" s="179">
        <v>0</v>
      </c>
      <c r="J25" s="179">
        <v>0</v>
      </c>
      <c r="K25" s="178">
        <v>0</v>
      </c>
      <c r="L25" s="179">
        <v>0</v>
      </c>
      <c r="M25" s="179">
        <v>0</v>
      </c>
      <c r="N25" s="178">
        <v>0</v>
      </c>
      <c r="O25" s="179">
        <v>0</v>
      </c>
      <c r="P25" s="179">
        <v>0</v>
      </c>
      <c r="Q25" s="178">
        <f t="shared" si="0"/>
        <v>7</v>
      </c>
      <c r="R25" s="179">
        <f t="shared" si="1"/>
        <v>1</v>
      </c>
      <c r="S25" s="179">
        <f t="shared" si="2"/>
        <v>8</v>
      </c>
    </row>
    <row r="26" spans="1:19" ht="10.5" customHeight="1">
      <c r="A26" s="149" t="s">
        <v>150</v>
      </c>
      <c r="B26" s="178">
        <v>0</v>
      </c>
      <c r="C26" s="179">
        <v>10</v>
      </c>
      <c r="D26" s="179">
        <v>10</v>
      </c>
      <c r="E26" s="178">
        <v>8</v>
      </c>
      <c r="F26" s="179">
        <v>238</v>
      </c>
      <c r="G26" s="179">
        <v>246</v>
      </c>
      <c r="H26" s="178">
        <v>5</v>
      </c>
      <c r="I26" s="179">
        <v>9</v>
      </c>
      <c r="J26" s="179">
        <v>14</v>
      </c>
      <c r="K26" s="178">
        <v>0</v>
      </c>
      <c r="L26" s="179">
        <v>0</v>
      </c>
      <c r="M26" s="179">
        <v>0</v>
      </c>
      <c r="N26" s="178">
        <v>0</v>
      </c>
      <c r="O26" s="179">
        <v>0</v>
      </c>
      <c r="P26" s="179">
        <v>0</v>
      </c>
      <c r="Q26" s="178">
        <f t="shared" si="0"/>
        <v>13</v>
      </c>
      <c r="R26" s="179">
        <f t="shared" si="1"/>
        <v>257</v>
      </c>
      <c r="S26" s="179">
        <f t="shared" si="2"/>
        <v>270</v>
      </c>
    </row>
    <row r="27" spans="1:19" ht="10.5" customHeight="1">
      <c r="A27" s="149" t="s">
        <v>151</v>
      </c>
      <c r="B27" s="178">
        <v>2</v>
      </c>
      <c r="C27" s="179">
        <v>8</v>
      </c>
      <c r="D27" s="179">
        <v>10</v>
      </c>
      <c r="E27" s="178">
        <v>2</v>
      </c>
      <c r="F27" s="179">
        <v>12</v>
      </c>
      <c r="G27" s="179">
        <v>14</v>
      </c>
      <c r="H27" s="178">
        <v>0</v>
      </c>
      <c r="I27" s="179">
        <v>0</v>
      </c>
      <c r="J27" s="179">
        <v>0</v>
      </c>
      <c r="K27" s="178">
        <v>0</v>
      </c>
      <c r="L27" s="179">
        <v>0</v>
      </c>
      <c r="M27" s="179">
        <v>0</v>
      </c>
      <c r="N27" s="178">
        <v>0</v>
      </c>
      <c r="O27" s="179">
        <v>0</v>
      </c>
      <c r="P27" s="179">
        <v>0</v>
      </c>
      <c r="Q27" s="178">
        <f t="shared" si="0"/>
        <v>4</v>
      </c>
      <c r="R27" s="179">
        <f t="shared" si="1"/>
        <v>20</v>
      </c>
      <c r="S27" s="179">
        <f t="shared" si="2"/>
        <v>24</v>
      </c>
    </row>
    <row r="28" spans="1:19" ht="10.5" customHeight="1">
      <c r="A28" s="149" t="s">
        <v>421</v>
      </c>
      <c r="B28" s="178">
        <v>35</v>
      </c>
      <c r="C28" s="179">
        <v>30</v>
      </c>
      <c r="D28" s="179">
        <v>65</v>
      </c>
      <c r="E28" s="178">
        <v>234</v>
      </c>
      <c r="F28" s="179">
        <v>122</v>
      </c>
      <c r="G28" s="179">
        <v>356</v>
      </c>
      <c r="H28" s="178">
        <v>110</v>
      </c>
      <c r="I28" s="179">
        <v>36</v>
      </c>
      <c r="J28" s="179">
        <v>146</v>
      </c>
      <c r="K28" s="178">
        <v>22</v>
      </c>
      <c r="L28" s="179">
        <v>4</v>
      </c>
      <c r="M28" s="179">
        <v>26</v>
      </c>
      <c r="N28" s="178">
        <v>2</v>
      </c>
      <c r="O28" s="179">
        <v>2</v>
      </c>
      <c r="P28" s="179">
        <v>4</v>
      </c>
      <c r="Q28" s="178">
        <f t="shared" si="0"/>
        <v>403</v>
      </c>
      <c r="R28" s="179">
        <f t="shared" si="1"/>
        <v>194</v>
      </c>
      <c r="S28" s="179">
        <f t="shared" si="2"/>
        <v>597</v>
      </c>
    </row>
    <row r="29" spans="1:19" ht="10.5" customHeight="1">
      <c r="A29" s="149" t="s">
        <v>152</v>
      </c>
      <c r="B29" s="178">
        <v>48</v>
      </c>
      <c r="C29" s="179">
        <v>59</v>
      </c>
      <c r="D29" s="179">
        <v>107</v>
      </c>
      <c r="E29" s="178">
        <v>76</v>
      </c>
      <c r="F29" s="179">
        <v>113</v>
      </c>
      <c r="G29" s="179">
        <v>189</v>
      </c>
      <c r="H29" s="178">
        <v>3</v>
      </c>
      <c r="I29" s="179">
        <v>9</v>
      </c>
      <c r="J29" s="179">
        <v>12</v>
      </c>
      <c r="K29" s="178">
        <v>27</v>
      </c>
      <c r="L29" s="179">
        <v>42</v>
      </c>
      <c r="M29" s="179">
        <v>69</v>
      </c>
      <c r="N29" s="178">
        <v>0</v>
      </c>
      <c r="O29" s="179">
        <v>0</v>
      </c>
      <c r="P29" s="179">
        <v>0</v>
      </c>
      <c r="Q29" s="178">
        <f t="shared" si="0"/>
        <v>154</v>
      </c>
      <c r="R29" s="179">
        <f t="shared" si="1"/>
        <v>223</v>
      </c>
      <c r="S29" s="179">
        <f t="shared" si="2"/>
        <v>377</v>
      </c>
    </row>
    <row r="30" spans="1:19" ht="10.5" customHeight="1">
      <c r="A30" s="149" t="s">
        <v>153</v>
      </c>
      <c r="B30" s="178">
        <v>63</v>
      </c>
      <c r="C30" s="179">
        <v>29</v>
      </c>
      <c r="D30" s="179">
        <v>92</v>
      </c>
      <c r="E30" s="178">
        <v>257</v>
      </c>
      <c r="F30" s="179">
        <v>124</v>
      </c>
      <c r="G30" s="179">
        <v>381</v>
      </c>
      <c r="H30" s="178">
        <v>24</v>
      </c>
      <c r="I30" s="179">
        <v>21</v>
      </c>
      <c r="J30" s="179">
        <v>45</v>
      </c>
      <c r="K30" s="178">
        <v>29</v>
      </c>
      <c r="L30" s="179">
        <v>24</v>
      </c>
      <c r="M30" s="179">
        <v>53</v>
      </c>
      <c r="N30" s="178">
        <v>10</v>
      </c>
      <c r="O30" s="179">
        <v>2</v>
      </c>
      <c r="P30" s="179">
        <v>12</v>
      </c>
      <c r="Q30" s="178">
        <f t="shared" si="0"/>
        <v>383</v>
      </c>
      <c r="R30" s="179">
        <f t="shared" si="1"/>
        <v>200</v>
      </c>
      <c r="S30" s="179">
        <f t="shared" si="2"/>
        <v>583</v>
      </c>
    </row>
    <row r="31" spans="1:19" ht="10.5" customHeight="1">
      <c r="A31" s="149" t="s">
        <v>154</v>
      </c>
      <c r="B31" s="178">
        <v>11</v>
      </c>
      <c r="C31" s="179">
        <v>2</v>
      </c>
      <c r="D31" s="179">
        <v>13</v>
      </c>
      <c r="E31" s="178">
        <v>0</v>
      </c>
      <c r="F31" s="179">
        <v>0</v>
      </c>
      <c r="G31" s="179">
        <v>0</v>
      </c>
      <c r="H31" s="178">
        <v>0</v>
      </c>
      <c r="I31" s="179">
        <v>0</v>
      </c>
      <c r="J31" s="179">
        <v>0</v>
      </c>
      <c r="K31" s="178">
        <v>0</v>
      </c>
      <c r="L31" s="179">
        <v>0</v>
      </c>
      <c r="M31" s="179">
        <v>0</v>
      </c>
      <c r="N31" s="178">
        <v>0</v>
      </c>
      <c r="O31" s="179">
        <v>0</v>
      </c>
      <c r="P31" s="179">
        <v>0</v>
      </c>
      <c r="Q31" s="178">
        <f t="shared" si="0"/>
        <v>11</v>
      </c>
      <c r="R31" s="179">
        <f t="shared" si="1"/>
        <v>2</v>
      </c>
      <c r="S31" s="179">
        <f t="shared" si="2"/>
        <v>13</v>
      </c>
    </row>
    <row r="32" spans="1:19" ht="10.5" customHeight="1">
      <c r="A32" s="149" t="s">
        <v>155</v>
      </c>
      <c r="B32" s="178">
        <v>33</v>
      </c>
      <c r="C32" s="179">
        <v>21</v>
      </c>
      <c r="D32" s="179">
        <v>54</v>
      </c>
      <c r="E32" s="178">
        <v>102</v>
      </c>
      <c r="F32" s="179">
        <v>32</v>
      </c>
      <c r="G32" s="179">
        <v>134</v>
      </c>
      <c r="H32" s="178">
        <v>0</v>
      </c>
      <c r="I32" s="179">
        <v>0</v>
      </c>
      <c r="J32" s="179">
        <v>0</v>
      </c>
      <c r="K32" s="178">
        <v>11</v>
      </c>
      <c r="L32" s="179">
        <v>2</v>
      </c>
      <c r="M32" s="179">
        <v>13</v>
      </c>
      <c r="N32" s="178">
        <v>0</v>
      </c>
      <c r="O32" s="179">
        <v>0</v>
      </c>
      <c r="P32" s="179">
        <v>0</v>
      </c>
      <c r="Q32" s="178">
        <f>B32+E32+H32+K32+N32</f>
        <v>146</v>
      </c>
      <c r="R32" s="179">
        <f>C32+F32+I32+L32+O32</f>
        <v>55</v>
      </c>
      <c r="S32" s="179">
        <f>SUM(Q32:R32)</f>
        <v>201</v>
      </c>
    </row>
    <row r="33" spans="1:19" ht="10.5" customHeight="1">
      <c r="A33" s="149" t="s">
        <v>156</v>
      </c>
      <c r="B33" s="178">
        <v>22</v>
      </c>
      <c r="C33" s="179">
        <v>1</v>
      </c>
      <c r="D33" s="179">
        <v>23</v>
      </c>
      <c r="E33" s="178">
        <v>28</v>
      </c>
      <c r="F33" s="179">
        <v>6</v>
      </c>
      <c r="G33" s="179">
        <v>34</v>
      </c>
      <c r="H33" s="178">
        <v>10</v>
      </c>
      <c r="I33" s="179">
        <v>2</v>
      </c>
      <c r="J33" s="179">
        <v>12</v>
      </c>
      <c r="K33" s="178">
        <v>0</v>
      </c>
      <c r="L33" s="179">
        <v>0</v>
      </c>
      <c r="M33" s="179">
        <v>0</v>
      </c>
      <c r="N33" s="178">
        <v>3</v>
      </c>
      <c r="O33" s="179">
        <v>0</v>
      </c>
      <c r="P33" s="179">
        <v>3</v>
      </c>
      <c r="Q33" s="178">
        <f t="shared" si="0"/>
        <v>63</v>
      </c>
      <c r="R33" s="179">
        <f t="shared" si="1"/>
        <v>9</v>
      </c>
      <c r="S33" s="179">
        <f t="shared" si="2"/>
        <v>72</v>
      </c>
    </row>
    <row r="34" spans="1:19" ht="10.5" customHeight="1">
      <c r="A34" s="149" t="s">
        <v>40</v>
      </c>
      <c r="B34" s="178">
        <v>0</v>
      </c>
      <c r="C34" s="179">
        <v>0</v>
      </c>
      <c r="D34" s="179">
        <v>0</v>
      </c>
      <c r="E34" s="178">
        <v>2</v>
      </c>
      <c r="F34" s="179">
        <v>0</v>
      </c>
      <c r="G34" s="179">
        <v>2</v>
      </c>
      <c r="H34" s="178">
        <v>0</v>
      </c>
      <c r="I34" s="179">
        <v>0</v>
      </c>
      <c r="J34" s="179">
        <v>0</v>
      </c>
      <c r="K34" s="178">
        <v>0</v>
      </c>
      <c r="L34" s="179">
        <v>0</v>
      </c>
      <c r="M34" s="179">
        <v>0</v>
      </c>
      <c r="N34" s="178">
        <v>0</v>
      </c>
      <c r="O34" s="179">
        <v>0</v>
      </c>
      <c r="P34" s="179">
        <v>0</v>
      </c>
      <c r="Q34" s="178">
        <f t="shared" si="0"/>
        <v>2</v>
      </c>
      <c r="R34" s="179">
        <f t="shared" si="1"/>
        <v>0</v>
      </c>
      <c r="S34" s="179">
        <f t="shared" si="2"/>
        <v>2</v>
      </c>
    </row>
    <row r="35" spans="1:19" ht="10.5" customHeight="1">
      <c r="A35" s="149" t="s">
        <v>401</v>
      </c>
      <c r="B35" s="178">
        <v>2</v>
      </c>
      <c r="C35" s="179">
        <v>1</v>
      </c>
      <c r="D35" s="179">
        <v>3</v>
      </c>
      <c r="E35" s="178">
        <v>0</v>
      </c>
      <c r="F35" s="179">
        <v>0</v>
      </c>
      <c r="G35" s="179">
        <v>0</v>
      </c>
      <c r="H35" s="178">
        <v>0</v>
      </c>
      <c r="I35" s="179">
        <v>0</v>
      </c>
      <c r="J35" s="179">
        <v>0</v>
      </c>
      <c r="K35" s="178">
        <v>2</v>
      </c>
      <c r="L35" s="179">
        <v>1</v>
      </c>
      <c r="M35" s="179">
        <v>3</v>
      </c>
      <c r="N35" s="178">
        <v>0</v>
      </c>
      <c r="O35" s="179">
        <v>0</v>
      </c>
      <c r="P35" s="179">
        <v>0</v>
      </c>
      <c r="Q35" s="178">
        <f t="shared" si="0"/>
        <v>4</v>
      </c>
      <c r="R35" s="179">
        <f t="shared" si="1"/>
        <v>2</v>
      </c>
      <c r="S35" s="179">
        <f t="shared" si="2"/>
        <v>6</v>
      </c>
    </row>
    <row r="36" spans="1:19" ht="10.5" customHeight="1">
      <c r="A36" s="149" t="s">
        <v>158</v>
      </c>
      <c r="B36" s="178">
        <v>50</v>
      </c>
      <c r="C36" s="179">
        <v>38</v>
      </c>
      <c r="D36" s="179">
        <v>88</v>
      </c>
      <c r="E36" s="178">
        <v>148</v>
      </c>
      <c r="F36" s="179">
        <v>224</v>
      </c>
      <c r="G36" s="179">
        <v>372</v>
      </c>
      <c r="H36" s="178">
        <v>0</v>
      </c>
      <c r="I36" s="179">
        <v>0</v>
      </c>
      <c r="J36" s="179">
        <v>0</v>
      </c>
      <c r="K36" s="178">
        <v>18</v>
      </c>
      <c r="L36" s="179">
        <v>20</v>
      </c>
      <c r="M36" s="179">
        <v>38</v>
      </c>
      <c r="N36" s="178">
        <v>0</v>
      </c>
      <c r="O36" s="179">
        <v>0</v>
      </c>
      <c r="P36" s="179">
        <v>0</v>
      </c>
      <c r="Q36" s="178">
        <f t="shared" si="0"/>
        <v>216</v>
      </c>
      <c r="R36" s="179">
        <f t="shared" si="1"/>
        <v>282</v>
      </c>
      <c r="S36" s="179">
        <f t="shared" si="2"/>
        <v>498</v>
      </c>
    </row>
    <row r="37" spans="1:19" ht="10.5" customHeight="1">
      <c r="A37" s="149" t="s">
        <v>159</v>
      </c>
      <c r="B37" s="178">
        <v>74</v>
      </c>
      <c r="C37" s="179">
        <v>776</v>
      </c>
      <c r="D37" s="179">
        <v>850</v>
      </c>
      <c r="E37" s="178">
        <v>291</v>
      </c>
      <c r="F37" s="179">
        <v>2107</v>
      </c>
      <c r="G37" s="179">
        <v>2398</v>
      </c>
      <c r="H37" s="178">
        <v>2</v>
      </c>
      <c r="I37" s="179">
        <v>55</v>
      </c>
      <c r="J37" s="179">
        <v>57</v>
      </c>
      <c r="K37" s="178">
        <v>6</v>
      </c>
      <c r="L37" s="179">
        <v>167</v>
      </c>
      <c r="M37" s="179">
        <v>173</v>
      </c>
      <c r="N37" s="178">
        <v>0</v>
      </c>
      <c r="O37" s="179">
        <v>0</v>
      </c>
      <c r="P37" s="179">
        <v>0</v>
      </c>
      <c r="Q37" s="178">
        <f t="shared" si="0"/>
        <v>373</v>
      </c>
      <c r="R37" s="179">
        <f t="shared" si="1"/>
        <v>3105</v>
      </c>
      <c r="S37" s="179">
        <f t="shared" si="2"/>
        <v>3478</v>
      </c>
    </row>
    <row r="38" spans="1:19" ht="10.5" customHeight="1">
      <c r="A38" s="180" t="s">
        <v>28</v>
      </c>
      <c r="B38" s="181">
        <f>SUM(B13:B37)</f>
        <v>1590</v>
      </c>
      <c r="C38" s="182">
        <f>SUM(C13:C37)</f>
        <v>1560</v>
      </c>
      <c r="D38" s="182">
        <f>SUM(D13:D37)</f>
        <v>3150</v>
      </c>
      <c r="E38" s="181">
        <f>SUM(E13:E37)</f>
        <v>4683</v>
      </c>
      <c r="F38" s="182">
        <f>SUM(F13:F37)</f>
        <v>4322</v>
      </c>
      <c r="G38" s="182">
        <f>SUM(E38:F38)</f>
        <v>9005</v>
      </c>
      <c r="H38" s="181">
        <f aca="true" t="shared" si="4" ref="H38:S38">SUM(H13:H37)</f>
        <v>549</v>
      </c>
      <c r="I38" s="182">
        <f t="shared" si="4"/>
        <v>254</v>
      </c>
      <c r="J38" s="182">
        <f t="shared" si="4"/>
        <v>803</v>
      </c>
      <c r="K38" s="181">
        <f t="shared" si="4"/>
        <v>655</v>
      </c>
      <c r="L38" s="182">
        <f t="shared" si="4"/>
        <v>426</v>
      </c>
      <c r="M38" s="182">
        <f t="shared" si="4"/>
        <v>1081</v>
      </c>
      <c r="N38" s="181">
        <f t="shared" si="4"/>
        <v>20</v>
      </c>
      <c r="O38" s="182">
        <f t="shared" si="4"/>
        <v>5</v>
      </c>
      <c r="P38" s="182">
        <f t="shared" si="4"/>
        <v>25</v>
      </c>
      <c r="Q38" s="181">
        <f t="shared" si="4"/>
        <v>7497</v>
      </c>
      <c r="R38" s="182">
        <f t="shared" si="4"/>
        <v>6567</v>
      </c>
      <c r="S38" s="182">
        <f t="shared" si="4"/>
        <v>14064</v>
      </c>
    </row>
    <row r="39" spans="1:19" s="184" customFormat="1" ht="10.5" customHeight="1">
      <c r="A39" s="155"/>
      <c r="B39" s="155"/>
      <c r="C39" s="155"/>
      <c r="D39" s="156"/>
      <c r="E39" s="156"/>
      <c r="F39" s="156"/>
      <c r="G39" s="156"/>
      <c r="H39" s="156"/>
      <c r="I39" s="156"/>
      <c r="J39" s="156"/>
      <c r="K39" s="156"/>
      <c r="L39" s="156"/>
      <c r="M39" s="156"/>
      <c r="N39" s="156"/>
      <c r="O39" s="156"/>
      <c r="P39" s="156"/>
      <c r="Q39" s="156"/>
      <c r="R39" s="183"/>
      <c r="S39" s="156"/>
    </row>
    <row r="40" spans="1:19" ht="10.5">
      <c r="A40" s="154" t="s">
        <v>108</v>
      </c>
      <c r="B40" s="157"/>
      <c r="C40" s="157"/>
      <c r="D40" s="158"/>
      <c r="E40" s="158"/>
      <c r="F40" s="158"/>
      <c r="G40" s="158"/>
      <c r="H40" s="158"/>
      <c r="I40" s="158"/>
      <c r="J40" s="158"/>
      <c r="K40" s="158"/>
      <c r="L40" s="158"/>
      <c r="M40" s="158"/>
      <c r="N40" s="158"/>
      <c r="O40" s="158"/>
      <c r="P40" s="158"/>
      <c r="Q40" s="158"/>
      <c r="R40" s="158"/>
      <c r="S40" s="158"/>
    </row>
    <row r="41" spans="1:19" ht="10.5">
      <c r="A41" s="154" t="s">
        <v>342</v>
      </c>
      <c r="B41" s="157"/>
      <c r="C41" s="157"/>
      <c r="D41" s="158"/>
      <c r="E41" s="158"/>
      <c r="F41" s="158"/>
      <c r="G41" s="158"/>
      <c r="H41" s="158"/>
      <c r="I41" s="158"/>
      <c r="J41" s="158"/>
      <c r="K41" s="158"/>
      <c r="L41" s="158"/>
      <c r="M41" s="158"/>
      <c r="N41" s="158"/>
      <c r="O41" s="158"/>
      <c r="P41" s="158"/>
      <c r="Q41" s="158"/>
      <c r="R41" s="158"/>
      <c r="S41" s="158"/>
    </row>
    <row r="42" spans="1:19" ht="10.5">
      <c r="A42" s="154"/>
      <c r="B42" s="157"/>
      <c r="C42" s="157"/>
      <c r="D42" s="158"/>
      <c r="E42" s="158"/>
      <c r="F42" s="158"/>
      <c r="G42" s="158"/>
      <c r="H42" s="158"/>
      <c r="I42" s="158"/>
      <c r="J42" s="158"/>
      <c r="K42" s="158"/>
      <c r="L42" s="158"/>
      <c r="M42" s="158"/>
      <c r="N42" s="158"/>
      <c r="O42" s="158"/>
      <c r="P42" s="158"/>
      <c r="Q42" s="158"/>
      <c r="R42" s="158"/>
      <c r="S42" s="158"/>
    </row>
    <row r="43" spans="1:19" ht="10.5">
      <c r="A43" s="154" t="s">
        <v>144</v>
      </c>
      <c r="B43" s="157"/>
      <c r="C43" s="157"/>
      <c r="D43" s="158"/>
      <c r="E43" s="158"/>
      <c r="F43" s="158"/>
      <c r="G43" s="158"/>
      <c r="H43" s="158"/>
      <c r="I43" s="158"/>
      <c r="J43" s="158"/>
      <c r="K43" s="158"/>
      <c r="L43" s="158"/>
      <c r="M43" s="158"/>
      <c r="N43" s="158"/>
      <c r="O43" s="158"/>
      <c r="P43" s="158"/>
      <c r="Q43" s="158"/>
      <c r="R43" s="158"/>
      <c r="S43" s="158"/>
    </row>
    <row r="44" spans="1:4" ht="10.5" customHeight="1" thickBot="1">
      <c r="A44" s="51"/>
      <c r="B44" s="157"/>
      <c r="C44" s="157"/>
      <c r="D44" s="158"/>
    </row>
    <row r="45" spans="1:19" s="164" customFormat="1" ht="10.5" customHeight="1">
      <c r="A45" s="159"/>
      <c r="B45" s="332" t="s">
        <v>58</v>
      </c>
      <c r="C45" s="333"/>
      <c r="D45" s="334"/>
      <c r="E45" s="161"/>
      <c r="F45" s="160" t="s">
        <v>46</v>
      </c>
      <c r="G45" s="162"/>
      <c r="H45" s="161"/>
      <c r="I45" s="160" t="s">
        <v>47</v>
      </c>
      <c r="J45" s="162"/>
      <c r="K45" s="185"/>
      <c r="L45" s="160" t="s">
        <v>48</v>
      </c>
      <c r="M45" s="162"/>
      <c r="N45" s="185"/>
      <c r="O45" s="160" t="s">
        <v>59</v>
      </c>
      <c r="P45" s="162"/>
      <c r="Q45" s="161"/>
      <c r="R45" s="160" t="s">
        <v>28</v>
      </c>
      <c r="S45" s="163"/>
    </row>
    <row r="46" spans="1:19" s="164" customFormat="1" ht="10.5" customHeight="1">
      <c r="A46" s="149"/>
      <c r="B46" s="335" t="s">
        <v>60</v>
      </c>
      <c r="C46" s="336"/>
      <c r="D46" s="337"/>
      <c r="E46" s="167"/>
      <c r="F46" s="168"/>
      <c r="G46" s="169"/>
      <c r="H46" s="167"/>
      <c r="I46" s="168"/>
      <c r="J46" s="186"/>
      <c r="K46" s="168"/>
      <c r="L46" s="168"/>
      <c r="M46" s="186"/>
      <c r="N46" s="168"/>
      <c r="O46" s="170" t="s">
        <v>61</v>
      </c>
      <c r="P46" s="169"/>
      <c r="Q46" s="167"/>
      <c r="R46" s="168"/>
      <c r="S46" s="169"/>
    </row>
    <row r="47" spans="1:19" s="174" customFormat="1" ht="10.5" customHeight="1">
      <c r="A47" s="165" t="s">
        <v>376</v>
      </c>
      <c r="B47" s="187" t="s">
        <v>63</v>
      </c>
      <c r="C47" s="188" t="s">
        <v>64</v>
      </c>
      <c r="D47" s="189" t="s">
        <v>28</v>
      </c>
      <c r="E47" s="187" t="s">
        <v>63</v>
      </c>
      <c r="F47" s="188" t="s">
        <v>64</v>
      </c>
      <c r="G47" s="189" t="s">
        <v>28</v>
      </c>
      <c r="H47" s="187" t="s">
        <v>63</v>
      </c>
      <c r="I47" s="188" t="s">
        <v>64</v>
      </c>
      <c r="J47" s="190" t="s">
        <v>28</v>
      </c>
      <c r="K47" s="188" t="s">
        <v>63</v>
      </c>
      <c r="L47" s="188" t="s">
        <v>64</v>
      </c>
      <c r="M47" s="190" t="s">
        <v>28</v>
      </c>
      <c r="N47" s="188" t="s">
        <v>63</v>
      </c>
      <c r="O47" s="188" t="s">
        <v>64</v>
      </c>
      <c r="P47" s="189" t="s">
        <v>28</v>
      </c>
      <c r="Q47" s="187" t="s">
        <v>63</v>
      </c>
      <c r="R47" s="188" t="s">
        <v>64</v>
      </c>
      <c r="S47" s="189" t="s">
        <v>28</v>
      </c>
    </row>
    <row r="48" spans="1:19" s="174" customFormat="1" ht="10.5" customHeight="1">
      <c r="A48" s="149" t="s">
        <v>467</v>
      </c>
      <c r="B48" s="178">
        <v>0</v>
      </c>
      <c r="C48" s="179">
        <v>0</v>
      </c>
      <c r="D48" s="179">
        <v>0</v>
      </c>
      <c r="E48" s="178">
        <v>0</v>
      </c>
      <c r="F48" s="179">
        <v>0</v>
      </c>
      <c r="G48" s="179">
        <v>0</v>
      </c>
      <c r="H48" s="178">
        <v>1</v>
      </c>
      <c r="I48" s="179">
        <v>0</v>
      </c>
      <c r="J48" s="179">
        <v>1</v>
      </c>
      <c r="K48" s="178">
        <v>0</v>
      </c>
      <c r="L48" s="179">
        <v>0</v>
      </c>
      <c r="M48" s="179">
        <v>0</v>
      </c>
      <c r="N48" s="178">
        <v>0</v>
      </c>
      <c r="O48" s="179">
        <v>0</v>
      </c>
      <c r="P48" s="179">
        <v>0</v>
      </c>
      <c r="Q48" s="178">
        <f aca="true" t="shared" si="5" ref="Q48:Q61">B48+E48+H48+K48+N48</f>
        <v>1</v>
      </c>
      <c r="R48" s="179">
        <f aca="true" t="shared" si="6" ref="R48:R61">C48+F48+I48+L48+O48</f>
        <v>0</v>
      </c>
      <c r="S48" s="179">
        <f aca="true" t="shared" si="7" ref="S48:S62">SUM(Q48:R48)</f>
        <v>1</v>
      </c>
    </row>
    <row r="49" spans="1:19" s="174" customFormat="1" ht="10.5" customHeight="1">
      <c r="A49" s="149" t="s">
        <v>468</v>
      </c>
      <c r="B49" s="178">
        <v>0</v>
      </c>
      <c r="C49" s="179">
        <v>0</v>
      </c>
      <c r="D49" s="179">
        <v>0</v>
      </c>
      <c r="E49" s="178">
        <v>0</v>
      </c>
      <c r="F49" s="179">
        <v>0</v>
      </c>
      <c r="G49" s="179">
        <v>0</v>
      </c>
      <c r="H49" s="178">
        <v>2</v>
      </c>
      <c r="I49" s="179">
        <v>0</v>
      </c>
      <c r="J49" s="179">
        <v>2</v>
      </c>
      <c r="K49" s="178">
        <v>0</v>
      </c>
      <c r="L49" s="179">
        <v>0</v>
      </c>
      <c r="M49" s="179">
        <v>0</v>
      </c>
      <c r="N49" s="178">
        <v>0</v>
      </c>
      <c r="O49" s="179">
        <v>0</v>
      </c>
      <c r="P49" s="179">
        <v>0</v>
      </c>
      <c r="Q49" s="178">
        <f t="shared" si="5"/>
        <v>2</v>
      </c>
      <c r="R49" s="179">
        <f t="shared" si="6"/>
        <v>0</v>
      </c>
      <c r="S49" s="179">
        <f t="shared" si="7"/>
        <v>2</v>
      </c>
    </row>
    <row r="50" spans="1:19" s="174" customFormat="1" ht="10.5">
      <c r="A50" s="149" t="s">
        <v>469</v>
      </c>
      <c r="B50" s="178">
        <v>0</v>
      </c>
      <c r="C50" s="179">
        <v>0</v>
      </c>
      <c r="D50" s="179">
        <v>0</v>
      </c>
      <c r="E50" s="178">
        <v>11</v>
      </c>
      <c r="F50" s="179">
        <v>0</v>
      </c>
      <c r="G50" s="179">
        <v>11</v>
      </c>
      <c r="H50" s="178">
        <v>0</v>
      </c>
      <c r="I50" s="179">
        <v>0</v>
      </c>
      <c r="J50" s="179">
        <v>0</v>
      </c>
      <c r="K50" s="178">
        <v>0</v>
      </c>
      <c r="L50" s="179">
        <v>0</v>
      </c>
      <c r="M50" s="179">
        <v>0</v>
      </c>
      <c r="N50" s="178">
        <v>0</v>
      </c>
      <c r="O50" s="179">
        <v>0</v>
      </c>
      <c r="P50" s="179">
        <v>0</v>
      </c>
      <c r="Q50" s="178">
        <f t="shared" si="5"/>
        <v>11</v>
      </c>
      <c r="R50" s="179">
        <f t="shared" si="6"/>
        <v>0</v>
      </c>
      <c r="S50" s="179">
        <f t="shared" si="7"/>
        <v>11</v>
      </c>
    </row>
    <row r="51" spans="1:19" s="174" customFormat="1" ht="21.75" customHeight="1">
      <c r="A51" s="194" t="s">
        <v>489</v>
      </c>
      <c r="B51" s="178">
        <v>0</v>
      </c>
      <c r="C51" s="179">
        <v>0</v>
      </c>
      <c r="D51" s="179">
        <v>0</v>
      </c>
      <c r="E51" s="178">
        <v>10</v>
      </c>
      <c r="F51" s="179">
        <v>0</v>
      </c>
      <c r="G51" s="179">
        <v>10</v>
      </c>
      <c r="H51" s="178">
        <v>9</v>
      </c>
      <c r="I51" s="179">
        <v>0</v>
      </c>
      <c r="J51" s="179">
        <v>9</v>
      </c>
      <c r="K51" s="178">
        <v>0</v>
      </c>
      <c r="L51" s="179">
        <v>0</v>
      </c>
      <c r="M51" s="179">
        <v>0</v>
      </c>
      <c r="N51" s="178">
        <v>0</v>
      </c>
      <c r="O51" s="179">
        <v>0</v>
      </c>
      <c r="P51" s="179">
        <v>0</v>
      </c>
      <c r="Q51" s="178">
        <f t="shared" si="5"/>
        <v>19</v>
      </c>
      <c r="R51" s="179">
        <f t="shared" si="6"/>
        <v>0</v>
      </c>
      <c r="S51" s="179">
        <f t="shared" si="7"/>
        <v>19</v>
      </c>
    </row>
    <row r="52" spans="1:19" s="174" customFormat="1" ht="10.5" customHeight="1">
      <c r="A52" s="149" t="s">
        <v>470</v>
      </c>
      <c r="B52" s="178">
        <v>0</v>
      </c>
      <c r="C52" s="179">
        <v>0</v>
      </c>
      <c r="D52" s="179">
        <v>0</v>
      </c>
      <c r="E52" s="178">
        <v>12</v>
      </c>
      <c r="F52" s="179">
        <v>0</v>
      </c>
      <c r="G52" s="179">
        <v>12</v>
      </c>
      <c r="H52" s="178">
        <v>0</v>
      </c>
      <c r="I52" s="179">
        <v>0</v>
      </c>
      <c r="J52" s="179">
        <v>0</v>
      </c>
      <c r="K52" s="178">
        <v>0</v>
      </c>
      <c r="L52" s="179">
        <v>0</v>
      </c>
      <c r="M52" s="179">
        <v>0</v>
      </c>
      <c r="N52" s="178">
        <v>0</v>
      </c>
      <c r="O52" s="179">
        <v>0</v>
      </c>
      <c r="P52" s="179">
        <v>0</v>
      </c>
      <c r="Q52" s="178">
        <f t="shared" si="5"/>
        <v>12</v>
      </c>
      <c r="R52" s="179">
        <f t="shared" si="6"/>
        <v>0</v>
      </c>
      <c r="S52" s="179">
        <f t="shared" si="7"/>
        <v>12</v>
      </c>
    </row>
    <row r="53" spans="1:19" s="174" customFormat="1" ht="10.5" customHeight="1">
      <c r="A53" s="149" t="s">
        <v>471</v>
      </c>
      <c r="B53" s="178">
        <v>0</v>
      </c>
      <c r="C53" s="179">
        <v>0</v>
      </c>
      <c r="D53" s="179">
        <v>0</v>
      </c>
      <c r="E53" s="178">
        <v>0</v>
      </c>
      <c r="F53" s="179">
        <v>0</v>
      </c>
      <c r="G53" s="179">
        <v>0</v>
      </c>
      <c r="H53" s="178">
        <v>0</v>
      </c>
      <c r="I53" s="179">
        <v>0</v>
      </c>
      <c r="J53" s="179">
        <v>0</v>
      </c>
      <c r="K53" s="178">
        <v>7</v>
      </c>
      <c r="L53" s="179">
        <v>0</v>
      </c>
      <c r="M53" s="179">
        <v>7</v>
      </c>
      <c r="N53" s="178">
        <v>0</v>
      </c>
      <c r="O53" s="179">
        <v>0</v>
      </c>
      <c r="P53" s="179">
        <v>0</v>
      </c>
      <c r="Q53" s="178">
        <f t="shared" si="5"/>
        <v>7</v>
      </c>
      <c r="R53" s="179">
        <f t="shared" si="6"/>
        <v>0</v>
      </c>
      <c r="S53" s="179">
        <f t="shared" si="7"/>
        <v>7</v>
      </c>
    </row>
    <row r="54" spans="1:19" s="174" customFormat="1" ht="10.5" customHeight="1">
      <c r="A54" s="149" t="s">
        <v>472</v>
      </c>
      <c r="B54" s="178">
        <v>3</v>
      </c>
      <c r="C54" s="179">
        <v>0</v>
      </c>
      <c r="D54" s="179">
        <v>3</v>
      </c>
      <c r="E54" s="178">
        <v>10</v>
      </c>
      <c r="F54" s="179">
        <v>0</v>
      </c>
      <c r="G54" s="179">
        <v>10</v>
      </c>
      <c r="H54" s="178">
        <v>0</v>
      </c>
      <c r="I54" s="179">
        <v>0</v>
      </c>
      <c r="J54" s="179">
        <v>0</v>
      </c>
      <c r="K54" s="178">
        <v>0</v>
      </c>
      <c r="L54" s="179">
        <v>0</v>
      </c>
      <c r="M54" s="179">
        <v>0</v>
      </c>
      <c r="N54" s="178">
        <v>0</v>
      </c>
      <c r="O54" s="179">
        <v>0</v>
      </c>
      <c r="P54" s="179">
        <v>0</v>
      </c>
      <c r="Q54" s="178">
        <f t="shared" si="5"/>
        <v>13</v>
      </c>
      <c r="R54" s="179">
        <f t="shared" si="6"/>
        <v>0</v>
      </c>
      <c r="S54" s="179">
        <f t="shared" si="7"/>
        <v>13</v>
      </c>
    </row>
    <row r="55" spans="1:19" s="164" customFormat="1" ht="10.5" customHeight="1">
      <c r="A55" s="149" t="s">
        <v>473</v>
      </c>
      <c r="B55" s="178">
        <v>0</v>
      </c>
      <c r="C55" s="179">
        <v>0</v>
      </c>
      <c r="D55" s="179">
        <v>0</v>
      </c>
      <c r="E55" s="178">
        <v>0</v>
      </c>
      <c r="F55" s="179">
        <v>0</v>
      </c>
      <c r="G55" s="179">
        <v>0</v>
      </c>
      <c r="H55" s="178">
        <v>5</v>
      </c>
      <c r="I55" s="179">
        <v>0</v>
      </c>
      <c r="J55" s="179">
        <v>5</v>
      </c>
      <c r="K55" s="178">
        <v>0</v>
      </c>
      <c r="L55" s="179">
        <v>0</v>
      </c>
      <c r="M55" s="179">
        <v>0</v>
      </c>
      <c r="N55" s="178">
        <v>0</v>
      </c>
      <c r="O55" s="179">
        <v>0</v>
      </c>
      <c r="P55" s="179">
        <v>0</v>
      </c>
      <c r="Q55" s="178">
        <f t="shared" si="5"/>
        <v>5</v>
      </c>
      <c r="R55" s="179">
        <f t="shared" si="6"/>
        <v>0</v>
      </c>
      <c r="S55" s="179">
        <f t="shared" si="7"/>
        <v>5</v>
      </c>
    </row>
    <row r="56" spans="1:19" ht="10.5">
      <c r="A56" s="149" t="s">
        <v>488</v>
      </c>
      <c r="B56" s="178">
        <v>4</v>
      </c>
      <c r="C56" s="179">
        <v>0</v>
      </c>
      <c r="D56" s="179">
        <v>4</v>
      </c>
      <c r="E56" s="178">
        <v>0</v>
      </c>
      <c r="F56" s="179">
        <v>0</v>
      </c>
      <c r="G56" s="179">
        <v>0</v>
      </c>
      <c r="H56" s="178">
        <v>0</v>
      </c>
      <c r="I56" s="179">
        <v>0</v>
      </c>
      <c r="J56" s="179">
        <v>0</v>
      </c>
      <c r="K56" s="178">
        <v>0</v>
      </c>
      <c r="L56" s="179">
        <v>0</v>
      </c>
      <c r="M56" s="179">
        <v>0</v>
      </c>
      <c r="N56" s="178">
        <v>0</v>
      </c>
      <c r="O56" s="179">
        <v>0</v>
      </c>
      <c r="P56" s="179">
        <v>0</v>
      </c>
      <c r="Q56" s="178">
        <f t="shared" si="5"/>
        <v>4</v>
      </c>
      <c r="R56" s="179">
        <f t="shared" si="6"/>
        <v>0</v>
      </c>
      <c r="S56" s="179">
        <f t="shared" si="7"/>
        <v>4</v>
      </c>
    </row>
    <row r="57" spans="1:19" ht="10.5" customHeight="1">
      <c r="A57" s="149" t="s">
        <v>474</v>
      </c>
      <c r="B57" s="178">
        <v>11</v>
      </c>
      <c r="C57" s="179">
        <v>0</v>
      </c>
      <c r="D57" s="179">
        <v>11</v>
      </c>
      <c r="E57" s="178">
        <v>0</v>
      </c>
      <c r="F57" s="179">
        <v>0</v>
      </c>
      <c r="G57" s="179">
        <v>0</v>
      </c>
      <c r="H57" s="178">
        <v>12</v>
      </c>
      <c r="I57" s="179">
        <v>0</v>
      </c>
      <c r="J57" s="179">
        <v>12</v>
      </c>
      <c r="K57" s="178">
        <v>0</v>
      </c>
      <c r="L57" s="179">
        <v>0</v>
      </c>
      <c r="M57" s="179">
        <v>0</v>
      </c>
      <c r="N57" s="178">
        <v>0</v>
      </c>
      <c r="O57" s="179">
        <v>0</v>
      </c>
      <c r="P57" s="179">
        <v>0</v>
      </c>
      <c r="Q57" s="178">
        <f t="shared" si="5"/>
        <v>23</v>
      </c>
      <c r="R57" s="179">
        <f t="shared" si="6"/>
        <v>0</v>
      </c>
      <c r="S57" s="179">
        <f t="shared" si="7"/>
        <v>23</v>
      </c>
    </row>
    <row r="58" spans="1:19" ht="10.5" customHeight="1">
      <c r="A58" s="149" t="s">
        <v>490</v>
      </c>
      <c r="B58" s="178">
        <v>1</v>
      </c>
      <c r="C58" s="179">
        <v>0</v>
      </c>
      <c r="D58" s="179">
        <v>1</v>
      </c>
      <c r="E58" s="178">
        <v>9</v>
      </c>
      <c r="F58" s="179">
        <v>0</v>
      </c>
      <c r="G58" s="179">
        <v>9</v>
      </c>
      <c r="H58" s="178">
        <v>0</v>
      </c>
      <c r="I58" s="179">
        <v>0</v>
      </c>
      <c r="J58" s="179">
        <v>0</v>
      </c>
      <c r="K58" s="178">
        <v>4</v>
      </c>
      <c r="L58" s="179">
        <v>0</v>
      </c>
      <c r="M58" s="179">
        <v>4</v>
      </c>
      <c r="N58" s="178">
        <v>0</v>
      </c>
      <c r="O58" s="179">
        <v>0</v>
      </c>
      <c r="P58" s="179">
        <v>0</v>
      </c>
      <c r="Q58" s="178">
        <f t="shared" si="5"/>
        <v>14</v>
      </c>
      <c r="R58" s="179">
        <f t="shared" si="6"/>
        <v>0</v>
      </c>
      <c r="S58" s="179">
        <f t="shared" si="7"/>
        <v>14</v>
      </c>
    </row>
    <row r="59" spans="1:19" ht="10.5" customHeight="1">
      <c r="A59" s="149" t="s">
        <v>475</v>
      </c>
      <c r="B59" s="178">
        <v>0</v>
      </c>
      <c r="C59" s="179">
        <v>0</v>
      </c>
      <c r="D59" s="179">
        <v>0</v>
      </c>
      <c r="E59" s="178">
        <v>0</v>
      </c>
      <c r="F59" s="179">
        <v>0</v>
      </c>
      <c r="G59" s="179">
        <v>0</v>
      </c>
      <c r="H59" s="178">
        <v>0</v>
      </c>
      <c r="I59" s="179">
        <v>0</v>
      </c>
      <c r="J59" s="179">
        <v>0</v>
      </c>
      <c r="K59" s="178">
        <v>7</v>
      </c>
      <c r="L59" s="179">
        <v>0</v>
      </c>
      <c r="M59" s="179">
        <v>7</v>
      </c>
      <c r="N59" s="178">
        <v>0</v>
      </c>
      <c r="O59" s="179">
        <v>0</v>
      </c>
      <c r="P59" s="179">
        <v>0</v>
      </c>
      <c r="Q59" s="178">
        <f t="shared" si="5"/>
        <v>7</v>
      </c>
      <c r="R59" s="179">
        <f t="shared" si="6"/>
        <v>0</v>
      </c>
      <c r="S59" s="179">
        <f t="shared" si="7"/>
        <v>7</v>
      </c>
    </row>
    <row r="60" spans="1:19" ht="10.5" customHeight="1">
      <c r="A60" s="149" t="s">
        <v>377</v>
      </c>
      <c r="B60" s="178">
        <v>2</v>
      </c>
      <c r="C60" s="179">
        <v>12</v>
      </c>
      <c r="D60" s="179">
        <v>14</v>
      </c>
      <c r="E60" s="178">
        <v>8</v>
      </c>
      <c r="F60" s="179">
        <v>79</v>
      </c>
      <c r="G60" s="179">
        <v>87</v>
      </c>
      <c r="H60" s="178">
        <v>0</v>
      </c>
      <c r="I60" s="179">
        <v>0</v>
      </c>
      <c r="J60" s="179">
        <v>0</v>
      </c>
      <c r="K60" s="178">
        <v>0</v>
      </c>
      <c r="L60" s="179">
        <v>0</v>
      </c>
      <c r="M60" s="179">
        <v>0</v>
      </c>
      <c r="N60" s="178">
        <v>0</v>
      </c>
      <c r="O60" s="179">
        <v>0</v>
      </c>
      <c r="P60" s="179">
        <v>0</v>
      </c>
      <c r="Q60" s="178">
        <f t="shared" si="5"/>
        <v>10</v>
      </c>
      <c r="R60" s="179">
        <f t="shared" si="6"/>
        <v>91</v>
      </c>
      <c r="S60" s="179">
        <f t="shared" si="7"/>
        <v>101</v>
      </c>
    </row>
    <row r="61" spans="1:19" ht="10.5" customHeight="1">
      <c r="A61" s="149" t="s">
        <v>406</v>
      </c>
      <c r="B61" s="178">
        <v>8</v>
      </c>
      <c r="C61" s="179">
        <v>0</v>
      </c>
      <c r="D61" s="179">
        <v>8</v>
      </c>
      <c r="E61" s="178">
        <v>0</v>
      </c>
      <c r="F61" s="179">
        <v>0</v>
      </c>
      <c r="G61" s="179">
        <v>0</v>
      </c>
      <c r="H61" s="178">
        <v>0</v>
      </c>
      <c r="I61" s="179">
        <v>0</v>
      </c>
      <c r="J61" s="179">
        <v>0</v>
      </c>
      <c r="K61" s="178">
        <v>0</v>
      </c>
      <c r="L61" s="179">
        <v>0</v>
      </c>
      <c r="M61" s="179">
        <v>0</v>
      </c>
      <c r="N61" s="178">
        <v>0</v>
      </c>
      <c r="O61" s="179">
        <v>0</v>
      </c>
      <c r="P61" s="179">
        <v>0</v>
      </c>
      <c r="Q61" s="178">
        <f t="shared" si="5"/>
        <v>8</v>
      </c>
      <c r="R61" s="179">
        <f t="shared" si="6"/>
        <v>0</v>
      </c>
      <c r="S61" s="179">
        <f t="shared" si="7"/>
        <v>8</v>
      </c>
    </row>
    <row r="62" spans="1:19" ht="10.5" customHeight="1">
      <c r="A62" s="180" t="s">
        <v>28</v>
      </c>
      <c r="B62" s="181">
        <f aca="true" t="shared" si="8" ref="B62:Q62">SUM(B48:B61)</f>
        <v>29</v>
      </c>
      <c r="C62" s="182">
        <f t="shared" si="8"/>
        <v>12</v>
      </c>
      <c r="D62" s="182">
        <f t="shared" si="8"/>
        <v>41</v>
      </c>
      <c r="E62" s="181">
        <f t="shared" si="8"/>
        <v>60</v>
      </c>
      <c r="F62" s="182">
        <f t="shared" si="8"/>
        <v>79</v>
      </c>
      <c r="G62" s="182">
        <f t="shared" si="8"/>
        <v>139</v>
      </c>
      <c r="H62" s="181">
        <f t="shared" si="8"/>
        <v>29</v>
      </c>
      <c r="I62" s="182">
        <f t="shared" si="8"/>
        <v>0</v>
      </c>
      <c r="J62" s="182">
        <f t="shared" si="8"/>
        <v>29</v>
      </c>
      <c r="K62" s="181">
        <f t="shared" si="8"/>
        <v>18</v>
      </c>
      <c r="L62" s="182">
        <f t="shared" si="8"/>
        <v>0</v>
      </c>
      <c r="M62" s="182">
        <f t="shared" si="8"/>
        <v>18</v>
      </c>
      <c r="N62" s="181">
        <f t="shared" si="8"/>
        <v>0</v>
      </c>
      <c r="O62" s="182">
        <f t="shared" si="8"/>
        <v>0</v>
      </c>
      <c r="P62" s="182">
        <f t="shared" si="8"/>
        <v>0</v>
      </c>
      <c r="Q62" s="181">
        <f t="shared" si="8"/>
        <v>136</v>
      </c>
      <c r="R62" s="182">
        <f>C62+F62+I62+L62+O62</f>
        <v>91</v>
      </c>
      <c r="S62" s="182">
        <f t="shared" si="7"/>
        <v>227</v>
      </c>
    </row>
  </sheetData>
  <sheetProtection/>
  <mergeCells count="4">
    <mergeCell ref="B10:D10"/>
    <mergeCell ref="B11:D11"/>
    <mergeCell ref="B45:D45"/>
    <mergeCell ref="B46:D46"/>
  </mergeCells>
  <printOptions horizontalCentered="1"/>
  <pageMargins left="0" right="0" top="0.3937007874015748" bottom="0.3937007874015748" header="0.11811023622047245" footer="0.11811023622047245"/>
  <pageSetup fitToHeight="1" fitToWidth="1" horizontalDpi="1200" verticalDpi="1200" orientation="landscape" paperSize="9" scale="82"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S53" sqref="S53"/>
    </sheetView>
  </sheetViews>
  <sheetFormatPr defaultColWidth="10.66015625" defaultRowHeight="11.25"/>
  <cols>
    <col min="1" max="1" width="30.16015625" style="30" customWidth="1"/>
    <col min="2" max="3" width="8.33203125" style="30" customWidth="1"/>
    <col min="4" max="19" width="8.33203125" style="75" customWidth="1"/>
    <col min="20" max="16384" width="10.66015625" style="75" customWidth="1"/>
  </cols>
  <sheetData>
    <row r="1" ht="10.5">
      <c r="A1" s="74" t="s">
        <v>459</v>
      </c>
    </row>
    <row r="2" spans="1:19" ht="10.5">
      <c r="A2" s="66" t="s">
        <v>55</v>
      </c>
      <c r="B2" s="77"/>
      <c r="C2" s="77"/>
      <c r="D2" s="78"/>
      <c r="E2" s="78"/>
      <c r="F2" s="78"/>
      <c r="G2" s="78"/>
      <c r="H2" s="78"/>
      <c r="I2" s="78"/>
      <c r="J2" s="78"/>
      <c r="K2" s="78"/>
      <c r="L2" s="78"/>
      <c r="M2" s="78"/>
      <c r="N2" s="78"/>
      <c r="O2" s="78"/>
      <c r="P2" s="78"/>
      <c r="Q2" s="78"/>
      <c r="R2" s="78"/>
      <c r="S2" s="78"/>
    </row>
    <row r="3" spans="1:19" ht="10.5">
      <c r="A3" s="48" t="s">
        <v>460</v>
      </c>
      <c r="B3" s="77"/>
      <c r="C3" s="77"/>
      <c r="D3" s="78"/>
      <c r="E3" s="78"/>
      <c r="F3" s="78"/>
      <c r="G3" s="78"/>
      <c r="H3" s="78"/>
      <c r="I3" s="78"/>
      <c r="J3" s="78"/>
      <c r="K3" s="78"/>
      <c r="L3" s="78"/>
      <c r="M3" s="78"/>
      <c r="N3" s="78"/>
      <c r="O3" s="78"/>
      <c r="P3" s="78"/>
      <c r="Q3" s="78"/>
      <c r="R3" s="78"/>
      <c r="S3" s="78"/>
    </row>
    <row r="4" spans="1:19" ht="9" customHeight="1">
      <c r="A4" s="77"/>
      <c r="B4" s="77"/>
      <c r="C4" s="77"/>
      <c r="D4" s="78"/>
      <c r="E4" s="78"/>
      <c r="F4" s="78"/>
      <c r="G4" s="78"/>
      <c r="H4" s="78"/>
      <c r="I4" s="78"/>
      <c r="J4" s="78"/>
      <c r="K4" s="78"/>
      <c r="L4" s="78"/>
      <c r="M4" s="78"/>
      <c r="N4" s="78"/>
      <c r="O4" s="78"/>
      <c r="P4" s="78"/>
      <c r="Q4" s="78"/>
      <c r="R4" s="78"/>
      <c r="S4" s="78"/>
    </row>
    <row r="5" spans="1:19" ht="10.5">
      <c r="A5" s="66" t="s">
        <v>160</v>
      </c>
      <c r="B5" s="77"/>
      <c r="C5" s="77"/>
      <c r="D5" s="78"/>
      <c r="E5" s="78"/>
      <c r="F5" s="78"/>
      <c r="G5" s="78"/>
      <c r="H5" s="78"/>
      <c r="I5" s="78"/>
      <c r="J5" s="78"/>
      <c r="K5" s="78"/>
      <c r="L5" s="78"/>
      <c r="M5" s="78"/>
      <c r="N5" s="78"/>
      <c r="O5" s="78"/>
      <c r="P5" s="78"/>
      <c r="Q5" s="78"/>
      <c r="R5" s="78"/>
      <c r="S5" s="78"/>
    </row>
    <row r="6" spans="1:19" ht="10.5">
      <c r="A6" s="66" t="s">
        <v>161</v>
      </c>
      <c r="B6" s="77"/>
      <c r="C6" s="77"/>
      <c r="D6" s="78"/>
      <c r="E6" s="78"/>
      <c r="F6" s="78"/>
      <c r="G6" s="78"/>
      <c r="H6" s="78"/>
      <c r="I6" s="78"/>
      <c r="J6" s="78"/>
      <c r="K6" s="78"/>
      <c r="L6" s="78"/>
      <c r="M6" s="78"/>
      <c r="N6" s="78"/>
      <c r="O6" s="78"/>
      <c r="P6" s="78"/>
      <c r="Q6" s="78"/>
      <c r="R6" s="78"/>
      <c r="S6" s="78"/>
    </row>
    <row r="7" spans="1:19" ht="10.5">
      <c r="A7" s="66"/>
      <c r="B7" s="77"/>
      <c r="C7" s="77"/>
      <c r="D7" s="78"/>
      <c r="E7" s="78"/>
      <c r="F7" s="78"/>
      <c r="G7" s="78"/>
      <c r="H7" s="78"/>
      <c r="I7" s="78"/>
      <c r="J7" s="78"/>
      <c r="K7" s="78"/>
      <c r="L7" s="78"/>
      <c r="M7" s="78"/>
      <c r="N7" s="78"/>
      <c r="O7" s="78"/>
      <c r="P7" s="78"/>
      <c r="Q7" s="78"/>
      <c r="R7" s="78"/>
      <c r="S7" s="78"/>
    </row>
    <row r="8" spans="1:19" ht="10.5">
      <c r="A8" s="66" t="s">
        <v>110</v>
      </c>
      <c r="B8" s="77"/>
      <c r="C8" s="77"/>
      <c r="D8" s="78"/>
      <c r="E8" s="78"/>
      <c r="F8" s="78"/>
      <c r="G8" s="78"/>
      <c r="H8" s="78"/>
      <c r="I8" s="78"/>
      <c r="J8" s="78"/>
      <c r="K8" s="78"/>
      <c r="L8" s="78"/>
      <c r="M8" s="78"/>
      <c r="N8" s="78"/>
      <c r="O8" s="78"/>
      <c r="P8" s="78"/>
      <c r="Q8" s="78"/>
      <c r="R8" s="78"/>
      <c r="S8" s="78"/>
    </row>
    <row r="9" spans="1:4" ht="10.5" customHeight="1" thickBot="1">
      <c r="A9" s="80"/>
      <c r="B9" s="77"/>
      <c r="C9" s="77"/>
      <c r="D9" s="78"/>
    </row>
    <row r="10" spans="1:19" s="76" customFormat="1" ht="12.75" customHeight="1">
      <c r="A10" s="81"/>
      <c r="B10" s="326" t="s">
        <v>58</v>
      </c>
      <c r="C10" s="327"/>
      <c r="D10" s="328"/>
      <c r="E10" s="83"/>
      <c r="F10" s="82" t="s">
        <v>46</v>
      </c>
      <c r="G10" s="84"/>
      <c r="H10" s="83"/>
      <c r="I10" s="82" t="s">
        <v>47</v>
      </c>
      <c r="J10" s="84"/>
      <c r="K10" s="83"/>
      <c r="L10" s="82" t="s">
        <v>48</v>
      </c>
      <c r="M10" s="84"/>
      <c r="N10" s="83"/>
      <c r="O10" s="82" t="s">
        <v>59</v>
      </c>
      <c r="P10" s="84"/>
      <c r="Q10" s="83"/>
      <c r="R10" s="82" t="s">
        <v>28</v>
      </c>
      <c r="S10" s="85"/>
    </row>
    <row r="11" spans="1:19" s="76" customFormat="1" ht="12.75" customHeight="1">
      <c r="A11" s="69"/>
      <c r="B11" s="329" t="s">
        <v>60</v>
      </c>
      <c r="C11" s="330"/>
      <c r="D11" s="331"/>
      <c r="E11" s="87"/>
      <c r="F11" s="88"/>
      <c r="G11" s="79"/>
      <c r="H11" s="87"/>
      <c r="I11" s="88"/>
      <c r="J11" s="79"/>
      <c r="K11" s="87"/>
      <c r="L11" s="88"/>
      <c r="M11" s="79"/>
      <c r="N11" s="87"/>
      <c r="O11" s="89" t="s">
        <v>61</v>
      </c>
      <c r="P11" s="79"/>
      <c r="Q11" s="87"/>
      <c r="R11" s="88"/>
      <c r="S11" s="79"/>
    </row>
    <row r="12" spans="1:19" s="93" customFormat="1" ht="10.5">
      <c r="A12" s="89" t="s">
        <v>62</v>
      </c>
      <c r="B12" s="90" t="s">
        <v>63</v>
      </c>
      <c r="C12" s="91" t="s">
        <v>64</v>
      </c>
      <c r="D12" s="92" t="s">
        <v>28</v>
      </c>
      <c r="E12" s="90" t="s">
        <v>63</v>
      </c>
      <c r="F12" s="91" t="s">
        <v>64</v>
      </c>
      <c r="G12" s="92" t="s">
        <v>28</v>
      </c>
      <c r="H12" s="90" t="s">
        <v>63</v>
      </c>
      <c r="I12" s="91" t="s">
        <v>64</v>
      </c>
      <c r="J12" s="92" t="s">
        <v>28</v>
      </c>
      <c r="K12" s="90" t="s">
        <v>63</v>
      </c>
      <c r="L12" s="91" t="s">
        <v>64</v>
      </c>
      <c r="M12" s="92" t="s">
        <v>28</v>
      </c>
      <c r="N12" s="90" t="s">
        <v>63</v>
      </c>
      <c r="O12" s="91" t="s">
        <v>64</v>
      </c>
      <c r="P12" s="92" t="s">
        <v>28</v>
      </c>
      <c r="Q12" s="90" t="s">
        <v>63</v>
      </c>
      <c r="R12" s="91" t="s">
        <v>64</v>
      </c>
      <c r="S12" s="92" t="s">
        <v>28</v>
      </c>
    </row>
    <row r="13" spans="1:19" s="76" customFormat="1" ht="10.5">
      <c r="A13" s="94" t="s">
        <v>111</v>
      </c>
      <c r="B13" s="95">
        <v>330</v>
      </c>
      <c r="C13" s="96">
        <v>469</v>
      </c>
      <c r="D13" s="96">
        <v>799</v>
      </c>
      <c r="E13" s="95">
        <v>1622</v>
      </c>
      <c r="F13" s="96">
        <v>2275</v>
      </c>
      <c r="G13" s="96">
        <v>3897</v>
      </c>
      <c r="H13" s="95">
        <v>14</v>
      </c>
      <c r="I13" s="96">
        <v>8</v>
      </c>
      <c r="J13" s="96">
        <v>22</v>
      </c>
      <c r="K13" s="95">
        <v>30</v>
      </c>
      <c r="L13" s="96">
        <v>29</v>
      </c>
      <c r="M13" s="96">
        <v>59</v>
      </c>
      <c r="N13" s="95">
        <v>0</v>
      </c>
      <c r="O13" s="96">
        <v>0</v>
      </c>
      <c r="P13" s="96">
        <v>0</v>
      </c>
      <c r="Q13" s="95">
        <f aca="true" t="shared" si="0" ref="Q13:Q33">B13+E13+H13+K13+N13</f>
        <v>1996</v>
      </c>
      <c r="R13" s="96">
        <f aca="true" t="shared" si="1" ref="R13:R33">C13+F13+I13+L13+O13</f>
        <v>2781</v>
      </c>
      <c r="S13" s="96">
        <f aca="true" t="shared" si="2" ref="S13:S33">SUM(Q13:R13)</f>
        <v>4777</v>
      </c>
    </row>
    <row r="14" spans="1:19" ht="10.5">
      <c r="A14" s="69" t="s">
        <v>358</v>
      </c>
      <c r="B14" s="67">
        <v>0</v>
      </c>
      <c r="C14" s="68">
        <v>0</v>
      </c>
      <c r="D14" s="68">
        <v>0</v>
      </c>
      <c r="E14" s="67">
        <v>14</v>
      </c>
      <c r="F14" s="68">
        <v>1</v>
      </c>
      <c r="G14" s="68">
        <v>15</v>
      </c>
      <c r="H14" s="67">
        <v>0</v>
      </c>
      <c r="I14" s="68">
        <v>0</v>
      </c>
      <c r="J14" s="68">
        <v>0</v>
      </c>
      <c r="K14" s="67">
        <v>0</v>
      </c>
      <c r="L14" s="68">
        <v>0</v>
      </c>
      <c r="M14" s="68">
        <v>0</v>
      </c>
      <c r="N14" s="67">
        <v>0</v>
      </c>
      <c r="O14" s="68">
        <v>0</v>
      </c>
      <c r="P14" s="68">
        <v>0</v>
      </c>
      <c r="Q14" s="67">
        <f t="shared" si="0"/>
        <v>14</v>
      </c>
      <c r="R14" s="68">
        <f t="shared" si="1"/>
        <v>1</v>
      </c>
      <c r="S14" s="68">
        <f t="shared" si="2"/>
        <v>15</v>
      </c>
    </row>
    <row r="15" spans="1:19" ht="10.5">
      <c r="A15" s="69" t="s">
        <v>357</v>
      </c>
      <c r="B15" s="67">
        <v>75</v>
      </c>
      <c r="C15" s="68">
        <v>64</v>
      </c>
      <c r="D15" s="68">
        <v>139</v>
      </c>
      <c r="E15" s="67">
        <v>99</v>
      </c>
      <c r="F15" s="68">
        <v>83</v>
      </c>
      <c r="G15" s="68">
        <v>182</v>
      </c>
      <c r="H15" s="67">
        <v>0</v>
      </c>
      <c r="I15" s="68">
        <v>0</v>
      </c>
      <c r="J15" s="68">
        <v>0</v>
      </c>
      <c r="K15" s="67">
        <v>0</v>
      </c>
      <c r="L15" s="68">
        <v>0</v>
      </c>
      <c r="M15" s="68">
        <v>0</v>
      </c>
      <c r="N15" s="67">
        <v>0</v>
      </c>
      <c r="O15" s="68">
        <v>0</v>
      </c>
      <c r="P15" s="68">
        <v>0</v>
      </c>
      <c r="Q15" s="67">
        <f t="shared" si="0"/>
        <v>174</v>
      </c>
      <c r="R15" s="68">
        <f t="shared" si="1"/>
        <v>147</v>
      </c>
      <c r="S15" s="68">
        <f t="shared" si="2"/>
        <v>321</v>
      </c>
    </row>
    <row r="16" spans="1:19" ht="10.5">
      <c r="A16" s="69" t="s">
        <v>112</v>
      </c>
      <c r="B16" s="67">
        <v>85</v>
      </c>
      <c r="C16" s="68">
        <v>50</v>
      </c>
      <c r="D16" s="68">
        <v>135</v>
      </c>
      <c r="E16" s="67">
        <v>536</v>
      </c>
      <c r="F16" s="68">
        <v>501</v>
      </c>
      <c r="G16" s="68">
        <v>1037</v>
      </c>
      <c r="H16" s="67">
        <v>1</v>
      </c>
      <c r="I16" s="68">
        <v>5</v>
      </c>
      <c r="J16" s="68">
        <v>6</v>
      </c>
      <c r="K16" s="67">
        <v>8</v>
      </c>
      <c r="L16" s="68">
        <v>12</v>
      </c>
      <c r="M16" s="68">
        <v>20</v>
      </c>
      <c r="N16" s="67">
        <v>0</v>
      </c>
      <c r="O16" s="68">
        <v>0</v>
      </c>
      <c r="P16" s="68">
        <v>0</v>
      </c>
      <c r="Q16" s="67">
        <f>B16+E16+H16+K16+N16</f>
        <v>630</v>
      </c>
      <c r="R16" s="68">
        <f>C16+F16+I16+L16+O16</f>
        <v>568</v>
      </c>
      <c r="S16" s="68">
        <f>SUM(Q16:R16)</f>
        <v>1198</v>
      </c>
    </row>
    <row r="17" spans="1:19" ht="10.5">
      <c r="A17" s="69" t="s">
        <v>70</v>
      </c>
      <c r="B17" s="67">
        <v>13</v>
      </c>
      <c r="C17" s="68">
        <v>23</v>
      </c>
      <c r="D17" s="68">
        <v>36</v>
      </c>
      <c r="E17" s="67">
        <v>95</v>
      </c>
      <c r="F17" s="68">
        <v>137</v>
      </c>
      <c r="G17" s="68">
        <v>232</v>
      </c>
      <c r="H17" s="67">
        <v>0</v>
      </c>
      <c r="I17" s="68">
        <v>0</v>
      </c>
      <c r="J17" s="68">
        <v>0</v>
      </c>
      <c r="K17" s="67">
        <v>0</v>
      </c>
      <c r="L17" s="68">
        <v>0</v>
      </c>
      <c r="M17" s="68">
        <v>0</v>
      </c>
      <c r="N17" s="67">
        <v>0</v>
      </c>
      <c r="O17" s="68">
        <v>0</v>
      </c>
      <c r="P17" s="68">
        <v>0</v>
      </c>
      <c r="Q17" s="67">
        <f>B17+E17+H17+K17+N17</f>
        <v>108</v>
      </c>
      <c r="R17" s="68">
        <f>C17+F17+I17+L17+O17</f>
        <v>160</v>
      </c>
      <c r="S17" s="68">
        <f>SUM(Q17:R17)</f>
        <v>268</v>
      </c>
    </row>
    <row r="18" spans="1:19" ht="10.5">
      <c r="A18" s="69" t="s">
        <v>348</v>
      </c>
      <c r="B18" s="67">
        <v>1</v>
      </c>
      <c r="C18" s="68">
        <v>3</v>
      </c>
      <c r="D18" s="68">
        <v>4</v>
      </c>
      <c r="E18" s="67">
        <v>1</v>
      </c>
      <c r="F18" s="68">
        <v>4</v>
      </c>
      <c r="G18" s="68">
        <v>5</v>
      </c>
      <c r="H18" s="67">
        <v>0</v>
      </c>
      <c r="I18" s="68">
        <v>0</v>
      </c>
      <c r="J18" s="68">
        <v>0</v>
      </c>
      <c r="K18" s="67">
        <v>0</v>
      </c>
      <c r="L18" s="68">
        <v>0</v>
      </c>
      <c r="M18" s="68">
        <v>0</v>
      </c>
      <c r="N18" s="67">
        <v>0</v>
      </c>
      <c r="O18" s="68">
        <v>0</v>
      </c>
      <c r="P18" s="68">
        <v>0</v>
      </c>
      <c r="Q18" s="67">
        <f t="shared" si="0"/>
        <v>2</v>
      </c>
      <c r="R18" s="68">
        <f t="shared" si="1"/>
        <v>7</v>
      </c>
      <c r="S18" s="68">
        <f t="shared" si="2"/>
        <v>9</v>
      </c>
    </row>
    <row r="19" spans="1:19" ht="10.5">
      <c r="A19" s="69" t="s">
        <v>162</v>
      </c>
      <c r="B19" s="67">
        <v>0</v>
      </c>
      <c r="C19" s="68">
        <v>4</v>
      </c>
      <c r="D19" s="68">
        <v>4</v>
      </c>
      <c r="E19" s="67">
        <v>13</v>
      </c>
      <c r="F19" s="68">
        <v>26</v>
      </c>
      <c r="G19" s="68">
        <v>39</v>
      </c>
      <c r="H19" s="67">
        <v>0</v>
      </c>
      <c r="I19" s="68">
        <v>0</v>
      </c>
      <c r="J19" s="68">
        <v>0</v>
      </c>
      <c r="K19" s="67">
        <v>0</v>
      </c>
      <c r="L19" s="68">
        <v>0</v>
      </c>
      <c r="M19" s="68">
        <v>0</v>
      </c>
      <c r="N19" s="67">
        <v>0</v>
      </c>
      <c r="O19" s="68">
        <v>0</v>
      </c>
      <c r="P19" s="68">
        <v>0</v>
      </c>
      <c r="Q19" s="67">
        <f t="shared" si="0"/>
        <v>13</v>
      </c>
      <c r="R19" s="68">
        <f t="shared" si="1"/>
        <v>30</v>
      </c>
      <c r="S19" s="68">
        <f t="shared" si="2"/>
        <v>43</v>
      </c>
    </row>
    <row r="20" spans="1:19" ht="10.5">
      <c r="A20" s="69" t="s">
        <v>113</v>
      </c>
      <c r="B20" s="67">
        <v>0</v>
      </c>
      <c r="C20" s="68">
        <v>1</v>
      </c>
      <c r="D20" s="68">
        <v>1</v>
      </c>
      <c r="E20" s="67">
        <v>102</v>
      </c>
      <c r="F20" s="68">
        <v>113</v>
      </c>
      <c r="G20" s="68">
        <v>215</v>
      </c>
      <c r="H20" s="67">
        <v>0</v>
      </c>
      <c r="I20" s="68">
        <v>0</v>
      </c>
      <c r="J20" s="68">
        <v>0</v>
      </c>
      <c r="K20" s="67">
        <v>0</v>
      </c>
      <c r="L20" s="68">
        <v>0</v>
      </c>
      <c r="M20" s="68">
        <v>0</v>
      </c>
      <c r="N20" s="67">
        <v>0</v>
      </c>
      <c r="O20" s="68">
        <v>0</v>
      </c>
      <c r="P20" s="68">
        <v>0</v>
      </c>
      <c r="Q20" s="67">
        <f>B20+E20+H20+K20+N20</f>
        <v>102</v>
      </c>
      <c r="R20" s="68">
        <f>C20+F20+I20+L20+O20</f>
        <v>114</v>
      </c>
      <c r="S20" s="68">
        <f>SUM(Q20:R20)</f>
        <v>216</v>
      </c>
    </row>
    <row r="21" spans="1:19" ht="10.5">
      <c r="A21" s="69" t="s">
        <v>299</v>
      </c>
      <c r="B21" s="67">
        <v>308</v>
      </c>
      <c r="C21" s="68">
        <v>725</v>
      </c>
      <c r="D21" s="68">
        <v>1033</v>
      </c>
      <c r="E21" s="67">
        <v>684</v>
      </c>
      <c r="F21" s="68">
        <v>2409</v>
      </c>
      <c r="G21" s="68">
        <v>3093</v>
      </c>
      <c r="H21" s="67">
        <v>10</v>
      </c>
      <c r="I21" s="68">
        <v>27</v>
      </c>
      <c r="J21" s="68">
        <v>37</v>
      </c>
      <c r="K21" s="67">
        <v>26</v>
      </c>
      <c r="L21" s="68">
        <v>105</v>
      </c>
      <c r="M21" s="68">
        <v>131</v>
      </c>
      <c r="N21" s="67">
        <v>0</v>
      </c>
      <c r="O21" s="68">
        <v>0</v>
      </c>
      <c r="P21" s="68">
        <v>0</v>
      </c>
      <c r="Q21" s="67">
        <f>B21+E21+H21+K21+N21</f>
        <v>1028</v>
      </c>
      <c r="R21" s="68">
        <f>C21+F21+I21+L21+O21</f>
        <v>3266</v>
      </c>
      <c r="S21" s="68">
        <f>SUM(Q21:R21)</f>
        <v>4294</v>
      </c>
    </row>
    <row r="22" spans="1:19" ht="10.5">
      <c r="A22" s="69" t="s">
        <v>114</v>
      </c>
      <c r="B22" s="67">
        <v>86</v>
      </c>
      <c r="C22" s="68">
        <v>175</v>
      </c>
      <c r="D22" s="68">
        <v>261</v>
      </c>
      <c r="E22" s="67">
        <v>439</v>
      </c>
      <c r="F22" s="68">
        <v>902</v>
      </c>
      <c r="G22" s="68">
        <v>1341</v>
      </c>
      <c r="H22" s="67">
        <v>0</v>
      </c>
      <c r="I22" s="68">
        <v>4</v>
      </c>
      <c r="J22" s="68">
        <v>4</v>
      </c>
      <c r="K22" s="67">
        <v>8</v>
      </c>
      <c r="L22" s="68">
        <v>30</v>
      </c>
      <c r="M22" s="68">
        <v>38</v>
      </c>
      <c r="N22" s="67">
        <v>0</v>
      </c>
      <c r="O22" s="68">
        <v>0</v>
      </c>
      <c r="P22" s="68">
        <v>0</v>
      </c>
      <c r="Q22" s="67">
        <f t="shared" si="0"/>
        <v>533</v>
      </c>
      <c r="R22" s="68">
        <f t="shared" si="1"/>
        <v>1111</v>
      </c>
      <c r="S22" s="68">
        <f t="shared" si="2"/>
        <v>1644</v>
      </c>
    </row>
    <row r="23" spans="1:19" ht="10.5">
      <c r="A23" s="69" t="s">
        <v>163</v>
      </c>
      <c r="B23" s="67">
        <v>61</v>
      </c>
      <c r="C23" s="68">
        <v>93</v>
      </c>
      <c r="D23" s="68">
        <v>154</v>
      </c>
      <c r="E23" s="67">
        <v>403</v>
      </c>
      <c r="F23" s="68">
        <v>641</v>
      </c>
      <c r="G23" s="68">
        <v>1044</v>
      </c>
      <c r="H23" s="67">
        <v>0</v>
      </c>
      <c r="I23" s="68">
        <v>0</v>
      </c>
      <c r="J23" s="68">
        <v>0</v>
      </c>
      <c r="K23" s="67">
        <v>4</v>
      </c>
      <c r="L23" s="68">
        <v>7</v>
      </c>
      <c r="M23" s="68">
        <v>11</v>
      </c>
      <c r="N23" s="67">
        <v>0</v>
      </c>
      <c r="O23" s="68">
        <v>0</v>
      </c>
      <c r="P23" s="68">
        <v>0</v>
      </c>
      <c r="Q23" s="67">
        <f t="shared" si="0"/>
        <v>468</v>
      </c>
      <c r="R23" s="68">
        <f t="shared" si="1"/>
        <v>741</v>
      </c>
      <c r="S23" s="68">
        <f t="shared" si="2"/>
        <v>1209</v>
      </c>
    </row>
    <row r="24" spans="1:19" ht="10.5">
      <c r="A24" s="69" t="s">
        <v>115</v>
      </c>
      <c r="B24" s="67">
        <v>95</v>
      </c>
      <c r="C24" s="68">
        <v>97</v>
      </c>
      <c r="D24" s="68">
        <v>192</v>
      </c>
      <c r="E24" s="67">
        <v>833</v>
      </c>
      <c r="F24" s="68">
        <v>991</v>
      </c>
      <c r="G24" s="68">
        <v>1824</v>
      </c>
      <c r="H24" s="67">
        <v>0</v>
      </c>
      <c r="I24" s="68">
        <v>3</v>
      </c>
      <c r="J24" s="68">
        <v>3</v>
      </c>
      <c r="K24" s="67">
        <v>7</v>
      </c>
      <c r="L24" s="68">
        <v>14</v>
      </c>
      <c r="M24" s="68">
        <v>21</v>
      </c>
      <c r="N24" s="67">
        <v>0</v>
      </c>
      <c r="O24" s="68">
        <v>0</v>
      </c>
      <c r="P24" s="68">
        <v>0</v>
      </c>
      <c r="Q24" s="67">
        <f t="shared" si="0"/>
        <v>935</v>
      </c>
      <c r="R24" s="68">
        <f t="shared" si="1"/>
        <v>1105</v>
      </c>
      <c r="S24" s="68">
        <f t="shared" si="2"/>
        <v>2040</v>
      </c>
    </row>
    <row r="25" spans="1:19" ht="10.5">
      <c r="A25" s="69" t="s">
        <v>369</v>
      </c>
      <c r="B25" s="67">
        <v>0</v>
      </c>
      <c r="C25" s="68">
        <v>0</v>
      </c>
      <c r="D25" s="68">
        <v>0</v>
      </c>
      <c r="E25" s="67">
        <v>3</v>
      </c>
      <c r="F25" s="68">
        <v>3</v>
      </c>
      <c r="G25" s="68">
        <v>6</v>
      </c>
      <c r="H25" s="67">
        <v>0</v>
      </c>
      <c r="I25" s="68">
        <v>0</v>
      </c>
      <c r="J25" s="68">
        <v>0</v>
      </c>
      <c r="K25" s="67">
        <v>0</v>
      </c>
      <c r="L25" s="68">
        <v>0</v>
      </c>
      <c r="M25" s="68">
        <v>0</v>
      </c>
      <c r="N25" s="67">
        <v>0</v>
      </c>
      <c r="O25" s="68">
        <v>0</v>
      </c>
      <c r="P25" s="68">
        <v>0</v>
      </c>
      <c r="Q25" s="67">
        <f t="shared" si="0"/>
        <v>3</v>
      </c>
      <c r="R25" s="68">
        <f t="shared" si="1"/>
        <v>3</v>
      </c>
      <c r="S25" s="68">
        <f t="shared" si="2"/>
        <v>6</v>
      </c>
    </row>
    <row r="26" spans="1:19" ht="10.5">
      <c r="A26" s="69" t="s">
        <v>336</v>
      </c>
      <c r="B26" s="67">
        <v>6</v>
      </c>
      <c r="C26" s="68">
        <v>4</v>
      </c>
      <c r="D26" s="68">
        <v>10</v>
      </c>
      <c r="E26" s="67">
        <v>3</v>
      </c>
      <c r="F26" s="68">
        <v>1</v>
      </c>
      <c r="G26" s="68">
        <v>4</v>
      </c>
      <c r="H26" s="67">
        <v>0</v>
      </c>
      <c r="I26" s="68">
        <v>0</v>
      </c>
      <c r="J26" s="68">
        <v>0</v>
      </c>
      <c r="K26" s="67">
        <v>4</v>
      </c>
      <c r="L26" s="68">
        <v>3</v>
      </c>
      <c r="M26" s="68">
        <v>7</v>
      </c>
      <c r="N26" s="67">
        <v>0</v>
      </c>
      <c r="O26" s="68">
        <v>0</v>
      </c>
      <c r="P26" s="68">
        <v>0</v>
      </c>
      <c r="Q26" s="67">
        <f t="shared" si="0"/>
        <v>13</v>
      </c>
      <c r="R26" s="68">
        <f t="shared" si="1"/>
        <v>8</v>
      </c>
      <c r="S26" s="68">
        <f t="shared" si="2"/>
        <v>21</v>
      </c>
    </row>
    <row r="27" spans="1:19" ht="10.5">
      <c r="A27" s="69" t="s">
        <v>164</v>
      </c>
      <c r="B27" s="67">
        <v>92</v>
      </c>
      <c r="C27" s="68">
        <v>119</v>
      </c>
      <c r="D27" s="68">
        <v>211</v>
      </c>
      <c r="E27" s="67">
        <v>611</v>
      </c>
      <c r="F27" s="68">
        <v>828</v>
      </c>
      <c r="G27" s="68">
        <v>1439</v>
      </c>
      <c r="H27" s="67">
        <v>11</v>
      </c>
      <c r="I27" s="68">
        <v>7</v>
      </c>
      <c r="J27" s="68">
        <v>18</v>
      </c>
      <c r="K27" s="67">
        <v>13</v>
      </c>
      <c r="L27" s="68">
        <v>17</v>
      </c>
      <c r="M27" s="68">
        <v>30</v>
      </c>
      <c r="N27" s="67">
        <v>0</v>
      </c>
      <c r="O27" s="68">
        <v>0</v>
      </c>
      <c r="P27" s="68">
        <v>0</v>
      </c>
      <c r="Q27" s="67">
        <f t="shared" si="0"/>
        <v>727</v>
      </c>
      <c r="R27" s="68">
        <f t="shared" si="1"/>
        <v>971</v>
      </c>
      <c r="S27" s="68">
        <f t="shared" si="2"/>
        <v>1698</v>
      </c>
    </row>
    <row r="28" spans="1:19" ht="10.5">
      <c r="A28" s="69" t="s">
        <v>116</v>
      </c>
      <c r="B28" s="67">
        <v>2</v>
      </c>
      <c r="C28" s="68">
        <v>5</v>
      </c>
      <c r="D28" s="68">
        <v>7</v>
      </c>
      <c r="E28" s="67">
        <v>91</v>
      </c>
      <c r="F28" s="68">
        <v>222</v>
      </c>
      <c r="G28" s="68">
        <v>313</v>
      </c>
      <c r="H28" s="67">
        <v>0</v>
      </c>
      <c r="I28" s="68">
        <v>0</v>
      </c>
      <c r="J28" s="68">
        <v>0</v>
      </c>
      <c r="K28" s="67">
        <v>0</v>
      </c>
      <c r="L28" s="68">
        <v>0</v>
      </c>
      <c r="M28" s="68">
        <v>0</v>
      </c>
      <c r="N28" s="67">
        <v>0</v>
      </c>
      <c r="O28" s="68">
        <v>0</v>
      </c>
      <c r="P28" s="68">
        <v>0</v>
      </c>
      <c r="Q28" s="67">
        <f t="shared" si="0"/>
        <v>93</v>
      </c>
      <c r="R28" s="68">
        <f t="shared" si="1"/>
        <v>227</v>
      </c>
      <c r="S28" s="68">
        <f t="shared" si="2"/>
        <v>320</v>
      </c>
    </row>
    <row r="29" spans="1:19" ht="10.5">
      <c r="A29" s="69" t="s">
        <v>76</v>
      </c>
      <c r="B29" s="67">
        <v>0</v>
      </c>
      <c r="C29" s="68">
        <v>0</v>
      </c>
      <c r="D29" s="68">
        <v>0</v>
      </c>
      <c r="E29" s="67">
        <v>52</v>
      </c>
      <c r="F29" s="68">
        <v>93</v>
      </c>
      <c r="G29" s="68">
        <v>145</v>
      </c>
      <c r="H29" s="67">
        <v>0</v>
      </c>
      <c r="I29" s="68">
        <v>0</v>
      </c>
      <c r="J29" s="68">
        <v>0</v>
      </c>
      <c r="K29" s="67">
        <v>0</v>
      </c>
      <c r="L29" s="68">
        <v>0</v>
      </c>
      <c r="M29" s="68">
        <v>0</v>
      </c>
      <c r="N29" s="67">
        <v>0</v>
      </c>
      <c r="O29" s="68">
        <v>0</v>
      </c>
      <c r="P29" s="68">
        <v>0</v>
      </c>
      <c r="Q29" s="67">
        <f t="shared" si="0"/>
        <v>52</v>
      </c>
      <c r="R29" s="68">
        <f t="shared" si="1"/>
        <v>93</v>
      </c>
      <c r="S29" s="68">
        <f t="shared" si="2"/>
        <v>145</v>
      </c>
    </row>
    <row r="30" spans="1:19" ht="10.5">
      <c r="A30" s="69" t="s">
        <v>419</v>
      </c>
      <c r="B30" s="67">
        <v>135</v>
      </c>
      <c r="C30" s="68">
        <v>68</v>
      </c>
      <c r="D30" s="68">
        <v>203</v>
      </c>
      <c r="E30" s="67">
        <v>169</v>
      </c>
      <c r="F30" s="68">
        <v>98</v>
      </c>
      <c r="G30" s="68">
        <v>267</v>
      </c>
      <c r="H30" s="67">
        <v>5</v>
      </c>
      <c r="I30" s="68">
        <v>4</v>
      </c>
      <c r="J30" s="68">
        <v>9</v>
      </c>
      <c r="K30" s="67">
        <v>21</v>
      </c>
      <c r="L30" s="68">
        <v>6</v>
      </c>
      <c r="M30" s="68">
        <v>27</v>
      </c>
      <c r="N30" s="67">
        <v>0</v>
      </c>
      <c r="O30" s="68">
        <v>0</v>
      </c>
      <c r="P30" s="68">
        <v>0</v>
      </c>
      <c r="Q30" s="67">
        <f t="shared" si="0"/>
        <v>330</v>
      </c>
      <c r="R30" s="68">
        <f t="shared" si="1"/>
        <v>176</v>
      </c>
      <c r="S30" s="68">
        <f t="shared" si="2"/>
        <v>506</v>
      </c>
    </row>
    <row r="31" spans="1:19" ht="10.5">
      <c r="A31" s="69" t="s">
        <v>117</v>
      </c>
      <c r="B31" s="67">
        <v>11</v>
      </c>
      <c r="C31" s="68">
        <v>7</v>
      </c>
      <c r="D31" s="68">
        <v>18</v>
      </c>
      <c r="E31" s="67">
        <v>6</v>
      </c>
      <c r="F31" s="68">
        <v>2</v>
      </c>
      <c r="G31" s="68">
        <v>8</v>
      </c>
      <c r="H31" s="67">
        <v>0</v>
      </c>
      <c r="I31" s="68">
        <v>0</v>
      </c>
      <c r="J31" s="68">
        <v>0</v>
      </c>
      <c r="K31" s="67">
        <v>10</v>
      </c>
      <c r="L31" s="68">
        <v>2</v>
      </c>
      <c r="M31" s="68">
        <v>12</v>
      </c>
      <c r="N31" s="67">
        <v>0</v>
      </c>
      <c r="O31" s="68">
        <v>0</v>
      </c>
      <c r="P31" s="68">
        <v>0</v>
      </c>
      <c r="Q31" s="67">
        <f t="shared" si="0"/>
        <v>27</v>
      </c>
      <c r="R31" s="68">
        <f t="shared" si="1"/>
        <v>11</v>
      </c>
      <c r="S31" s="68">
        <f t="shared" si="2"/>
        <v>38</v>
      </c>
    </row>
    <row r="32" spans="1:19" ht="10.5">
      <c r="A32" s="69" t="s">
        <v>165</v>
      </c>
      <c r="B32" s="67">
        <v>360</v>
      </c>
      <c r="C32" s="68">
        <v>237</v>
      </c>
      <c r="D32" s="68">
        <v>597</v>
      </c>
      <c r="E32" s="67">
        <v>3038</v>
      </c>
      <c r="F32" s="68">
        <v>1951</v>
      </c>
      <c r="G32" s="68">
        <v>4989</v>
      </c>
      <c r="H32" s="67">
        <v>9</v>
      </c>
      <c r="I32" s="68">
        <v>9</v>
      </c>
      <c r="J32" s="68">
        <v>18</v>
      </c>
      <c r="K32" s="67">
        <v>45</v>
      </c>
      <c r="L32" s="68">
        <v>28</v>
      </c>
      <c r="M32" s="68">
        <v>73</v>
      </c>
      <c r="N32" s="67">
        <v>0</v>
      </c>
      <c r="O32" s="68">
        <v>0</v>
      </c>
      <c r="P32" s="68">
        <v>0</v>
      </c>
      <c r="Q32" s="67">
        <f t="shared" si="0"/>
        <v>3452</v>
      </c>
      <c r="R32" s="68">
        <f t="shared" si="1"/>
        <v>2225</v>
      </c>
      <c r="S32" s="68">
        <f t="shared" si="2"/>
        <v>5677</v>
      </c>
    </row>
    <row r="33" spans="1:19" ht="10.5">
      <c r="A33" s="69" t="s">
        <v>337</v>
      </c>
      <c r="B33" s="67">
        <v>1</v>
      </c>
      <c r="C33" s="68">
        <v>2</v>
      </c>
      <c r="D33" s="68">
        <v>3</v>
      </c>
      <c r="E33" s="67">
        <v>0</v>
      </c>
      <c r="F33" s="68">
        <v>2</v>
      </c>
      <c r="G33" s="68">
        <v>2</v>
      </c>
      <c r="H33" s="67">
        <v>0</v>
      </c>
      <c r="I33" s="68">
        <v>0</v>
      </c>
      <c r="J33" s="68">
        <v>0</v>
      </c>
      <c r="K33" s="67">
        <v>0</v>
      </c>
      <c r="L33" s="68">
        <v>0</v>
      </c>
      <c r="M33" s="68">
        <v>0</v>
      </c>
      <c r="N33" s="67">
        <v>0</v>
      </c>
      <c r="O33" s="68">
        <v>0</v>
      </c>
      <c r="P33" s="68">
        <v>0</v>
      </c>
      <c r="Q33" s="67">
        <f t="shared" si="0"/>
        <v>1</v>
      </c>
      <c r="R33" s="68">
        <f t="shared" si="1"/>
        <v>4</v>
      </c>
      <c r="S33" s="68">
        <f t="shared" si="2"/>
        <v>5</v>
      </c>
    </row>
    <row r="34" spans="1:19" ht="10.5">
      <c r="A34" s="69" t="s">
        <v>79</v>
      </c>
      <c r="B34" s="67">
        <v>0</v>
      </c>
      <c r="C34" s="68">
        <v>0</v>
      </c>
      <c r="D34" s="68">
        <v>0</v>
      </c>
      <c r="E34" s="67">
        <v>9</v>
      </c>
      <c r="F34" s="68">
        <v>20</v>
      </c>
      <c r="G34" s="68">
        <v>29</v>
      </c>
      <c r="H34" s="67">
        <v>0</v>
      </c>
      <c r="I34" s="68">
        <v>0</v>
      </c>
      <c r="J34" s="68">
        <v>0</v>
      </c>
      <c r="K34" s="67">
        <v>0</v>
      </c>
      <c r="L34" s="68">
        <v>0</v>
      </c>
      <c r="M34" s="68">
        <v>0</v>
      </c>
      <c r="N34" s="67">
        <v>0</v>
      </c>
      <c r="O34" s="68">
        <v>0</v>
      </c>
      <c r="P34" s="68">
        <v>0</v>
      </c>
      <c r="Q34" s="67">
        <f>B34+E34+H34+K34+N34</f>
        <v>9</v>
      </c>
      <c r="R34" s="68">
        <f>C34+F34+I34+L34+O34</f>
        <v>20</v>
      </c>
      <c r="S34" s="68">
        <f>SUM(Q34:R34)</f>
        <v>29</v>
      </c>
    </row>
    <row r="35" spans="1:19" s="97" customFormat="1" ht="10.5">
      <c r="A35" s="98" t="s">
        <v>28</v>
      </c>
      <c r="B35" s="99">
        <f>SUM(B13:B34)</f>
        <v>1661</v>
      </c>
      <c r="C35" s="100">
        <f aca="true" t="shared" si="3" ref="C35:P35">SUM(C13:C34)</f>
        <v>2146</v>
      </c>
      <c r="D35" s="100">
        <f t="shared" si="3"/>
        <v>3807</v>
      </c>
      <c r="E35" s="99">
        <f t="shared" si="3"/>
        <v>8823</v>
      </c>
      <c r="F35" s="100">
        <f t="shared" si="3"/>
        <v>11303</v>
      </c>
      <c r="G35" s="100">
        <f t="shared" si="3"/>
        <v>20126</v>
      </c>
      <c r="H35" s="99">
        <f t="shared" si="3"/>
        <v>50</v>
      </c>
      <c r="I35" s="100">
        <f t="shared" si="3"/>
        <v>67</v>
      </c>
      <c r="J35" s="100">
        <f t="shared" si="3"/>
        <v>117</v>
      </c>
      <c r="K35" s="99">
        <f t="shared" si="3"/>
        <v>176</v>
      </c>
      <c r="L35" s="100">
        <f t="shared" si="3"/>
        <v>253</v>
      </c>
      <c r="M35" s="100">
        <f t="shared" si="3"/>
        <v>429</v>
      </c>
      <c r="N35" s="99">
        <f t="shared" si="3"/>
        <v>0</v>
      </c>
      <c r="O35" s="100">
        <f t="shared" si="3"/>
        <v>0</v>
      </c>
      <c r="P35" s="100">
        <f t="shared" si="3"/>
        <v>0</v>
      </c>
      <c r="Q35" s="99">
        <f>SUM(Q13:Q34)</f>
        <v>10710</v>
      </c>
      <c r="R35" s="100">
        <f>SUM(R13:R34)</f>
        <v>13769</v>
      </c>
      <c r="S35" s="100">
        <f>SUM(S13:S34)</f>
        <v>24479</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A1">
      <selection activeCell="S56" sqref="S56"/>
    </sheetView>
  </sheetViews>
  <sheetFormatPr defaultColWidth="10.66015625" defaultRowHeight="11.25"/>
  <cols>
    <col min="1" max="1" width="31.5" style="30" customWidth="1"/>
    <col min="2" max="3" width="8.33203125" style="30" customWidth="1"/>
    <col min="4" max="19" width="8.33203125" style="75" customWidth="1"/>
    <col min="20" max="16384" width="10.66015625" style="75" customWidth="1"/>
  </cols>
  <sheetData>
    <row r="1" ht="10.5">
      <c r="A1" s="74" t="s">
        <v>459</v>
      </c>
    </row>
    <row r="2" spans="1:19" ht="10.5">
      <c r="A2" s="66" t="s">
        <v>55</v>
      </c>
      <c r="B2" s="77"/>
      <c r="C2" s="77"/>
      <c r="D2" s="78"/>
      <c r="E2" s="78"/>
      <c r="F2" s="78"/>
      <c r="G2" s="78"/>
      <c r="H2" s="78"/>
      <c r="I2" s="78"/>
      <c r="J2" s="78"/>
      <c r="K2" s="78"/>
      <c r="L2" s="78"/>
      <c r="M2" s="78"/>
      <c r="N2" s="78"/>
      <c r="O2" s="78"/>
      <c r="P2" s="78"/>
      <c r="Q2" s="78"/>
      <c r="R2" s="78"/>
      <c r="S2" s="78"/>
    </row>
    <row r="3" spans="1:19" ht="10.5">
      <c r="A3" s="48" t="s">
        <v>460</v>
      </c>
      <c r="B3" s="77"/>
      <c r="C3" s="77"/>
      <c r="D3" s="78"/>
      <c r="E3" s="78"/>
      <c r="F3" s="78"/>
      <c r="G3" s="78"/>
      <c r="H3" s="78"/>
      <c r="I3" s="78"/>
      <c r="J3" s="78"/>
      <c r="K3" s="78"/>
      <c r="L3" s="78"/>
      <c r="M3" s="78"/>
      <c r="N3" s="78"/>
      <c r="O3" s="78"/>
      <c r="P3" s="78"/>
      <c r="Q3" s="78"/>
      <c r="R3" s="78"/>
      <c r="S3" s="78"/>
    </row>
    <row r="4" spans="1:19" ht="9" customHeight="1">
      <c r="A4" s="77"/>
      <c r="B4" s="77"/>
      <c r="C4" s="77"/>
      <c r="D4" s="78"/>
      <c r="E4" s="78"/>
      <c r="F4" s="78"/>
      <c r="G4" s="78"/>
      <c r="H4" s="78"/>
      <c r="I4" s="78"/>
      <c r="J4" s="78"/>
      <c r="K4" s="78"/>
      <c r="L4" s="78"/>
      <c r="M4" s="78"/>
      <c r="N4" s="78"/>
      <c r="O4" s="78"/>
      <c r="P4" s="78"/>
      <c r="Q4" s="78"/>
      <c r="R4" s="78"/>
      <c r="S4" s="78"/>
    </row>
    <row r="5" spans="1:19" ht="10.5">
      <c r="A5" s="66" t="s">
        <v>160</v>
      </c>
      <c r="B5" s="77"/>
      <c r="C5" s="77"/>
      <c r="D5" s="78"/>
      <c r="E5" s="78"/>
      <c r="F5" s="78"/>
      <c r="G5" s="78"/>
      <c r="H5" s="78"/>
      <c r="I5" s="78"/>
      <c r="J5" s="78"/>
      <c r="K5" s="78"/>
      <c r="L5" s="78"/>
      <c r="M5" s="78"/>
      <c r="N5" s="78"/>
      <c r="O5" s="78"/>
      <c r="P5" s="78"/>
      <c r="Q5" s="78"/>
      <c r="R5" s="78"/>
      <c r="S5" s="78"/>
    </row>
    <row r="6" spans="1:19" ht="10.5">
      <c r="A6" s="66" t="s">
        <v>161</v>
      </c>
      <c r="B6" s="77"/>
      <c r="C6" s="77"/>
      <c r="D6" s="78"/>
      <c r="E6" s="78"/>
      <c r="F6" s="78"/>
      <c r="G6" s="78"/>
      <c r="H6" s="78"/>
      <c r="I6" s="78"/>
      <c r="J6" s="78"/>
      <c r="K6" s="78"/>
      <c r="L6" s="78"/>
      <c r="M6" s="78"/>
      <c r="N6" s="78"/>
      <c r="O6" s="78"/>
      <c r="P6" s="78"/>
      <c r="Q6" s="78"/>
      <c r="R6" s="78"/>
      <c r="S6" s="78"/>
    </row>
    <row r="7" spans="1:19" ht="10.5">
      <c r="A7" s="66"/>
      <c r="B7" s="77"/>
      <c r="C7" s="77"/>
      <c r="D7" s="78"/>
      <c r="E7" s="78"/>
      <c r="F7" s="78"/>
      <c r="G7" s="78"/>
      <c r="H7" s="78"/>
      <c r="I7" s="78"/>
      <c r="J7" s="78"/>
      <c r="K7" s="78"/>
      <c r="L7" s="78"/>
      <c r="M7" s="78"/>
      <c r="N7" s="78"/>
      <c r="O7" s="78"/>
      <c r="P7" s="78"/>
      <c r="Q7" s="78"/>
      <c r="R7" s="78"/>
      <c r="S7" s="78"/>
    </row>
    <row r="8" spans="1:19" ht="10.5">
      <c r="A8" s="66" t="s">
        <v>138</v>
      </c>
      <c r="B8" s="77"/>
      <c r="C8" s="77"/>
      <c r="D8" s="78"/>
      <c r="E8" s="78"/>
      <c r="F8" s="78"/>
      <c r="G8" s="78"/>
      <c r="H8" s="78"/>
      <c r="I8" s="78"/>
      <c r="J8" s="78"/>
      <c r="K8" s="78"/>
      <c r="L8" s="78"/>
      <c r="M8" s="78"/>
      <c r="N8" s="78"/>
      <c r="O8" s="78"/>
      <c r="P8" s="78"/>
      <c r="Q8" s="78"/>
      <c r="R8" s="78"/>
      <c r="S8" s="78"/>
    </row>
    <row r="9" spans="1:4" ht="10.5" customHeight="1" thickBot="1">
      <c r="A9" s="80"/>
      <c r="B9" s="77"/>
      <c r="C9" s="77"/>
      <c r="D9" s="78"/>
    </row>
    <row r="10" spans="1:19" s="76" customFormat="1" ht="12.75" customHeight="1">
      <c r="A10" s="81"/>
      <c r="B10" s="326" t="s">
        <v>58</v>
      </c>
      <c r="C10" s="327"/>
      <c r="D10" s="328"/>
      <c r="E10" s="83"/>
      <c r="F10" s="82" t="s">
        <v>46</v>
      </c>
      <c r="G10" s="84"/>
      <c r="H10" s="83"/>
      <c r="I10" s="82" t="s">
        <v>47</v>
      </c>
      <c r="J10" s="84"/>
      <c r="K10" s="83"/>
      <c r="L10" s="82" t="s">
        <v>48</v>
      </c>
      <c r="M10" s="84"/>
      <c r="N10" s="83"/>
      <c r="O10" s="82" t="s">
        <v>59</v>
      </c>
      <c r="P10" s="84"/>
      <c r="Q10" s="83"/>
      <c r="R10" s="82" t="s">
        <v>28</v>
      </c>
      <c r="S10" s="85"/>
    </row>
    <row r="11" spans="1:19" s="76" customFormat="1" ht="12.75" customHeight="1">
      <c r="A11" s="69"/>
      <c r="B11" s="329" t="s">
        <v>60</v>
      </c>
      <c r="C11" s="330"/>
      <c r="D11" s="331"/>
      <c r="E11" s="87"/>
      <c r="F11" s="88"/>
      <c r="G11" s="79"/>
      <c r="H11" s="87"/>
      <c r="I11" s="88"/>
      <c r="J11" s="79"/>
      <c r="K11" s="87"/>
      <c r="L11" s="88"/>
      <c r="M11" s="79"/>
      <c r="N11" s="87"/>
      <c r="O11" s="89" t="s">
        <v>61</v>
      </c>
      <c r="P11" s="79"/>
      <c r="Q11" s="87"/>
      <c r="R11" s="88"/>
      <c r="S11" s="79"/>
    </row>
    <row r="12" spans="1:19" s="93" customFormat="1" ht="10.5">
      <c r="A12" s="89" t="s">
        <v>62</v>
      </c>
      <c r="B12" s="90" t="s">
        <v>63</v>
      </c>
      <c r="C12" s="91" t="s">
        <v>64</v>
      </c>
      <c r="D12" s="92" t="s">
        <v>28</v>
      </c>
      <c r="E12" s="90" t="s">
        <v>63</v>
      </c>
      <c r="F12" s="91" t="s">
        <v>64</v>
      </c>
      <c r="G12" s="92" t="s">
        <v>28</v>
      </c>
      <c r="H12" s="90" t="s">
        <v>63</v>
      </c>
      <c r="I12" s="91" t="s">
        <v>64</v>
      </c>
      <c r="J12" s="92" t="s">
        <v>28</v>
      </c>
      <c r="K12" s="90" t="s">
        <v>63</v>
      </c>
      <c r="L12" s="91" t="s">
        <v>64</v>
      </c>
      <c r="M12" s="92" t="s">
        <v>28</v>
      </c>
      <c r="N12" s="90" t="s">
        <v>63</v>
      </c>
      <c r="O12" s="91" t="s">
        <v>64</v>
      </c>
      <c r="P12" s="92" t="s">
        <v>28</v>
      </c>
      <c r="Q12" s="90" t="s">
        <v>63</v>
      </c>
      <c r="R12" s="91" t="s">
        <v>64</v>
      </c>
      <c r="S12" s="92" t="s">
        <v>28</v>
      </c>
    </row>
    <row r="13" spans="1:19" s="76" customFormat="1" ht="10.5">
      <c r="A13" s="94" t="s">
        <v>301</v>
      </c>
      <c r="B13" s="95">
        <v>1</v>
      </c>
      <c r="C13" s="96">
        <v>7</v>
      </c>
      <c r="D13" s="96">
        <v>8</v>
      </c>
      <c r="E13" s="95">
        <v>49</v>
      </c>
      <c r="F13" s="96">
        <v>69</v>
      </c>
      <c r="G13" s="96">
        <v>118</v>
      </c>
      <c r="H13" s="95">
        <v>13</v>
      </c>
      <c r="I13" s="96">
        <v>9</v>
      </c>
      <c r="J13" s="96">
        <v>22</v>
      </c>
      <c r="K13" s="95">
        <v>5</v>
      </c>
      <c r="L13" s="96">
        <v>8</v>
      </c>
      <c r="M13" s="96">
        <v>13</v>
      </c>
      <c r="N13" s="95">
        <v>0</v>
      </c>
      <c r="O13" s="96">
        <v>0</v>
      </c>
      <c r="P13" s="96">
        <v>0</v>
      </c>
      <c r="Q13" s="95">
        <f aca="true" t="shared" si="0" ref="Q13:Q28">B13+E13+H13+K13+N13</f>
        <v>68</v>
      </c>
      <c r="R13" s="96">
        <f aca="true" t="shared" si="1" ref="R13:R28">C13+F13+I13+L13+O13</f>
        <v>93</v>
      </c>
      <c r="S13" s="96">
        <f aca="true" t="shared" si="2" ref="S13:S28">SUM(Q13:R13)</f>
        <v>161</v>
      </c>
    </row>
    <row r="14" spans="1:19" ht="10.5">
      <c r="A14" s="69" t="s">
        <v>175</v>
      </c>
      <c r="B14" s="67">
        <v>3</v>
      </c>
      <c r="C14" s="68">
        <v>4</v>
      </c>
      <c r="D14" s="68">
        <v>7</v>
      </c>
      <c r="E14" s="67">
        <v>33</v>
      </c>
      <c r="F14" s="68">
        <v>47</v>
      </c>
      <c r="G14" s="68">
        <v>80</v>
      </c>
      <c r="H14" s="67">
        <v>9</v>
      </c>
      <c r="I14" s="68">
        <v>8</v>
      </c>
      <c r="J14" s="68">
        <v>17</v>
      </c>
      <c r="K14" s="67">
        <v>0</v>
      </c>
      <c r="L14" s="68">
        <v>0</v>
      </c>
      <c r="M14" s="68">
        <v>0</v>
      </c>
      <c r="N14" s="67">
        <v>0</v>
      </c>
      <c r="O14" s="68">
        <v>0</v>
      </c>
      <c r="P14" s="68">
        <v>0</v>
      </c>
      <c r="Q14" s="67">
        <f t="shared" si="0"/>
        <v>45</v>
      </c>
      <c r="R14" s="68">
        <f t="shared" si="1"/>
        <v>59</v>
      </c>
      <c r="S14" s="68">
        <f t="shared" si="2"/>
        <v>104</v>
      </c>
    </row>
    <row r="15" spans="1:19" ht="10.5">
      <c r="A15" s="69" t="s">
        <v>139</v>
      </c>
      <c r="B15" s="67">
        <v>2</v>
      </c>
      <c r="C15" s="68">
        <v>10</v>
      </c>
      <c r="D15" s="68">
        <v>12</v>
      </c>
      <c r="E15" s="67">
        <v>23</v>
      </c>
      <c r="F15" s="68">
        <v>38</v>
      </c>
      <c r="G15" s="68">
        <v>61</v>
      </c>
      <c r="H15" s="67">
        <v>3</v>
      </c>
      <c r="I15" s="68">
        <v>7</v>
      </c>
      <c r="J15" s="68">
        <v>10</v>
      </c>
      <c r="K15" s="67">
        <v>2</v>
      </c>
      <c r="L15" s="68">
        <v>15</v>
      </c>
      <c r="M15" s="68">
        <v>17</v>
      </c>
      <c r="N15" s="67">
        <v>0</v>
      </c>
      <c r="O15" s="68">
        <v>0</v>
      </c>
      <c r="P15" s="68">
        <v>0</v>
      </c>
      <c r="Q15" s="67">
        <f t="shared" si="0"/>
        <v>30</v>
      </c>
      <c r="R15" s="68">
        <f t="shared" si="1"/>
        <v>70</v>
      </c>
      <c r="S15" s="68">
        <f t="shared" si="2"/>
        <v>100</v>
      </c>
    </row>
    <row r="16" spans="1:19" ht="10.5">
      <c r="A16" s="69" t="s">
        <v>422</v>
      </c>
      <c r="B16" s="67">
        <v>0</v>
      </c>
      <c r="C16" s="68">
        <v>0</v>
      </c>
      <c r="D16" s="68">
        <v>0</v>
      </c>
      <c r="E16" s="67">
        <v>0</v>
      </c>
      <c r="F16" s="68">
        <v>0</v>
      </c>
      <c r="G16" s="68">
        <v>0</v>
      </c>
      <c r="H16" s="67">
        <v>0</v>
      </c>
      <c r="I16" s="68">
        <v>0</v>
      </c>
      <c r="J16" s="68">
        <v>0</v>
      </c>
      <c r="K16" s="67">
        <v>5</v>
      </c>
      <c r="L16" s="68">
        <v>0</v>
      </c>
      <c r="M16" s="68">
        <v>5</v>
      </c>
      <c r="N16" s="67">
        <v>0</v>
      </c>
      <c r="O16" s="68">
        <v>0</v>
      </c>
      <c r="P16" s="68">
        <v>0</v>
      </c>
      <c r="Q16" s="67">
        <f>B16+E16+H16+K16+N16</f>
        <v>5</v>
      </c>
      <c r="R16" s="68">
        <f>C16+F16+I16+L16+O16</f>
        <v>0</v>
      </c>
      <c r="S16" s="68">
        <f>SUM(Q16:R16)</f>
        <v>5</v>
      </c>
    </row>
    <row r="17" spans="1:19" ht="10.5">
      <c r="A17" s="69" t="s">
        <v>140</v>
      </c>
      <c r="B17" s="67">
        <v>4</v>
      </c>
      <c r="C17" s="68">
        <v>9</v>
      </c>
      <c r="D17" s="68">
        <v>13</v>
      </c>
      <c r="E17" s="67">
        <v>12</v>
      </c>
      <c r="F17" s="68">
        <v>17</v>
      </c>
      <c r="G17" s="68">
        <v>29</v>
      </c>
      <c r="H17" s="67">
        <v>15</v>
      </c>
      <c r="I17" s="68">
        <v>22</v>
      </c>
      <c r="J17" s="68">
        <v>37</v>
      </c>
      <c r="K17" s="67">
        <v>13</v>
      </c>
      <c r="L17" s="68">
        <v>29</v>
      </c>
      <c r="M17" s="68">
        <v>42</v>
      </c>
      <c r="N17" s="67">
        <v>0</v>
      </c>
      <c r="O17" s="68">
        <v>0</v>
      </c>
      <c r="P17" s="68">
        <v>0</v>
      </c>
      <c r="Q17" s="67">
        <f>B17+E17+H17+K17+N17</f>
        <v>44</v>
      </c>
      <c r="R17" s="68">
        <f>C17+F17+I17+L17+O17</f>
        <v>77</v>
      </c>
      <c r="S17" s="68">
        <f>SUM(Q17:R17)</f>
        <v>121</v>
      </c>
    </row>
    <row r="18" spans="1:19" ht="10.5">
      <c r="A18" s="69" t="s">
        <v>67</v>
      </c>
      <c r="B18" s="67">
        <v>0</v>
      </c>
      <c r="C18" s="68">
        <v>0</v>
      </c>
      <c r="D18" s="68">
        <v>0</v>
      </c>
      <c r="E18" s="67">
        <v>0</v>
      </c>
      <c r="F18" s="68">
        <v>0</v>
      </c>
      <c r="G18" s="68">
        <v>0</v>
      </c>
      <c r="H18" s="67">
        <v>0</v>
      </c>
      <c r="I18" s="68">
        <v>0</v>
      </c>
      <c r="J18" s="68">
        <v>0</v>
      </c>
      <c r="K18" s="67">
        <v>3</v>
      </c>
      <c r="L18" s="68">
        <v>4</v>
      </c>
      <c r="M18" s="68">
        <v>7</v>
      </c>
      <c r="N18" s="67">
        <v>0</v>
      </c>
      <c r="O18" s="68">
        <v>0</v>
      </c>
      <c r="P18" s="68">
        <v>0</v>
      </c>
      <c r="Q18" s="67">
        <f t="shared" si="0"/>
        <v>3</v>
      </c>
      <c r="R18" s="68">
        <f t="shared" si="1"/>
        <v>4</v>
      </c>
      <c r="S18" s="68">
        <f t="shared" si="2"/>
        <v>7</v>
      </c>
    </row>
    <row r="19" spans="1:19" ht="10.5">
      <c r="A19" s="69" t="s">
        <v>176</v>
      </c>
      <c r="B19" s="67">
        <v>1</v>
      </c>
      <c r="C19" s="68">
        <v>7</v>
      </c>
      <c r="D19" s="68">
        <v>8</v>
      </c>
      <c r="E19" s="67">
        <v>22</v>
      </c>
      <c r="F19" s="68">
        <v>80</v>
      </c>
      <c r="G19" s="68">
        <v>102</v>
      </c>
      <c r="H19" s="67">
        <v>0</v>
      </c>
      <c r="I19" s="68">
        <v>8</v>
      </c>
      <c r="J19" s="68">
        <v>8</v>
      </c>
      <c r="K19" s="67">
        <v>0</v>
      </c>
      <c r="L19" s="68">
        <v>0</v>
      </c>
      <c r="M19" s="68">
        <v>0</v>
      </c>
      <c r="N19" s="67">
        <v>0</v>
      </c>
      <c r="O19" s="68">
        <v>0</v>
      </c>
      <c r="P19" s="68">
        <v>0</v>
      </c>
      <c r="Q19" s="67">
        <f t="shared" si="0"/>
        <v>23</v>
      </c>
      <c r="R19" s="68">
        <f t="shared" si="1"/>
        <v>95</v>
      </c>
      <c r="S19" s="68">
        <f t="shared" si="2"/>
        <v>118</v>
      </c>
    </row>
    <row r="20" spans="1:19" ht="10.5">
      <c r="A20" s="69" t="s">
        <v>41</v>
      </c>
      <c r="B20" s="67">
        <v>0</v>
      </c>
      <c r="C20" s="68">
        <v>23</v>
      </c>
      <c r="D20" s="68">
        <v>23</v>
      </c>
      <c r="E20" s="67">
        <v>0</v>
      </c>
      <c r="F20" s="68">
        <v>0</v>
      </c>
      <c r="G20" s="68">
        <v>0</v>
      </c>
      <c r="H20" s="67">
        <v>0</v>
      </c>
      <c r="I20" s="68">
        <v>0</v>
      </c>
      <c r="J20" s="68">
        <v>0</v>
      </c>
      <c r="K20" s="67">
        <v>0</v>
      </c>
      <c r="L20" s="68">
        <v>0</v>
      </c>
      <c r="M20" s="68">
        <v>0</v>
      </c>
      <c r="N20" s="67">
        <v>0</v>
      </c>
      <c r="O20" s="68">
        <v>0</v>
      </c>
      <c r="P20" s="68">
        <v>0</v>
      </c>
      <c r="Q20" s="67">
        <f t="shared" si="0"/>
        <v>0</v>
      </c>
      <c r="R20" s="68">
        <f t="shared" si="1"/>
        <v>23</v>
      </c>
      <c r="S20" s="68">
        <f t="shared" si="2"/>
        <v>23</v>
      </c>
    </row>
    <row r="21" spans="1:19" ht="10.5">
      <c r="A21" s="69" t="s">
        <v>177</v>
      </c>
      <c r="B21" s="67">
        <v>0</v>
      </c>
      <c r="C21" s="68">
        <v>0</v>
      </c>
      <c r="D21" s="68">
        <v>0</v>
      </c>
      <c r="E21" s="67">
        <v>0</v>
      </c>
      <c r="F21" s="68">
        <v>0</v>
      </c>
      <c r="G21" s="68">
        <v>0</v>
      </c>
      <c r="H21" s="67">
        <v>1</v>
      </c>
      <c r="I21" s="68">
        <v>3</v>
      </c>
      <c r="J21" s="68">
        <v>4</v>
      </c>
      <c r="K21" s="67">
        <v>0</v>
      </c>
      <c r="L21" s="68">
        <v>0</v>
      </c>
      <c r="M21" s="68">
        <v>0</v>
      </c>
      <c r="N21" s="67">
        <v>0</v>
      </c>
      <c r="O21" s="68">
        <v>0</v>
      </c>
      <c r="P21" s="68">
        <v>0</v>
      </c>
      <c r="Q21" s="67">
        <f t="shared" si="0"/>
        <v>1</v>
      </c>
      <c r="R21" s="68">
        <f t="shared" si="1"/>
        <v>3</v>
      </c>
      <c r="S21" s="68">
        <f t="shared" si="2"/>
        <v>4</v>
      </c>
    </row>
    <row r="22" spans="1:19" ht="10.5">
      <c r="A22" s="69" t="s">
        <v>350</v>
      </c>
      <c r="B22" s="67">
        <v>0</v>
      </c>
      <c r="C22" s="68">
        <v>0</v>
      </c>
      <c r="D22" s="68">
        <v>0</v>
      </c>
      <c r="E22" s="67">
        <v>0</v>
      </c>
      <c r="F22" s="68">
        <v>0</v>
      </c>
      <c r="G22" s="68">
        <v>0</v>
      </c>
      <c r="H22" s="67">
        <v>0</v>
      </c>
      <c r="I22" s="68">
        <v>0</v>
      </c>
      <c r="J22" s="68">
        <v>0</v>
      </c>
      <c r="K22" s="67">
        <v>0</v>
      </c>
      <c r="L22" s="68">
        <v>1</v>
      </c>
      <c r="M22" s="68">
        <v>1</v>
      </c>
      <c r="N22" s="67">
        <v>0</v>
      </c>
      <c r="O22" s="68">
        <v>0</v>
      </c>
      <c r="P22" s="68">
        <v>0</v>
      </c>
      <c r="Q22" s="67">
        <f t="shared" si="0"/>
        <v>0</v>
      </c>
      <c r="R22" s="68">
        <f t="shared" si="1"/>
        <v>1</v>
      </c>
      <c r="S22" s="68">
        <f t="shared" si="2"/>
        <v>1</v>
      </c>
    </row>
    <row r="23" spans="1:19" ht="10.5">
      <c r="A23" s="69" t="s">
        <v>31</v>
      </c>
      <c r="B23" s="67">
        <v>36</v>
      </c>
      <c r="C23" s="68">
        <v>39</v>
      </c>
      <c r="D23" s="68">
        <v>75</v>
      </c>
      <c r="E23" s="67">
        <v>13</v>
      </c>
      <c r="F23" s="68">
        <v>23</v>
      </c>
      <c r="G23" s="68">
        <v>36</v>
      </c>
      <c r="H23" s="67">
        <v>0</v>
      </c>
      <c r="I23" s="68">
        <v>0</v>
      </c>
      <c r="J23" s="68">
        <v>0</v>
      </c>
      <c r="K23" s="67">
        <v>0</v>
      </c>
      <c r="L23" s="68">
        <v>0</v>
      </c>
      <c r="M23" s="68">
        <v>0</v>
      </c>
      <c r="N23" s="67">
        <v>0</v>
      </c>
      <c r="O23" s="68">
        <v>0</v>
      </c>
      <c r="P23" s="68">
        <v>0</v>
      </c>
      <c r="Q23" s="67">
        <f t="shared" si="0"/>
        <v>49</v>
      </c>
      <c r="R23" s="68">
        <f t="shared" si="1"/>
        <v>62</v>
      </c>
      <c r="S23" s="68">
        <f t="shared" si="2"/>
        <v>111</v>
      </c>
    </row>
    <row r="24" spans="1:19" ht="10.5">
      <c r="A24" s="69" t="s">
        <v>178</v>
      </c>
      <c r="B24" s="67">
        <v>16</v>
      </c>
      <c r="C24" s="68">
        <v>29</v>
      </c>
      <c r="D24" s="68">
        <v>45</v>
      </c>
      <c r="E24" s="67">
        <v>35</v>
      </c>
      <c r="F24" s="68">
        <v>81</v>
      </c>
      <c r="G24" s="68">
        <v>116</v>
      </c>
      <c r="H24" s="67">
        <v>13</v>
      </c>
      <c r="I24" s="68">
        <v>30</v>
      </c>
      <c r="J24" s="68">
        <v>43</v>
      </c>
      <c r="K24" s="67">
        <v>8</v>
      </c>
      <c r="L24" s="68">
        <v>15</v>
      </c>
      <c r="M24" s="68">
        <v>23</v>
      </c>
      <c r="N24" s="67">
        <v>0</v>
      </c>
      <c r="O24" s="68">
        <v>0</v>
      </c>
      <c r="P24" s="68">
        <v>0</v>
      </c>
      <c r="Q24" s="67">
        <f t="shared" si="0"/>
        <v>72</v>
      </c>
      <c r="R24" s="68">
        <f t="shared" si="1"/>
        <v>155</v>
      </c>
      <c r="S24" s="68">
        <f t="shared" si="2"/>
        <v>227</v>
      </c>
    </row>
    <row r="25" spans="1:19" ht="10.5">
      <c r="A25" s="69" t="s">
        <v>462</v>
      </c>
      <c r="B25" s="67">
        <v>0</v>
      </c>
      <c r="C25" s="68">
        <v>0</v>
      </c>
      <c r="D25" s="68">
        <v>0</v>
      </c>
      <c r="E25" s="67">
        <v>0</v>
      </c>
      <c r="F25" s="68">
        <v>0</v>
      </c>
      <c r="G25" s="68">
        <v>0</v>
      </c>
      <c r="H25" s="67">
        <v>0</v>
      </c>
      <c r="I25" s="68">
        <v>0</v>
      </c>
      <c r="J25" s="68">
        <v>0</v>
      </c>
      <c r="K25" s="67">
        <v>2</v>
      </c>
      <c r="L25" s="68">
        <v>1</v>
      </c>
      <c r="M25" s="68">
        <v>3</v>
      </c>
      <c r="N25" s="67">
        <v>0</v>
      </c>
      <c r="O25" s="68">
        <v>0</v>
      </c>
      <c r="P25" s="68">
        <v>0</v>
      </c>
      <c r="Q25" s="67">
        <f t="shared" si="0"/>
        <v>2</v>
      </c>
      <c r="R25" s="68">
        <f t="shared" si="1"/>
        <v>1</v>
      </c>
      <c r="S25" s="68">
        <f t="shared" si="2"/>
        <v>3</v>
      </c>
    </row>
    <row r="26" spans="1:19" ht="10.5">
      <c r="A26" s="69" t="s">
        <v>463</v>
      </c>
      <c r="B26" s="67">
        <v>0</v>
      </c>
      <c r="C26" s="68">
        <v>0</v>
      </c>
      <c r="D26" s="68">
        <v>0</v>
      </c>
      <c r="E26" s="67">
        <v>0</v>
      </c>
      <c r="F26" s="68">
        <v>0</v>
      </c>
      <c r="G26" s="68">
        <v>0</v>
      </c>
      <c r="H26" s="67">
        <v>0</v>
      </c>
      <c r="I26" s="68">
        <v>0</v>
      </c>
      <c r="J26" s="68">
        <v>0</v>
      </c>
      <c r="K26" s="67">
        <v>3</v>
      </c>
      <c r="L26" s="68">
        <v>5</v>
      </c>
      <c r="M26" s="68">
        <v>8</v>
      </c>
      <c r="N26" s="67">
        <v>0</v>
      </c>
      <c r="O26" s="68">
        <v>0</v>
      </c>
      <c r="P26" s="68">
        <v>0</v>
      </c>
      <c r="Q26" s="67">
        <f t="shared" si="0"/>
        <v>3</v>
      </c>
      <c r="R26" s="68">
        <f t="shared" si="1"/>
        <v>5</v>
      </c>
      <c r="S26" s="68">
        <f t="shared" si="2"/>
        <v>8</v>
      </c>
    </row>
    <row r="27" spans="1:19" ht="10.5">
      <c r="A27" s="69" t="s">
        <v>179</v>
      </c>
      <c r="B27" s="67">
        <v>3</v>
      </c>
      <c r="C27" s="68">
        <v>10</v>
      </c>
      <c r="D27" s="68">
        <v>13</v>
      </c>
      <c r="E27" s="67">
        <v>28</v>
      </c>
      <c r="F27" s="68">
        <v>90</v>
      </c>
      <c r="G27" s="68">
        <v>118</v>
      </c>
      <c r="H27" s="67">
        <v>2</v>
      </c>
      <c r="I27" s="68">
        <v>9</v>
      </c>
      <c r="J27" s="68">
        <v>11</v>
      </c>
      <c r="K27" s="67">
        <v>8</v>
      </c>
      <c r="L27" s="68">
        <v>15</v>
      </c>
      <c r="M27" s="68">
        <v>23</v>
      </c>
      <c r="N27" s="67">
        <v>0</v>
      </c>
      <c r="O27" s="68">
        <v>0</v>
      </c>
      <c r="P27" s="68">
        <v>0</v>
      </c>
      <c r="Q27" s="67">
        <f>B27+E27+H27+K27+N27</f>
        <v>41</v>
      </c>
      <c r="R27" s="68">
        <f>C27+F27+I27+L27+O27</f>
        <v>124</v>
      </c>
      <c r="S27" s="68">
        <f>SUM(Q27:R27)</f>
        <v>165</v>
      </c>
    </row>
    <row r="28" spans="1:19" ht="10.5">
      <c r="A28" s="69" t="s">
        <v>143</v>
      </c>
      <c r="B28" s="67">
        <v>10</v>
      </c>
      <c r="C28" s="68">
        <v>32</v>
      </c>
      <c r="D28" s="68">
        <v>42</v>
      </c>
      <c r="E28" s="67">
        <v>8</v>
      </c>
      <c r="F28" s="68">
        <v>21</v>
      </c>
      <c r="G28" s="68">
        <v>29</v>
      </c>
      <c r="H28" s="67">
        <v>3</v>
      </c>
      <c r="I28" s="68">
        <v>24</v>
      </c>
      <c r="J28" s="68">
        <v>27</v>
      </c>
      <c r="K28" s="67">
        <v>24</v>
      </c>
      <c r="L28" s="68">
        <v>51</v>
      </c>
      <c r="M28" s="68">
        <v>75</v>
      </c>
      <c r="N28" s="67">
        <v>0</v>
      </c>
      <c r="O28" s="68">
        <v>0</v>
      </c>
      <c r="P28" s="68">
        <v>0</v>
      </c>
      <c r="Q28" s="67">
        <f t="shared" si="0"/>
        <v>45</v>
      </c>
      <c r="R28" s="68">
        <f t="shared" si="1"/>
        <v>128</v>
      </c>
      <c r="S28" s="68">
        <f t="shared" si="2"/>
        <v>173</v>
      </c>
    </row>
    <row r="29" spans="1:19" s="97" customFormat="1" ht="10.5">
      <c r="A29" s="98" t="s">
        <v>28</v>
      </c>
      <c r="B29" s="99">
        <f aca="true" t="shared" si="3" ref="B29:S29">SUM(B13:B28)</f>
        <v>76</v>
      </c>
      <c r="C29" s="100">
        <f t="shared" si="3"/>
        <v>170</v>
      </c>
      <c r="D29" s="100">
        <f t="shared" si="3"/>
        <v>246</v>
      </c>
      <c r="E29" s="99">
        <f t="shared" si="3"/>
        <v>223</v>
      </c>
      <c r="F29" s="100">
        <f t="shared" si="3"/>
        <v>466</v>
      </c>
      <c r="G29" s="100">
        <f t="shared" si="3"/>
        <v>689</v>
      </c>
      <c r="H29" s="99">
        <f t="shared" si="3"/>
        <v>59</v>
      </c>
      <c r="I29" s="100">
        <f t="shared" si="3"/>
        <v>120</v>
      </c>
      <c r="J29" s="100">
        <f t="shared" si="3"/>
        <v>179</v>
      </c>
      <c r="K29" s="99">
        <f t="shared" si="3"/>
        <v>73</v>
      </c>
      <c r="L29" s="100">
        <f t="shared" si="3"/>
        <v>144</v>
      </c>
      <c r="M29" s="100">
        <f t="shared" si="3"/>
        <v>217</v>
      </c>
      <c r="N29" s="99">
        <f t="shared" si="3"/>
        <v>0</v>
      </c>
      <c r="O29" s="100">
        <f t="shared" si="3"/>
        <v>0</v>
      </c>
      <c r="P29" s="100">
        <f t="shared" si="3"/>
        <v>0</v>
      </c>
      <c r="Q29" s="99">
        <f t="shared" si="3"/>
        <v>431</v>
      </c>
      <c r="R29" s="100">
        <f t="shared" si="3"/>
        <v>900</v>
      </c>
      <c r="S29" s="100">
        <f t="shared" si="3"/>
        <v>1331</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2013-09-17T09:42:45Z</cp:lastPrinted>
  <dcterms:created xsi:type="dcterms:W3CDTF">2002-06-18T11:06:30Z</dcterms:created>
  <dcterms:modified xsi:type="dcterms:W3CDTF">2015-01-14T16:22:54Z</dcterms:modified>
  <cp:category/>
  <cp:version/>
  <cp:contentType/>
  <cp:contentStatus/>
</cp:coreProperties>
</file>