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764" yWindow="65524" windowWidth="7608" windowHeight="10332" tabRatio="843" activeTab="0"/>
  </bookViews>
  <sheets>
    <sheet name="INHOUD" sheetId="1" r:id="rId1"/>
    <sheet name="12_nivover01" sheetId="2" r:id="rId2"/>
    <sheet name="12_nivover02" sheetId="3" r:id="rId3"/>
    <sheet name="12_nivover_03" sheetId="4" r:id="rId4"/>
    <sheet name="12_nivover_05" sheetId="5" r:id="rId5"/>
    <sheet name="12_nivover04" sheetId="6" r:id="rId6"/>
    <sheet name="12_nivover_06" sheetId="7" r:id="rId7"/>
    <sheet name="12_nivover_07" sheetId="8" r:id="rId8"/>
    <sheet name="12_nivover_08" sheetId="9" r:id="rId9"/>
    <sheet name="12_nivover_09" sheetId="10" r:id="rId10"/>
    <sheet name="12_nivover_10" sheetId="11" r:id="rId11"/>
    <sheet name="12_nivover_11" sheetId="12" r:id="rId12"/>
    <sheet name="12_nivover_12" sheetId="13" r:id="rId13"/>
    <sheet name="12_nivover_13" sheetId="14" r:id="rId14"/>
    <sheet name="12_NARIC_14" sheetId="15" r:id="rId15"/>
  </sheets>
  <definedNames>
    <definedName name="_xlnm.Print_Area" localSheetId="8">'12_nivover_08'!#REF!</definedName>
    <definedName name="_xlnm.Print_Area" localSheetId="9">'12_nivover_09'!$A$1:$M$36</definedName>
    <definedName name="_xlnm.Print_Area" localSheetId="10">'12_nivover_10'!$A$1:$E$57</definedName>
    <definedName name="_xlnm.Print_Area" localSheetId="12">'12_nivover_12'!$A$1:$J$84</definedName>
    <definedName name="CC">#REF!</definedName>
    <definedName name="cg" localSheetId="6">'12_nivover_06'!#REF!</definedName>
    <definedName name="cijfergegevens0910" localSheetId="6">'12_nivover_06'!#REF!</definedName>
  </definedNames>
  <calcPr fullCalcOnLoad="1"/>
</workbook>
</file>

<file path=xl/sharedStrings.xml><?xml version="1.0" encoding="utf-8"?>
<sst xmlns="http://schemas.openxmlformats.org/spreadsheetml/2006/main" count="1082" uniqueCount="434">
  <si>
    <t>Privaatrechtelijk</t>
  </si>
  <si>
    <t>Provincie</t>
  </si>
  <si>
    <t>Gemeente</t>
  </si>
  <si>
    <t>J</t>
  </si>
  <si>
    <t>M</t>
  </si>
  <si>
    <t>Antwerpen</t>
  </si>
  <si>
    <t>Vlaams-Brabant</t>
  </si>
  <si>
    <t>Brussels Hoofdstedelijk Gewest</t>
  </si>
  <si>
    <t>West-Vlaanderen</t>
  </si>
  <si>
    <t>Oost-Vlaanderen</t>
  </si>
  <si>
    <t>Limburg</t>
  </si>
  <si>
    <t>Totaal</t>
  </si>
  <si>
    <t>T</t>
  </si>
  <si>
    <t>Gemeenschapsonderwijs</t>
  </si>
  <si>
    <t>ASO</t>
  </si>
  <si>
    <t>TSO</t>
  </si>
  <si>
    <t>BSO</t>
  </si>
  <si>
    <t>KSO</t>
  </si>
  <si>
    <t>Onthaalklas voor anderstalige nieuwkomers</t>
  </si>
  <si>
    <t>Eerste graad</t>
  </si>
  <si>
    <t>INTERNATEN PER NET</t>
  </si>
  <si>
    <t>Aantal internaten</t>
  </si>
  <si>
    <t>Gewoon kleuteronderwijs</t>
  </si>
  <si>
    <t>Buitengewoon kleuteronderwijs</t>
  </si>
  <si>
    <t>Buitengewoon lager onderwijs</t>
  </si>
  <si>
    <t>Deeltijds secundair onderwijs</t>
  </si>
  <si>
    <t>Buitengewoon secundair onderwijs</t>
  </si>
  <si>
    <t>Vlaamse</t>
  </si>
  <si>
    <t>Gemeenschapscomm.</t>
  </si>
  <si>
    <t>AANTAL INTERNEN PER ONDERWIJSNIVEAU EN PER NET VAN HET INTERNAAT (1)(2)</t>
  </si>
  <si>
    <t>AANTAL INTERNEN PER PROVINCIE EN PER NET VAN HET INTERNAAT (1)(2)</t>
  </si>
  <si>
    <t>(1) Gegevens op basis van KB. nr. 456 van 10/9/1986. Gegevens van internaten met minder dan 30 internen worden niet opgenomen gezien ze niet subsidieerbaar of financierbaar zijn.</t>
  </si>
  <si>
    <t>Geboortejaar</t>
  </si>
  <si>
    <t>AANTAL INTERNEN PER GEBOORTEJAAR</t>
  </si>
  <si>
    <t>CENTRA VOOR LEERLINGENBEGELEIDING</t>
  </si>
  <si>
    <t>Gemeen-</t>
  </si>
  <si>
    <t>schaps-</t>
  </si>
  <si>
    <t>Gemeenchaps-</t>
  </si>
  <si>
    <t>onderwijs</t>
  </si>
  <si>
    <t>commissie</t>
  </si>
  <si>
    <t>Centra voor leerlingenbegeleiding</t>
  </si>
  <si>
    <t>Permanente ondersteuningscel</t>
  </si>
  <si>
    <t>Algemeen totaal</t>
  </si>
  <si>
    <t>* voor alle gesubsidieerde officiële centra</t>
  </si>
  <si>
    <t>PERSONEEL VAN DE CENTRA VOOR LEERLINGENBEGELEIDING NAAR STATUUT EN GESLACHT</t>
  </si>
  <si>
    <t>Vastbenoemden</t>
  </si>
  <si>
    <t>Tijdelijken</t>
  </si>
  <si>
    <t>V</t>
  </si>
  <si>
    <t>Nascholing</t>
  </si>
  <si>
    <t>Basisonderwijs</t>
  </si>
  <si>
    <t>Secundair onderwijs</t>
  </si>
  <si>
    <t>Basisonderwijs (1)</t>
  </si>
  <si>
    <t>Secundair onderwijs (2)</t>
  </si>
  <si>
    <t>Begrotingsjaar</t>
  </si>
  <si>
    <t>(1) Gewoon en buitengewoon basisonderwijs.</t>
  </si>
  <si>
    <t>(2) Gewoon en buitengewoon secundair onderwijs.</t>
  </si>
  <si>
    <t>Onderwijsnet</t>
  </si>
  <si>
    <t>GO</t>
  </si>
  <si>
    <t>VGO</t>
  </si>
  <si>
    <t>OGO</t>
  </si>
  <si>
    <t>van de nascholingskredieten.</t>
  </si>
  <si>
    <t>Inrichtende macht</t>
  </si>
  <si>
    <t>VSKO</t>
  </si>
  <si>
    <t>VONAC</t>
  </si>
  <si>
    <t>STEINER</t>
  </si>
  <si>
    <t>NaPCO</t>
  </si>
  <si>
    <t xml:space="preserve">METHODE </t>
  </si>
  <si>
    <t>OVSG</t>
  </si>
  <si>
    <t>POVPO</t>
  </si>
  <si>
    <t>LEERLINGENVERVOER</t>
  </si>
  <si>
    <t>Gemeenschaps-</t>
  </si>
  <si>
    <t xml:space="preserve">Gesubsidieerd </t>
  </si>
  <si>
    <t>Gesubsidieerd</t>
  </si>
  <si>
    <t>onderwijs (1)</t>
  </si>
  <si>
    <t>vrij onderwijs</t>
  </si>
  <si>
    <t xml:space="preserve">officieel onderwijs </t>
  </si>
  <si>
    <t xml:space="preserve">   Gewoon</t>
  </si>
  <si>
    <t xml:space="preserve">   Buitengewoon</t>
  </si>
  <si>
    <t>AANTAL VERVOERDE LEERLINGEN NAAR VERVOERSVORM</t>
  </si>
  <si>
    <t xml:space="preserve">vrij onderwijs </t>
  </si>
  <si>
    <t>Collectief vervoerde leerlingen (2)</t>
  </si>
  <si>
    <t>Individueel vervoerde leerlingen (3)</t>
  </si>
  <si>
    <t>(1) Voor het Gemeenschapsonderwijs zijn alleen de leerlingen binnen de zones opgenomen.</t>
  </si>
  <si>
    <t xml:space="preserve">      betaalde of gesubsidieerde bijzondere ophaaldienst met een capaciteit van minimum 7 plaatsen.</t>
  </si>
  <si>
    <t xml:space="preserve">      Vanaf 1 september 2001 wordt het collectief vervoer georganiseerd door de Vlaamse Vervoersmaatschappij.</t>
  </si>
  <si>
    <t xml:space="preserve">(3) Een individueel vervoerde leerling is een leerling die gebruik maakt van het openbaar vervoer en/of </t>
  </si>
  <si>
    <t xml:space="preserve">      gebruik maakt van een voertuig van minder dan 7 plaatsen en waarvoor de Vlaamse Gemeenschap </t>
  </si>
  <si>
    <t xml:space="preserve">      tussenkomt in de vervoerskosten op basis van de officiële abonnementstarieven.</t>
  </si>
  <si>
    <t>Kalenderjaar</t>
  </si>
  <si>
    <t>Leerplichtonderwijs</t>
  </si>
  <si>
    <t>Hoger onderwijs</t>
  </si>
  <si>
    <t>Autonoom</t>
  </si>
  <si>
    <t>Gewoon basisonderwijs</t>
  </si>
  <si>
    <t>Gewoon secundair onderwijs</t>
  </si>
  <si>
    <t>Buitengewoon basisonderwijs</t>
  </si>
  <si>
    <t>CLB</t>
  </si>
  <si>
    <t>Nieuwbouw</t>
  </si>
  <si>
    <t>(1) Nieuwbouw: de oprichting van een volledig nieuw gebouw of vleugel met het oog op een uitbreiding van de bestaande oppervlakte.</t>
  </si>
  <si>
    <t>(1) Machtigingen: kredieten die in de Vlaamse begroting aan AGIOn worden toegewezen en waarvoor AGIOn engagementen voor infrastructuurdossiers mag aangaan.</t>
  </si>
  <si>
    <t>(2)</t>
  </si>
  <si>
    <t xml:space="preserve">Internaten van het Gemeenschapsonderwijs - 'tehuizen voor kinderen wier ouders geen vaste verblijfplaats hebben' </t>
  </si>
  <si>
    <t>Evolutie aantal internaten en internen per onderwijsniveau</t>
  </si>
  <si>
    <t>Gewoon lager onderwijs</t>
  </si>
  <si>
    <t>Schooljaar</t>
  </si>
  <si>
    <t>2004-2005</t>
  </si>
  <si>
    <t>2007-2008</t>
  </si>
  <si>
    <t>aantal internen afkomstig uit het</t>
  </si>
  <si>
    <t>KO</t>
  </si>
  <si>
    <t>LO</t>
  </si>
  <si>
    <t>SO</t>
  </si>
  <si>
    <t>HO</t>
  </si>
  <si>
    <t>1991-1992</t>
  </si>
  <si>
    <t>1992-1993</t>
  </si>
  <si>
    <t>1993-1994</t>
  </si>
  <si>
    <t>1994-1995</t>
  </si>
  <si>
    <t>1995-1996</t>
  </si>
  <si>
    <t>1996-1997</t>
  </si>
  <si>
    <t>1997-1998</t>
  </si>
  <si>
    <t>1998-1999</t>
  </si>
  <si>
    <t>1999-2000</t>
  </si>
  <si>
    <t>2000-2001</t>
  </si>
  <si>
    <t>2001-2002</t>
  </si>
  <si>
    <t>2002-2003</t>
  </si>
  <si>
    <t>2003-2004</t>
  </si>
  <si>
    <t>2005-2006</t>
  </si>
  <si>
    <t>2006-2007</t>
  </si>
  <si>
    <t xml:space="preserve">     Ze zijn dus niet opgenomen in deze tabel.</t>
  </si>
  <si>
    <t>KO : kleuteronderwijs</t>
  </si>
  <si>
    <t>LO : lager onderwijs</t>
  </si>
  <si>
    <t>SO : secundair onderwijs</t>
  </si>
  <si>
    <t xml:space="preserve">HO : hoger onderwijs </t>
  </si>
  <si>
    <t>INTERNATEN EN INTERNEN</t>
  </si>
  <si>
    <t>Evolutie aantal gesubsidieerde/gefinancierde internen per onderwijsnet en onderwijsniveau (1)</t>
  </si>
  <si>
    <t>Gemeenschapsonderwijs (GO)</t>
  </si>
  <si>
    <t>Gesubsidieerd officieel onderwijs (OGO)</t>
  </si>
  <si>
    <t>Gesubsidieerd vrij onderwijs (VGO)</t>
  </si>
  <si>
    <t>(3)</t>
  </si>
  <si>
    <t>(2)(3)</t>
  </si>
  <si>
    <t>2001-2002 (4)</t>
  </si>
  <si>
    <t>Evolutie aantal gesubsidieerde/gefinancierde internaten per onderwijsnet (1)</t>
  </si>
  <si>
    <t>(1) Internaten met minder dan 30 internen zijn NIET opgenomen in deze tabellen. Deze internaten zijn niet subsidieerbaar of financierbaar.</t>
  </si>
  <si>
    <t xml:space="preserve">(2) Bij de internaten van het Gemeenschapsonderwijs komen de de internen die afkomstig zijn uit het hoger onderwijs niet meer in aanmerking voor financiering vanaf het schooljaar 1996-1997. </t>
  </si>
  <si>
    <t>(4) Vanaf het schooljaar 2001-2002 zijn de internen die afkomstig zijn uit het buitengewoon onderwijs mee opgenomen in de cijfers.</t>
  </si>
  <si>
    <t>Onderwijsniveau</t>
  </si>
  <si>
    <t>Internaat</t>
  </si>
  <si>
    <t>Volwassenenonderwijs</t>
  </si>
  <si>
    <t>Soort werken</t>
  </si>
  <si>
    <t>(2) Moderniseringswerken brengen de volledige geschiktmaking of een volledige verbouwing van gebouwen met zich mee, soms met inbegrip van hun</t>
  </si>
  <si>
    <t>structuren. Deze werken hebben tot doel de oppervlakten van onderwijsinstellingen, CLB’s of internaten te vermeerderen of aan te passen zonder</t>
  </si>
  <si>
    <t>uitbreiding van de bestaande gebouwen.</t>
  </si>
  <si>
    <t>(3) Geschiktmakingswerken hebben tot doel:</t>
  </si>
  <si>
    <t xml:space="preserve">  (a) bestaande situaties aan te passen aan de evoluerende pedagogische noden, en dit slechts in gedeelten van de gebouwen;</t>
  </si>
  <si>
    <t xml:space="preserve">  (b) de veiligheid van gebruikers en derden te verzekeren in overeenstemming met de bestaande reglementering inzake hygiëne, veiligheid en brandbeveiliging,</t>
  </si>
  <si>
    <t xml:space="preserve">  (c) het behoud van de waarde van het patrimonium door het voorkomen of het herstellen van sleet en veroudering (eigenaarsonderhoud).</t>
  </si>
  <si>
    <t xml:space="preserve">(1) In deze tabellen werd geen rekening gehouden met terugvorderingen of inhoudingen als gevolg van het niet tijdig aanwenden </t>
  </si>
  <si>
    <t xml:space="preserve">     Zij komen enkel nog in aanmerking voor de instandhouding van de internaten.</t>
  </si>
  <si>
    <t>(3) Omdat in de gesubsidieerde internaten de internen die afkomstig zijn uit het hoger onderwijs niet subsidieerbaar zijn, moet hun aantal niet meegedeeld worden aan het Beleidsdomein Onderwijs en Vorming.</t>
  </si>
  <si>
    <t>Aantal projecten</t>
  </si>
  <si>
    <t>Beleidsprioriteit</t>
  </si>
  <si>
    <t>Bedrag per voltijdse organieke betrekking (EUR)</t>
  </si>
  <si>
    <t>Aantal voltijdse  organieke betrekkingen (3)</t>
  </si>
  <si>
    <t>EVOLUTIE BEDRAG PER VOLTIJDSE ORGANIEKE BETREKKING</t>
  </si>
  <si>
    <t>(3) Afgerond naar boven of naar beneden.</t>
  </si>
  <si>
    <t>thema 1</t>
  </si>
  <si>
    <t>thema 2</t>
  </si>
  <si>
    <t xml:space="preserve">  Gewoon basisonderwijs</t>
  </si>
  <si>
    <t xml:space="preserve">  Buitengewoon basisonderwijs</t>
  </si>
  <si>
    <t xml:space="preserve">  Gewoon secundair onderwijs</t>
  </si>
  <si>
    <t xml:space="preserve">  Buitengewoon secundair onderwijs</t>
  </si>
  <si>
    <t>NASCHOLING</t>
  </si>
  <si>
    <t>NASCHOLING VOOR DE SCHOLEN</t>
  </si>
  <si>
    <t>1.265 (3)</t>
  </si>
  <si>
    <t>1.317 (3)</t>
  </si>
  <si>
    <t>1.405 (3)</t>
  </si>
  <si>
    <t>1.422 (3)</t>
  </si>
  <si>
    <t>1.277 (3)</t>
  </si>
  <si>
    <t>AGENTSCHAP VOOR INFRASTRUCTUUR IN HET ONDERWIJS (AGIOn)</t>
  </si>
  <si>
    <t>volwassenenonderwijs, het deeltijds kunstonderwijs en de centra voor leerlingenbegeleiding.</t>
  </si>
  <si>
    <t>(1) In de begroting 2008 werd voor het eerst een bedrag nascholing op initiatief van de scholen ingeschreven voor het</t>
  </si>
  <si>
    <t>Deeltijds kunstonderwijs</t>
  </si>
  <si>
    <t>AANTAL VERVOERDE LEERLINGEN PER ONDERWIJSNIVEAU EN PER ONDERWIJSNET</t>
  </si>
  <si>
    <t>Totaal basisonderwijs</t>
  </si>
  <si>
    <t>Totaal secundair onderwijs</t>
  </si>
  <si>
    <t>2008-2009</t>
  </si>
  <si>
    <t>Basiseducatie</t>
  </si>
  <si>
    <t>2002</t>
  </si>
  <si>
    <t>2003</t>
  </si>
  <si>
    <t>2004</t>
  </si>
  <si>
    <t>2005</t>
  </si>
  <si>
    <t>2006</t>
  </si>
  <si>
    <t>2007</t>
  </si>
  <si>
    <t>2008</t>
  </si>
  <si>
    <t>2009</t>
  </si>
  <si>
    <t>op initiatief van de scholen</t>
  </si>
  <si>
    <t>op initiatief van de koepels</t>
  </si>
  <si>
    <t xml:space="preserve">  Basisonderwijs</t>
  </si>
  <si>
    <t xml:space="preserve">  Secundair onderwijs</t>
  </si>
  <si>
    <t>op initiatief van de Vlaamse regering</t>
  </si>
  <si>
    <t>(2) In de begroting 2009 werd voor het eerst een bedrag nascholing op initiatief van de scholen ingeschreven voor basiseducatie.</t>
  </si>
  <si>
    <t xml:space="preserve">EVOLUTIE VAN HET NASCHOLINGSBUDGET (in duizend EUR) </t>
  </si>
  <si>
    <t>Aantal</t>
  </si>
  <si>
    <t>2009-2010</t>
  </si>
  <si>
    <t>(3) Als gevolg van de in 2010 doorgevoerde besparingsoefening, werden de nascholingsmiddelen met ongeveer 20% beperkt.</t>
  </si>
  <si>
    <t>(4) Als gevolg van de in 2010 doorgevoerde besparingsoefening, werden de nascholingsmiddelen met ongeveer 20% beperkt.</t>
  </si>
  <si>
    <t>2010 (4)</t>
  </si>
  <si>
    <t>(1) In deze tabel werd het personeel van de Vlaamse Gemeenschapscommissie bij Gemeente geteld.</t>
  </si>
  <si>
    <t/>
  </si>
  <si>
    <t>HBO5 verpleegkunde (3)</t>
  </si>
  <si>
    <t>HBO5</t>
  </si>
  <si>
    <t>HBO5 : HBO5 verpleegkunde</t>
  </si>
  <si>
    <t>(5) In 2009-2010 werd de vroegere opleiding verpleegkunde van de 4de graad omgevormd tot hoger beroepsonderwijs (HBO5 verpleegkunde). HBO5 verpleegkunde behoort niet meer tot het gewoon voltijds secundair onderwijs.</t>
  </si>
  <si>
    <t>2009-2010 (5)</t>
  </si>
  <si>
    <t>Evolutie aantal internaten en internen per onderwjisnet en onderwijsniveau</t>
  </si>
  <si>
    <t xml:space="preserve">Evolutie aantal internaten van het Gemeenschapsonderwijs (en aantal internen) - 'tehuizen voor kinderen wier ouders geen vaste verblijfplaats hebben' </t>
  </si>
  <si>
    <t>Leerlingenvervoer per onderwijsniveau en onderwijsnet</t>
  </si>
  <si>
    <t>Nascholing: evolutie van het nascholingsbudget</t>
  </si>
  <si>
    <t>Nascholing: verdeling kredieten nascholing voor de scholen, nascholing voor de koepels en nascholing op initiatief van de Vlaamse regering</t>
  </si>
  <si>
    <t>Nascholing voor de scholen: evolutie bedrag per voltijdse organieke betrekking</t>
  </si>
  <si>
    <t>2010-2011</t>
  </si>
  <si>
    <r>
      <t>2010</t>
    </r>
    <r>
      <rPr>
        <sz val="8"/>
        <rFont val="Arial"/>
        <family val="2"/>
      </rPr>
      <t xml:space="preserve"> (3)</t>
    </r>
  </si>
  <si>
    <t>2011</t>
  </si>
  <si>
    <r>
      <t xml:space="preserve">  Deeltijds kunstonderwijs</t>
    </r>
    <r>
      <rPr>
        <sz val="8"/>
        <rFont val="Arial"/>
        <family val="2"/>
      </rPr>
      <t xml:space="preserve"> (1)</t>
    </r>
  </si>
  <si>
    <r>
      <t xml:space="preserve">  Centra voor Volwassenenonderwijs</t>
    </r>
    <r>
      <rPr>
        <sz val="8"/>
        <rFont val="Arial"/>
        <family val="2"/>
      </rPr>
      <t xml:space="preserve"> (1)</t>
    </r>
  </si>
  <si>
    <r>
      <t xml:space="preserve">  Centra voor Basiseducatie</t>
    </r>
    <r>
      <rPr>
        <sz val="8"/>
        <rFont val="Arial"/>
        <family val="2"/>
      </rPr>
      <t xml:space="preserve"> (2)</t>
    </r>
  </si>
  <si>
    <r>
      <t xml:space="preserve">  Centra voor Leerlingenbegeleiding</t>
    </r>
    <r>
      <rPr>
        <sz val="8"/>
        <rFont val="Arial"/>
        <family val="2"/>
      </rPr>
      <t xml:space="preserve"> (1)</t>
    </r>
  </si>
  <si>
    <t>Centra voor leerlingenbegeleiding (CLB)</t>
  </si>
  <si>
    <t>(3) In 2009-2010 werd de vroegere opleiding verpleegkunde van de 4de graad omgevormd tot hoger beroepsonderwijs (HBO5 verpleegkunde). HBO5 verpleegkunde behoort niet meer tot het voltijds gewoon secundair onderwijs.</t>
  </si>
  <si>
    <t>Voltijds gewoon secundair onderwijs</t>
  </si>
  <si>
    <t xml:space="preserve">     Dit heeft een daling van het bedrag per voltijdse organieke betrekking tot gevolg.</t>
  </si>
  <si>
    <t>2012</t>
  </si>
  <si>
    <t>2011-2012</t>
  </si>
  <si>
    <t>1972</t>
  </si>
  <si>
    <t>1980</t>
  </si>
  <si>
    <t>1981</t>
  </si>
  <si>
    <t>1982</t>
  </si>
  <si>
    <t>1985</t>
  </si>
  <si>
    <t>1986</t>
  </si>
  <si>
    <t>1987</t>
  </si>
  <si>
    <t>1988</t>
  </si>
  <si>
    <t>1989</t>
  </si>
  <si>
    <t>1990</t>
  </si>
  <si>
    <t>1991</t>
  </si>
  <si>
    <t>1992</t>
  </si>
  <si>
    <t>1993</t>
  </si>
  <si>
    <t>1994</t>
  </si>
  <si>
    <t>1995</t>
  </si>
  <si>
    <t>1996</t>
  </si>
  <si>
    <t>1997</t>
  </si>
  <si>
    <t>1998</t>
  </si>
  <si>
    <t>1999</t>
  </si>
  <si>
    <t>2000</t>
  </si>
  <si>
    <t>2001</t>
  </si>
  <si>
    <t>AANTAL INTERNEN PER NET VAN HET INTERNAAT EN PER ONDERWIJSVORM van het voltijds gewoon secundair onderwijs (1)(2)(4)</t>
  </si>
  <si>
    <t xml:space="preserve">(2) Een attest (vakattest of deelattest) wordt behaald wanneer men slaagt voor het examen van een bepaald vak. </t>
  </si>
  <si>
    <t>(1) Een getuigschrift kan men behalen in de 1ste en 2de graad secundair onderwijs, een diploma in de 3de graad secundair onderwijs.</t>
  </si>
  <si>
    <t>Vrouwen</t>
  </si>
  <si>
    <t>Mannen</t>
  </si>
  <si>
    <t>1ste en 2de graad</t>
  </si>
  <si>
    <t>Niet geslaagd</t>
  </si>
  <si>
    <t>Attest(en)</t>
  </si>
  <si>
    <t>Attest(en) (2)</t>
  </si>
  <si>
    <t>Getuigschrift/Diploma (1)</t>
  </si>
  <si>
    <t>(= ingeschreven voor alle vakken)</t>
  </si>
  <si>
    <r>
      <t xml:space="preserve">Getuigschrift/diploma </t>
    </r>
    <r>
      <rPr>
        <b/>
        <sz val="10"/>
        <rFont val="Arial"/>
        <family val="2"/>
      </rPr>
      <t xml:space="preserve">mogelijk </t>
    </r>
  </si>
  <si>
    <t>(1) Een deelnemer is een kandidaat die minstens 1 examen heeft afgelegd.</t>
  </si>
  <si>
    <t>26-…</t>
  </si>
  <si>
    <t>20-25</t>
  </si>
  <si>
    <t>17-19</t>
  </si>
  <si>
    <t>…-16</t>
  </si>
  <si>
    <t>Aantal deelnemers per leeftijdscategorie</t>
  </si>
  <si>
    <t>EXAMENCOMMISSIE SECUNDAIR ONDERWIJS</t>
  </si>
  <si>
    <t>EXAMENCOMMISSIE BASISONDERWIJS</t>
  </si>
  <si>
    <t>Land</t>
  </si>
  <si>
    <t>Erkenning secundair onderwijs</t>
  </si>
  <si>
    <t>(3) In het kader van het opmaken van attesten voor Vlaamse diploma's is er vanzelfsprekend geen sprake van gelijkwaardigheid.</t>
  </si>
  <si>
    <t>(2) Voor het secundair onderwijs wordt er geen waarde bij gelijkwaardigheid opgenomen omdat deze aanvragen steeds een positieve beslissing krijgen. Voor de gelijkwaardigheden secundair onderwijs krijgt betrokkene ofwel een gelijkwaardigheid met een einddiploma, ofwel een gelijkwaardigheid met een studiebewijs van een graad of met één van de onderliggende studiejaren. Een aanvraag krijgt dus altijd wel één of andere vorm van gelijkwaardigheid.</t>
  </si>
  <si>
    <t>(1) Enkel voor volledige dossiers wordt er een advies uitgebracht.</t>
  </si>
  <si>
    <t>Professionele erkenning</t>
  </si>
  <si>
    <t>Erkenning volwassenenonderwijs</t>
  </si>
  <si>
    <t>Hoger beroepsonderwijs</t>
  </si>
  <si>
    <t>Academische erkenning  (hoger onderwijs)</t>
  </si>
  <si>
    <t>Gelijkwaardigheid ontvangen (positief advies)</t>
  </si>
  <si>
    <t>Geen gelijkwaardigheid (negatief advies)</t>
  </si>
  <si>
    <t>Onvolledige dossiers (1)</t>
  </si>
  <si>
    <t>Behandelde dossiers</t>
  </si>
  <si>
    <t>NARIC</t>
  </si>
  <si>
    <t>NARIC-Vlaanderen is verantwoordelijk voor de erkenning van buitenlandse diploma's behorende tot het hoger onderwijs (academische erkenning), hoger beroepsonderwijs, volwassenenonderwijs, secundair onderwijs en voor de professionele erkenning voor EER-leerkrachten. Daarnaast maakt NARIC-Vlaanderen ook attesten op voor houders van een Vlaams diploma die in het buitenland willen gaan werken of studeren.</t>
  </si>
  <si>
    <t>3de graad</t>
  </si>
  <si>
    <t>Aantal deelnemers voor het behalen van een getuigschrift of</t>
  </si>
  <si>
    <t>NIVEAU-OVERSCHRIJDENDE GEGEVENS</t>
  </si>
  <si>
    <t>12_nivover01</t>
  </si>
  <si>
    <t>12_nivover02</t>
  </si>
  <si>
    <t>12_nivover03</t>
  </si>
  <si>
    <t>12_nivover04</t>
  </si>
  <si>
    <t>12_nivover05</t>
  </si>
  <si>
    <t>12_nivover08</t>
  </si>
  <si>
    <t>12_nivover09</t>
  </si>
  <si>
    <t>12_nivover10</t>
  </si>
  <si>
    <t>12_nivover11</t>
  </si>
  <si>
    <t>12_nivover12</t>
  </si>
  <si>
    <t>12_nivover13</t>
  </si>
  <si>
    <t>12_nivover14</t>
  </si>
  <si>
    <t>Deelnemers en resultaten in 2012 bij de Examencommissie basisonderwijs en de Examencommissie secundair onderwijs</t>
  </si>
  <si>
    <t>Agentschap voor infrastructuur in het onderwijs: bedrag aan machtigingen en aan goedgekeurde subsidies in het kalenderjaar 2012</t>
  </si>
  <si>
    <t>NARIC: aantal aanvragen in 2012</t>
  </si>
  <si>
    <t>Schooljaar 2012-2013</t>
  </si>
  <si>
    <t>Aantal aanvragen in 2012</t>
  </si>
  <si>
    <t>Landen met het grootste aantal aanvragers in 2012 (top 10)</t>
  </si>
  <si>
    <t>Bedrag aan machtigingen en aan goedgekeurde subsidies in het kalenderjaar 2012 (in EUR)</t>
  </si>
  <si>
    <t>Bedrag aan goedgekeurde subsidies in 2012 naar provincie</t>
  </si>
  <si>
    <t>Bedrag aan goedgekeurde subsidies in 2012 naar soort werken (1)(2)(3)</t>
  </si>
  <si>
    <t xml:space="preserve"> diploma secundair onderwijs per leeftijdscategorie in 2012 (1)</t>
  </si>
  <si>
    <t>Behaalde getuigenschriften, attesten en diploma’s in 2012</t>
  </si>
  <si>
    <t>VERDELING KREDIETEN NASCHOLING VOOR DE SCHOLEN - 2013  (in EUR) (1)</t>
  </si>
  <si>
    <t>VERDELING KREDIETEN NASCHOLING OP INITIATIEF VAN DE VLAAMSE REGERING - 2013 (in EUR)</t>
  </si>
  <si>
    <t>2013</t>
  </si>
  <si>
    <t>Aantal budgettaire fulltime-equivalenten in januari 2013 (1)</t>
  </si>
  <si>
    <t>2012-2013</t>
  </si>
  <si>
    <t>(2) Volgende leerlingen werden niet in de statistieken opgenomen : 159 studenten van het hogescholenonderwijs, 5 studenten van het universitair onderwijs en 26 studenten van de Europese hogescholen.</t>
  </si>
  <si>
    <t>2010</t>
  </si>
  <si>
    <t>1977</t>
  </si>
  <si>
    <t>1975</t>
  </si>
  <si>
    <t>1956</t>
  </si>
  <si>
    <t>(4) Van 17 internen uit het voltijds gewoon secundair onderwijs is de onderwijsvorm niet gekend.</t>
  </si>
  <si>
    <t>Bedrag machtigingen tot 2012 (1)</t>
  </si>
  <si>
    <t>Bedrag aan goedgekeurde subsidies in 2012 naar onderwijsniveau</t>
  </si>
  <si>
    <t>Nieuwbouw + verbouwingswerken</t>
  </si>
  <si>
    <t>Verbouwingswerken</t>
  </si>
  <si>
    <t>Heterogene groepen en differentiatie binnen de klas in het leerplichtonderwijs, met aandacht voor leerlingen met bijzondere noden</t>
  </si>
  <si>
    <t>Competentieontwikkeling DKO</t>
  </si>
  <si>
    <t>thema 3</t>
  </si>
  <si>
    <t>HR-beleid in scholen</t>
  </si>
  <si>
    <t>thema 4</t>
  </si>
  <si>
    <t>Werkplekleren</t>
  </si>
  <si>
    <t>Niveaubepaling hoger onderwijs (4)</t>
  </si>
  <si>
    <t>Attesten,studietoelagen, doorverwijzen en afwijzen</t>
  </si>
  <si>
    <t>(4) Procedure afgeschaft op 1 september 2012.</t>
  </si>
  <si>
    <t>Alle procedures</t>
  </si>
  <si>
    <t>Nederland</t>
  </si>
  <si>
    <t>Marokko</t>
  </si>
  <si>
    <t>Rusland</t>
  </si>
  <si>
    <t>India</t>
  </si>
  <si>
    <t>Bulgarije</t>
  </si>
  <si>
    <t>Verenigd Koninkrijk</t>
  </si>
  <si>
    <t>Roemenië</t>
  </si>
  <si>
    <t>Polen</t>
  </si>
  <si>
    <t>Turkije</t>
  </si>
  <si>
    <t>Frankrijk</t>
  </si>
  <si>
    <t>Aantal deelnemers</t>
  </si>
  <si>
    <t>(2) De gegevens naar provincie betreffen de provincie waar de examenscholen gelegen zijn.</t>
  </si>
  <si>
    <t>Aantal geslaagden</t>
  </si>
  <si>
    <t>Aantal deelnemers voor het behalen van een getuigschrift basisonderwijs en aantal geslaagden per provincie in 2012 (1)(2)</t>
  </si>
  <si>
    <t>DEELNEMERS EN RESULTATEN IN 2012</t>
  </si>
  <si>
    <r>
      <t xml:space="preserve">Getuigschrift/diploma </t>
    </r>
    <r>
      <rPr>
        <b/>
        <sz val="10"/>
        <rFont val="Arial"/>
        <family val="2"/>
      </rPr>
      <t>niet mogelijk</t>
    </r>
    <r>
      <rPr>
        <sz val="10"/>
        <rFont val="Arial"/>
        <family val="0"/>
      </rPr>
      <t xml:space="preserve">             (= niet voor al de vakken ingeschreven)</t>
    </r>
  </si>
  <si>
    <t>VERDELING KREDIETEN NASCHOLING VOOR DE KOEPELS - 2013 (in EUR)</t>
  </si>
  <si>
    <t>12_nivover06</t>
  </si>
  <si>
    <t>12_nivover07</t>
  </si>
  <si>
    <t>School- en studietoelagen 2012-2013: aantal aanvragen, aantal toegekend, bedrag toegekend</t>
  </si>
  <si>
    <t>School- en studietoelagen 2012-2013 per socio-professionele groep van de aanvrager</t>
  </si>
  <si>
    <t>De burger kan zijn aanvraagdossier nog vervolledigen t.e.m. 31/12/2013.</t>
  </si>
  <si>
    <t>Deze bijkomende informatie kan o.m. zijn: huurcontract van de student, bewijs van betaling van alimentatiegelden, attesten voor niet-belastbare inkomsten,…</t>
  </si>
  <si>
    <t xml:space="preserve">Dossiers ‘in beraad’ zijn dossiers waarvoor er nog bijkomende informatie wordt opgevraagd aan de burger om het aanvraagdossier verder te kunnen afhandelen. </t>
  </si>
  <si>
    <t>Bovenstaande cijfergegevens zijn nog niet definitief aangezien er voor school- en academiejaar 2012-2013 nog dossiers in beraad staan, waardoor dit aantal nog kan stijgen.</t>
  </si>
  <si>
    <t>Nota:</t>
  </si>
  <si>
    <t>(4) Het onderwijstype is niet gekend. Dit komt voor als de student in het buitenland of een andere gemeenschap studeert.</t>
  </si>
  <si>
    <t>(3) Andere: aanvragen naar beraad, in wacht, te laat ingediend, doorverwezen, zonder gevolg, enz…</t>
  </si>
  <si>
    <t>(2) Een weigering om andere dan financiële redenen is meestal om pedagogische redenen.</t>
  </si>
  <si>
    <t>(1) Schooltoelagen worden toegekend aan leerlingen van het basis- en secundair onderwijs; studietoelagen worden toegekend aan de studenten van het hoger onderwijs.</t>
  </si>
  <si>
    <t>- Niet gekend (4)</t>
  </si>
  <si>
    <t>- Hogescholen</t>
  </si>
  <si>
    <t>- Universiteiten</t>
  </si>
  <si>
    <t>Syntra</t>
  </si>
  <si>
    <t>HBO5 Verpleegkunde</t>
  </si>
  <si>
    <t>- Deeltijds secundair onderwijs</t>
  </si>
  <si>
    <t>- Voltijds secundair onderwijs</t>
  </si>
  <si>
    <t>Lager onderwijs</t>
  </si>
  <si>
    <t>Kleuteronderwijs</t>
  </si>
  <si>
    <t>of andere reden (2)</t>
  </si>
  <si>
    <t>toelage</t>
  </si>
  <si>
    <t xml:space="preserve">om financiële </t>
  </si>
  <si>
    <t>aanvragen</t>
  </si>
  <si>
    <t xml:space="preserve">Gemiddelde </t>
  </si>
  <si>
    <t>Toegekend</t>
  </si>
  <si>
    <t>Andere (3)</t>
  </si>
  <si>
    <t>Geweigerd</t>
  </si>
  <si>
    <t>Aanvraagjaar 2012-2013 - toestand op 29 november 2013</t>
  </si>
  <si>
    <t>SCHOOL- EN STUDIETOELAGEN PER ONDERWIJSNIVEAU (1)</t>
  </si>
  <si>
    <t>niet mogelijk. Bij de berekening van de percentages t.o.v. het totaal werd de categorie 'onbekend' buiten beschouwing gelaten.</t>
  </si>
  <si>
    <t>(3) Omdat een aantal dossiers niet ingedeeld kon worden naar socio-professionele groep is een vergelijking met de percentages van voorgaande schooljaren</t>
  </si>
  <si>
    <t>(2) Gebaseerd op de socio-professionele status van de persoon die instaat voor het onderhoud van de leerling/student.</t>
  </si>
  <si>
    <t>(1) Schooltoelagen worden toegekend aan leerlingen van het basis- en secundair onderwijs; studietoelagen worden toegekend aan studenten van het hoger onderwijs.</t>
  </si>
  <si>
    <t>Zonder beroep</t>
  </si>
  <si>
    <t>Werkloos</t>
  </si>
  <si>
    <t>Vrij beroep</t>
  </si>
  <si>
    <t>Tijdskrediet</t>
  </si>
  <si>
    <t>Student aan een hogeschool of universiteit</t>
  </si>
  <si>
    <t>Rechthebbenden op tegemoetkoming mindervaliden</t>
  </si>
  <si>
    <t>Rechthebbenden op leefloon/bestaansminimum</t>
  </si>
  <si>
    <t>Rechthebbende op ziekte- of invaliditeitsvergoeding</t>
  </si>
  <si>
    <t>Onthaalouder</t>
  </si>
  <si>
    <t>Met pensioen</t>
  </si>
  <si>
    <t>Met brugpensioen</t>
  </si>
  <si>
    <t>Landbouwer</t>
  </si>
  <si>
    <t>Handelaar</t>
  </si>
  <si>
    <t>Bediende</t>
  </si>
  <si>
    <t>Arbeider</t>
  </si>
  <si>
    <t>Ambtenaar</t>
  </si>
  <si>
    <t>Ambachtsman</t>
  </si>
  <si>
    <t>in EUR</t>
  </si>
  <si>
    <t>%</t>
  </si>
  <si>
    <t xml:space="preserve"> bedrag</t>
  </si>
  <si>
    <t>globaal</t>
  </si>
  <si>
    <t>Socio-professionele groep</t>
  </si>
  <si>
    <t>Gemiddeld</t>
  </si>
  <si>
    <t>t.o.v de eigen groep</t>
  </si>
  <si>
    <t>t.o.v het totaal</t>
  </si>
  <si>
    <t>Aanvragen</t>
  </si>
  <si>
    <t>Aanvraagjaar 2012-2013 - zoals gekend op 29 november 2013</t>
  </si>
  <si>
    <t>HOGER ONDERWIJS</t>
  </si>
  <si>
    <t>SCHOOL- EN STUDIETOELAGEN PER SOCIO-PROFESSIONELE GROEP (1)(2)(3)</t>
  </si>
  <si>
    <t>-</t>
  </si>
  <si>
    <t>SYNTRA</t>
  </si>
  <si>
    <t>HBO5 VERPLEEGKUNDE</t>
  </si>
  <si>
    <t>SECUNDAIR ONDERWIJS</t>
  </si>
  <si>
    <t>LAGER ONDERWIJS</t>
  </si>
  <si>
    <t>KLEUTERONDERWIJS</t>
  </si>
  <si>
    <t>(5) De middelen voor bedrijfsstages zijn aan de kredieten voor nascholing van het secundair onderwijs toegevoegd.</t>
  </si>
  <si>
    <t xml:space="preserve">     Dit heeft een stijging van het bedrag per voltijdse organieke betrekking tot gevolg.</t>
  </si>
  <si>
    <t>2013 (5)</t>
  </si>
  <si>
    <t>Aantal centra per provincie en soort schoolbestuur</t>
  </si>
  <si>
    <t>Aantal CLB's per provincie en soort schoolbestuur + aantal budgettaire fulltime equivalenten</t>
  </si>
  <si>
    <t>Internen naar leeftijd en soort schoolbestuur</t>
  </si>
  <si>
    <t>Internen en internaten naar soort schoolbestuur, onderwijsniveau, provincie en onderwijsvorm</t>
  </si>
  <si>
    <t xml:space="preserve">(2) Een collectief vervoerde leerling is een leerling die gebruik maakt van een door de Vlaamse Gemeenschap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</si>
</sst>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 &quot;EUR&quot;;\-#,##0.00\ &quot;EUR&quot;"/>
    <numFmt numFmtId="165" formatCode="_-* #,##0.00\ _E_U_R_-;\-* #,##0.00\ _E_U_R_-;_-* &quot;-&quot;??\ _E_U_R_-;_-@_-"/>
    <numFmt numFmtId="166" formatCode="#,##0;0;&quot;-&quot;"/>
    <numFmt numFmtId="167" formatCode="#,##0;;&quot;-&quot;"/>
    <numFmt numFmtId="168" formatCode="#,##0.0"/>
    <numFmt numFmtId="169" formatCode="#,##0.00_ ;\-#,##0.00\ "/>
    <numFmt numFmtId="170" formatCode="#,##0;\-0;&quot;-&quot;&quot; BF&quot;"/>
    <numFmt numFmtId="171" formatCode="#,##0&quot; BEF&quot;;\-#,##0&quot; BEF&quot;"/>
    <numFmt numFmtId="172" formatCode="0.0"/>
    <numFmt numFmtId="173" formatCode="0.0%"/>
    <numFmt numFmtId="174" formatCode="0.000%"/>
    <numFmt numFmtId="175" formatCode="0.0000%"/>
    <numFmt numFmtId="176" formatCode="0.000000"/>
    <numFmt numFmtId="177" formatCode="&quot;£&quot;#,##0;[Red]\-&quot;£&quot;#,##0"/>
    <numFmt numFmtId="178" formatCode="&quot;£&quot;#,##0.00;[Red]\-&quot;£&quot;#,##0.00"/>
    <numFmt numFmtId="179" formatCode="#,##0.00;0.00;&quot;-&quot;"/>
    <numFmt numFmtId="180" formatCode="#,##0_ ;[Red]\-#,##0\ "/>
    <numFmt numFmtId="181" formatCode="#,##0_ ;[Red]\-#,##0\ ;\ ;@"/>
    <numFmt numFmtId="182" formatCode="[$EUR]\ #,##0.00"/>
    <numFmt numFmtId="183" formatCode="_ * #,##0_ ;_ * \-#,##0_ ;_ * &quot;-&quot;??_ ;_ @_ "/>
    <numFmt numFmtId="184" formatCode="&quot;Ja&quot;;&quot;Ja&quot;;&quot;Nee&quot;"/>
    <numFmt numFmtId="185" formatCode="&quot;Waar&quot;;&quot;Waar&quot;;&quot;Onwaar&quot;"/>
    <numFmt numFmtId="186" formatCode="&quot;Aan&quot;;&quot;Aan&quot;;&quot;Uit&quot;"/>
    <numFmt numFmtId="187" formatCode="[$€-2]\ #.##000_);[Red]\([$€-2]\ #.##000\)"/>
    <numFmt numFmtId="188" formatCode="&quot;€&quot;\ #,##0.00"/>
  </numFmts>
  <fonts count="78">
    <font>
      <sz val="10"/>
      <name val="Arial"/>
      <family val="0"/>
    </font>
    <font>
      <sz val="11"/>
      <color indexed="8"/>
      <name val="Calibri"/>
      <family val="2"/>
    </font>
    <font>
      <b/>
      <sz val="10"/>
      <name val="Arial"/>
      <family val="2"/>
    </font>
    <font>
      <b/>
      <sz val="10"/>
      <color indexed="12"/>
      <name val="Arial"/>
      <family val="2"/>
    </font>
    <font>
      <sz val="9"/>
      <name val="Arial"/>
      <family val="2"/>
    </font>
    <font>
      <sz val="10"/>
      <name val="Times New Roman"/>
      <family val="1"/>
    </font>
    <font>
      <sz val="10"/>
      <name val="Helv"/>
      <family val="0"/>
    </font>
    <font>
      <sz val="8"/>
      <name val="Arial"/>
      <family val="2"/>
    </font>
    <font>
      <b/>
      <sz val="9"/>
      <name val="Arial"/>
      <family val="2"/>
    </font>
    <font>
      <sz val="9"/>
      <name val="Helv"/>
      <family val="0"/>
    </font>
    <font>
      <sz val="10"/>
      <name val="Optimum"/>
      <family val="0"/>
    </font>
    <font>
      <sz val="10"/>
      <name val="MS Sans Serif"/>
      <family val="2"/>
    </font>
    <font>
      <u val="single"/>
      <sz val="10"/>
      <color indexed="36"/>
      <name val="Helvetica"/>
      <family val="0"/>
    </font>
    <font>
      <sz val="10"/>
      <name val="Helvetica"/>
      <family val="0"/>
    </font>
    <font>
      <sz val="8"/>
      <color indexed="9"/>
      <name val="Arial"/>
      <family val="2"/>
    </font>
    <font>
      <b/>
      <sz val="12"/>
      <name val="Helvetica"/>
      <family val="2"/>
    </font>
    <font>
      <sz val="10"/>
      <color indexed="10"/>
      <name val="Arial"/>
      <family val="2"/>
    </font>
    <font>
      <sz val="10"/>
      <color indexed="8"/>
      <name val="Arial"/>
      <family val="2"/>
    </font>
    <font>
      <sz val="8"/>
      <color indexed="8"/>
      <name val="Arial"/>
      <family val="2"/>
    </font>
    <font>
      <b/>
      <sz val="10"/>
      <color indexed="10"/>
      <name val="Arial"/>
      <family val="2"/>
    </font>
    <font>
      <b/>
      <sz val="9"/>
      <color indexed="10"/>
      <name val="Arial"/>
      <family val="2"/>
    </font>
    <font>
      <b/>
      <sz val="12"/>
      <color indexed="10"/>
      <name val="Arial"/>
      <family val="2"/>
    </font>
    <font>
      <sz val="10"/>
      <color indexed="18"/>
      <name val="Arial"/>
      <family val="2"/>
    </font>
    <font>
      <sz val="7"/>
      <color indexed="18"/>
      <name val="Times New Roman"/>
      <family val="1"/>
    </font>
    <font>
      <b/>
      <sz val="14"/>
      <color indexed="10"/>
      <name val="Arial"/>
      <family val="2"/>
    </font>
    <font>
      <b/>
      <sz val="12"/>
      <name val="Arial"/>
      <family val="2"/>
    </font>
    <font>
      <u val="single"/>
      <sz val="10"/>
      <name val="Arial"/>
      <family val="2"/>
    </font>
    <font>
      <b/>
      <sz val="10"/>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0"/>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b/>
      <sz val="11"/>
      <name val="Calibri"/>
      <family val="2"/>
    </font>
    <font>
      <b/>
      <sz val="12"/>
      <color indexed="8"/>
      <name val="Calibri"/>
      <family val="2"/>
    </font>
    <font>
      <sz val="10"/>
      <color indexed="8"/>
      <name val="Calibri"/>
      <family val="2"/>
    </font>
    <font>
      <sz val="10"/>
      <color indexed="8"/>
      <name val="Helv"/>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sz val="12"/>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color indexed="8"/>
      </top>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border>
    <border>
      <left/>
      <right/>
      <top style="thin">
        <color indexed="8"/>
      </top>
      <bottom/>
    </border>
    <border>
      <left style="thin">
        <color indexed="8"/>
      </left>
      <right/>
      <top style="thin">
        <color indexed="8"/>
      </top>
      <bottom/>
    </border>
    <border>
      <left/>
      <right style="thin">
        <color indexed="8"/>
      </right>
      <top/>
      <bottom style="thin">
        <color indexed="8"/>
      </bottom>
    </border>
    <border>
      <left/>
      <right/>
      <top style="medium"/>
      <bottom/>
    </border>
    <border>
      <left style="thin"/>
      <right style="thin"/>
      <top style="medium"/>
      <bottom/>
    </border>
    <border>
      <left style="thin"/>
      <right style="thin"/>
      <top/>
      <bottom/>
    </border>
    <border>
      <left/>
      <right/>
      <top/>
      <bottom style="thin"/>
    </border>
    <border>
      <left style="thin"/>
      <right style="thin"/>
      <top/>
      <bottom style="thin"/>
    </border>
    <border>
      <left style="thin"/>
      <right/>
      <top style="medium"/>
      <bottom/>
    </border>
    <border>
      <left/>
      <right style="thin"/>
      <top style="medium"/>
      <bottom/>
    </border>
    <border>
      <left style="thin"/>
      <right/>
      <top style="thin"/>
      <bottom style="thin"/>
    </border>
    <border>
      <left/>
      <right/>
      <top style="thin"/>
      <bottom style="thin"/>
    </border>
    <border>
      <left/>
      <right style="thin"/>
      <top style="thin"/>
      <bottom style="thin"/>
    </border>
    <border>
      <left style="thin"/>
      <right/>
      <top/>
      <bottom/>
    </border>
    <border>
      <left style="thin"/>
      <right/>
      <top style="medium"/>
      <bottom style="thin"/>
    </border>
    <border>
      <left/>
      <right/>
      <top style="thin"/>
      <bottom/>
    </border>
    <border>
      <left style="thin"/>
      <right/>
      <top/>
      <bottom style="thin"/>
    </border>
    <border>
      <left style="thin"/>
      <right style="thin">
        <color indexed="8"/>
      </right>
      <top style="medium">
        <color indexed="8"/>
      </top>
      <bottom style="thin">
        <color indexed="8"/>
      </bottom>
    </border>
    <border>
      <left style="thin"/>
      <right style="thin">
        <color indexed="8"/>
      </right>
      <top style="thin">
        <color indexed="8"/>
      </top>
      <bottom/>
    </border>
    <border>
      <left style="thin"/>
      <right style="thin">
        <color indexed="8"/>
      </right>
      <top/>
      <bottom/>
    </border>
    <border>
      <left style="thin">
        <color indexed="22"/>
      </left>
      <right style="thin">
        <color indexed="22"/>
      </right>
      <top style="thin">
        <color indexed="22"/>
      </top>
      <bottom style="thin">
        <color indexed="22"/>
      </bottom>
    </border>
    <border>
      <left/>
      <right style="medium"/>
      <top style="medium"/>
      <bottom/>
    </border>
    <border>
      <left/>
      <right style="thin"/>
      <top style="medium"/>
      <bottom style="thin"/>
    </border>
    <border>
      <left/>
      <right style="thin">
        <color indexed="8"/>
      </right>
      <top/>
      <bottom/>
    </border>
    <border>
      <left style="thin">
        <color indexed="55"/>
      </left>
      <right/>
      <top/>
      <bottom/>
    </border>
    <border>
      <left/>
      <right style="thin">
        <color indexed="8"/>
      </right>
      <top style="medium"/>
      <bottom style="thin"/>
    </border>
    <border>
      <left style="thin">
        <color indexed="55"/>
      </left>
      <right/>
      <top style="medium"/>
      <bottom style="thin"/>
    </border>
    <border>
      <left style="thin">
        <color indexed="55"/>
      </left>
      <right/>
      <top style="thin"/>
      <bottom/>
    </border>
    <border>
      <left/>
      <right/>
      <top style="medium"/>
      <bottom style="thin"/>
    </border>
    <border>
      <left style="thin"/>
      <right style="thin"/>
      <top style="medium"/>
      <bottom style="thin"/>
    </border>
    <border>
      <left style="thin"/>
      <right style="thin"/>
      <top style="thin"/>
      <bottom/>
    </border>
    <border>
      <left/>
      <right style="thin"/>
      <top style="thin"/>
      <bottom/>
    </border>
    <border>
      <left/>
      <right style="thin"/>
      <top/>
      <bottom/>
    </border>
    <border>
      <left/>
      <right style="thin"/>
      <top/>
      <bottom style="thin"/>
    </border>
    <border>
      <left/>
      <right/>
      <top/>
      <bottom style="thin">
        <color indexed="8"/>
      </bottom>
    </border>
    <border>
      <left style="thin"/>
      <right style="medium"/>
      <top style="thin"/>
      <bottom/>
    </border>
    <border>
      <left style="medium"/>
      <right/>
      <top style="thin"/>
      <bottom/>
    </border>
    <border>
      <left style="medium"/>
      <right style="medium"/>
      <top style="thin"/>
      <bottom/>
    </border>
    <border>
      <left/>
      <right style="medium"/>
      <top/>
      <bottom/>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bottom/>
    </border>
    <border>
      <left style="thin"/>
      <right style="medium"/>
      <top/>
      <bottom/>
    </border>
    <border>
      <left style="medium"/>
      <right/>
      <top/>
      <bottom/>
    </border>
    <border>
      <left style="medium"/>
      <right style="medium"/>
      <top/>
      <bottom/>
    </border>
    <border>
      <left style="medium"/>
      <right style="thin"/>
      <top style="thin"/>
      <bottom/>
    </border>
    <border>
      <left style="medium"/>
      <right style="thin"/>
      <top style="medium"/>
      <bottom/>
    </border>
    <border>
      <left style="medium"/>
      <right/>
      <top style="medium"/>
      <bottom/>
    </border>
    <border>
      <left style="medium"/>
      <right style="medium"/>
      <top style="medium"/>
      <bottom/>
    </border>
    <border>
      <left style="thin">
        <color indexed="8"/>
      </left>
      <right/>
      <top style="medium">
        <color indexed="8"/>
      </top>
      <bottom/>
    </border>
    <border>
      <left/>
      <right style="thin">
        <color indexed="8"/>
      </right>
      <top style="medium">
        <color indexed="8"/>
      </top>
      <bottom/>
    </border>
    <border>
      <left style="thin">
        <color indexed="8"/>
      </left>
      <right/>
      <top/>
      <bottom style="thin">
        <color indexed="8"/>
      </bottom>
    </border>
    <border>
      <left style="medium"/>
      <right/>
      <top style="thin"/>
      <bottom style="thin"/>
    </border>
    <border>
      <left/>
      <right style="medium"/>
      <top style="thin"/>
      <bottom/>
    </border>
    <border>
      <left style="thin"/>
      <right style="medium"/>
      <top style="medium"/>
      <bottom/>
    </border>
    <border>
      <left style="medium"/>
      <right/>
      <top style="medium"/>
      <bottom style="medium"/>
    </border>
    <border>
      <left/>
      <right/>
      <top style="medium"/>
      <bottom style="medium"/>
    </border>
    <border>
      <left/>
      <right style="medium"/>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72" fontId="10" fillId="0" borderId="0" applyFont="0" applyFill="0" applyBorder="0" applyAlignment="0" applyProtection="0"/>
    <xf numFmtId="176" fontId="10" fillId="0" borderId="0" applyFon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7" fillId="0" borderId="2">
      <alignment/>
      <protection/>
    </xf>
    <xf numFmtId="38" fontId="0" fillId="0" borderId="0" applyFont="0" applyFill="0" applyBorder="0" applyAlignment="0" applyProtection="0"/>
    <xf numFmtId="40" fontId="0" fillId="0" borderId="0" applyFont="0" applyFill="0" applyBorder="0" applyAlignment="0" applyProtection="0"/>
    <xf numFmtId="0" fontId="54" fillId="27" borderId="3"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3" fontId="11" fillId="0" borderId="0" applyFont="0" applyFill="0" applyBorder="0" applyAlignment="0" applyProtection="0"/>
    <xf numFmtId="4" fontId="6" fillId="0" borderId="0" applyFont="0" applyFill="0" applyBorder="0" applyAlignment="0" applyProtection="0"/>
    <xf numFmtId="0" fontId="12" fillId="0" borderId="0" applyNumberFormat="0" applyFill="0" applyBorder="0" applyAlignment="0" applyProtection="0"/>
    <xf numFmtId="0" fontId="55" fillId="0" borderId="4"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3" fontId="7" fillId="1" borderId="5" applyBorder="0">
      <alignment/>
      <protection/>
    </xf>
    <xf numFmtId="0" fontId="58" fillId="0" borderId="0" applyNumberFormat="0" applyFill="0" applyBorder="0" applyAlignment="0" applyProtection="0"/>
    <xf numFmtId="0" fontId="5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1" fillId="0" borderId="0" applyFont="0" applyFill="0" applyBorder="0" applyAlignment="0" applyProtection="0"/>
    <xf numFmtId="165" fontId="0" fillId="0" borderId="0" applyFont="0" applyFill="0" applyBorder="0" applyAlignment="0" applyProtection="0"/>
    <xf numFmtId="168" fontId="11" fillId="0" borderId="0" applyFont="0" applyFill="0" applyBorder="0" applyAlignment="0" applyProtection="0"/>
    <xf numFmtId="2" fontId="11" fillId="0" borderId="0" applyFon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4" fontId="6" fillId="0" borderId="0" applyFont="0" applyFill="0" applyBorder="0" applyAlignment="0" applyProtection="0"/>
    <xf numFmtId="0" fontId="13" fillId="0" borderId="0" applyNumberFormat="0" applyFill="0" applyBorder="0" applyAlignment="0" applyProtection="0"/>
    <xf numFmtId="0" fontId="0" fillId="31" borderId="9" applyNumberFormat="0" applyFont="0" applyAlignment="0" applyProtection="0"/>
    <xf numFmtId="0" fontId="64" fillId="32" borderId="0" applyNumberFormat="0" applyBorder="0" applyAlignment="0" applyProtection="0"/>
    <xf numFmtId="173" fontId="11" fillId="0" borderId="0" applyFont="0" applyFill="0" applyBorder="0" applyAlignment="0" applyProtection="0"/>
    <xf numFmtId="10" fontId="11" fillId="0" borderId="0">
      <alignment/>
      <protection/>
    </xf>
    <xf numFmtId="174" fontId="11" fillId="0" borderId="0" applyFont="0" applyFill="0" applyBorder="0" applyAlignment="0" applyProtection="0"/>
    <xf numFmtId="175"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33" borderId="2">
      <alignment/>
      <protection/>
    </xf>
    <xf numFmtId="0" fontId="51" fillId="0" borderId="0">
      <alignment/>
      <protection/>
    </xf>
    <xf numFmtId="0" fontId="11" fillId="0" borderId="0">
      <alignment/>
      <protection/>
    </xf>
    <xf numFmtId="0" fontId="5"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6" fillId="0" borderId="0" applyFont="0" applyFill="0" applyBorder="0" applyAlignment="0" applyProtection="0"/>
    <xf numFmtId="0" fontId="0" fillId="0" borderId="0">
      <alignment/>
      <protection/>
    </xf>
    <xf numFmtId="0" fontId="17" fillId="0" borderId="0">
      <alignment/>
      <protection/>
    </xf>
    <xf numFmtId="0" fontId="6" fillId="0" borderId="0" applyFont="0" applyFill="0" applyBorder="0" applyAlignment="0" applyProtection="0"/>
    <xf numFmtId="3" fontId="14" fillId="34" borderId="2" applyBorder="0">
      <alignment/>
      <protection/>
    </xf>
    <xf numFmtId="0" fontId="65" fillId="0" borderId="0" applyNumberFormat="0" applyFill="0" applyBorder="0" applyAlignment="0" applyProtection="0"/>
    <xf numFmtId="0" fontId="15" fillId="35" borderId="0">
      <alignment horizontal="left"/>
      <protection/>
    </xf>
    <xf numFmtId="0" fontId="66" fillId="0" borderId="10" applyNumberFormat="0" applyFill="0" applyAlignment="0" applyProtection="0"/>
    <xf numFmtId="0" fontId="67"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724">
    <xf numFmtId="0" fontId="0" fillId="0" borderId="0" xfId="0" applyAlignment="1">
      <alignment/>
    </xf>
    <xf numFmtId="0" fontId="0" fillId="0" borderId="0" xfId="0" applyAlignment="1">
      <alignment horizontal="right"/>
    </xf>
    <xf numFmtId="0" fontId="0" fillId="0" borderId="12" xfId="0" applyBorder="1" applyAlignment="1">
      <alignment/>
    </xf>
    <xf numFmtId="0" fontId="0" fillId="0" borderId="0" xfId="0" applyBorder="1" applyAlignment="1">
      <alignment/>
    </xf>
    <xf numFmtId="0" fontId="0" fillId="0" borderId="13" xfId="0" applyBorder="1" applyAlignment="1">
      <alignment horizontal="right"/>
    </xf>
    <xf numFmtId="0" fontId="0" fillId="0" borderId="14" xfId="0"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166" fontId="0" fillId="0" borderId="0" xfId="0" applyNumberFormat="1" applyBorder="1" applyAlignment="1">
      <alignment/>
    </xf>
    <xf numFmtId="166" fontId="0" fillId="0" borderId="0" xfId="0" applyNumberFormat="1" applyBorder="1" applyAlignment="1">
      <alignment horizontal="right"/>
    </xf>
    <xf numFmtId="166" fontId="0" fillId="0" borderId="15" xfId="0" applyNumberFormat="1" applyBorder="1" applyAlignment="1">
      <alignment horizontal="right"/>
    </xf>
    <xf numFmtId="166" fontId="0" fillId="0" borderId="0" xfId="0" applyNumberFormat="1" applyAlignment="1">
      <alignment/>
    </xf>
    <xf numFmtId="166" fontId="0" fillId="0" borderId="0" xfId="0" applyNumberFormat="1" applyAlignment="1">
      <alignment horizontal="right"/>
    </xf>
    <xf numFmtId="166" fontId="2" fillId="0" borderId="16" xfId="0" applyNumberFormat="1" applyFont="1" applyBorder="1" applyAlignment="1">
      <alignment horizontal="right"/>
    </xf>
    <xf numFmtId="166" fontId="2" fillId="0" borderId="17" xfId="0" applyNumberFormat="1" applyFont="1" applyBorder="1" applyAlignment="1">
      <alignment horizontal="right"/>
    </xf>
    <xf numFmtId="166" fontId="2" fillId="0" borderId="16" xfId="0" applyNumberFormat="1" applyFont="1" applyBorder="1" applyAlignment="1">
      <alignment/>
    </xf>
    <xf numFmtId="166" fontId="0" fillId="0" borderId="15" xfId="0" applyNumberFormat="1" applyBorder="1" applyAlignment="1">
      <alignment/>
    </xf>
    <xf numFmtId="166" fontId="2" fillId="0" borderId="17" xfId="0" applyNumberFormat="1" applyFont="1" applyBorder="1" applyAlignment="1">
      <alignment/>
    </xf>
    <xf numFmtId="0" fontId="2" fillId="0" borderId="16" xfId="0" applyFont="1" applyBorder="1" applyAlignment="1">
      <alignment horizontal="right"/>
    </xf>
    <xf numFmtId="0" fontId="2" fillId="0" borderId="17" xfId="0" applyFont="1" applyBorder="1" applyAlignment="1">
      <alignment horizontal="right"/>
    </xf>
    <xf numFmtId="0" fontId="0" fillId="0" borderId="15" xfId="0" applyBorder="1" applyAlignment="1">
      <alignment horizontal="center"/>
    </xf>
    <xf numFmtId="0" fontId="0" fillId="0" borderId="0" xfId="0" applyBorder="1" applyAlignment="1">
      <alignment horizontal="center"/>
    </xf>
    <xf numFmtId="0" fontId="3" fillId="0" borderId="0" xfId="0" applyFont="1" applyAlignment="1">
      <alignment/>
    </xf>
    <xf numFmtId="0" fontId="0" fillId="0" borderId="18" xfId="0" applyBorder="1" applyAlignment="1">
      <alignment horizontal="right"/>
    </xf>
    <xf numFmtId="0" fontId="4" fillId="0" borderId="0" xfId="0" applyFont="1" applyBorder="1" applyAlignment="1">
      <alignment/>
    </xf>
    <xf numFmtId="0" fontId="4" fillId="0" borderId="0" xfId="0" applyFont="1" applyAlignment="1">
      <alignment/>
    </xf>
    <xf numFmtId="0" fontId="2" fillId="0" borderId="0" xfId="0" applyFont="1"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18" xfId="0" applyBorder="1" applyAlignment="1">
      <alignment horizontal="left"/>
    </xf>
    <xf numFmtId="0" fontId="2" fillId="0" borderId="0" xfId="0" applyFont="1" applyAlignment="1">
      <alignment/>
    </xf>
    <xf numFmtId="0" fontId="2" fillId="0" borderId="0" xfId="0" applyFont="1" applyAlignment="1">
      <alignment horizontal="center"/>
    </xf>
    <xf numFmtId="0" fontId="0" fillId="0" borderId="19" xfId="0" applyBorder="1" applyAlignment="1">
      <alignment/>
    </xf>
    <xf numFmtId="0" fontId="0" fillId="0" borderId="20" xfId="83" applyFont="1" applyBorder="1" applyAlignment="1">
      <alignment horizontal="center"/>
      <protection/>
    </xf>
    <xf numFmtId="0" fontId="0" fillId="0" borderId="19" xfId="83" applyFont="1" applyBorder="1" applyAlignment="1">
      <alignment horizontal="center"/>
      <protection/>
    </xf>
    <xf numFmtId="0" fontId="0" fillId="0" borderId="21" xfId="83" applyFont="1" applyBorder="1" applyAlignment="1">
      <alignment horizontal="center"/>
      <protection/>
    </xf>
    <xf numFmtId="0" fontId="0" fillId="0" borderId="0" xfId="83" applyFont="1" applyBorder="1" applyAlignment="1">
      <alignment horizontal="center"/>
      <protection/>
    </xf>
    <xf numFmtId="0" fontId="0" fillId="0" borderId="22" xfId="0" applyBorder="1" applyAlignment="1">
      <alignment/>
    </xf>
    <xf numFmtId="0" fontId="0" fillId="0" borderId="23" xfId="83" applyFont="1" applyBorder="1" applyAlignment="1">
      <alignment horizontal="center"/>
      <protection/>
    </xf>
    <xf numFmtId="0" fontId="0" fillId="0" borderId="22" xfId="83" applyFont="1" applyBorder="1" applyAlignment="1">
      <alignment horizontal="center"/>
      <protection/>
    </xf>
    <xf numFmtId="0" fontId="2" fillId="0" borderId="0" xfId="83" applyFont="1" applyBorder="1">
      <alignment/>
      <protection/>
    </xf>
    <xf numFmtId="0" fontId="0" fillId="0" borderId="21" xfId="0" applyBorder="1" applyAlignment="1">
      <alignment/>
    </xf>
    <xf numFmtId="0" fontId="0" fillId="0" borderId="0" xfId="83" applyFont="1">
      <alignment/>
      <protection/>
    </xf>
    <xf numFmtId="0" fontId="2" fillId="0" borderId="0" xfId="83" applyFont="1" applyAlignment="1">
      <alignment horizontal="right"/>
      <protection/>
    </xf>
    <xf numFmtId="0" fontId="2" fillId="0" borderId="0" xfId="83" applyFont="1">
      <alignment/>
      <protection/>
    </xf>
    <xf numFmtId="3" fontId="2" fillId="0" borderId="0" xfId="83" applyNumberFormat="1" applyFont="1" applyBorder="1" applyAlignment="1">
      <alignment horizontal="right"/>
      <protection/>
    </xf>
    <xf numFmtId="3" fontId="7" fillId="0" borderId="0" xfId="83" applyNumberFormat="1" applyFont="1" applyAlignment="1">
      <alignment horizontal="left"/>
      <protection/>
    </xf>
    <xf numFmtId="1" fontId="0" fillId="0" borderId="0" xfId="62" applyNumberFormat="1" applyFont="1" applyAlignment="1">
      <alignment/>
    </xf>
    <xf numFmtId="1" fontId="2" fillId="0" borderId="0" xfId="62" applyNumberFormat="1" applyFont="1" applyAlignment="1">
      <alignment/>
    </xf>
    <xf numFmtId="0" fontId="0" fillId="0" borderId="24" xfId="0" applyNumberFormat="1" applyFont="1" applyBorder="1" applyAlignment="1">
      <alignment horizontal="centerContinuous"/>
    </xf>
    <xf numFmtId="0" fontId="0" fillId="0" borderId="19" xfId="0" applyNumberFormat="1" applyFont="1" applyBorder="1" applyAlignment="1">
      <alignment horizontal="centerContinuous"/>
    </xf>
    <xf numFmtId="0" fontId="0" fillId="0" borderId="25" xfId="0" applyNumberFormat="1" applyFont="1" applyBorder="1" applyAlignment="1">
      <alignment horizontal="centerContinuous"/>
    </xf>
    <xf numFmtId="0" fontId="0" fillId="0" borderId="19" xfId="0" applyFont="1" applyBorder="1" applyAlignment="1">
      <alignment horizontal="centerContinuous"/>
    </xf>
    <xf numFmtId="0" fontId="0" fillId="0" borderId="25" xfId="0" applyFont="1" applyBorder="1" applyAlignment="1">
      <alignment horizontal="centerContinuous"/>
    </xf>
    <xf numFmtId="1" fontId="0" fillId="0" borderId="22" xfId="62" applyNumberFormat="1" applyFont="1" applyBorder="1" applyAlignment="1">
      <alignment horizontal="right"/>
    </xf>
    <xf numFmtId="0" fontId="0" fillId="0" borderId="26" xfId="0" applyFont="1" applyBorder="1" applyAlignment="1">
      <alignment horizontal="right"/>
    </xf>
    <xf numFmtId="0" fontId="0" fillId="0" borderId="27" xfId="0" applyFont="1" applyBorder="1" applyAlignment="1">
      <alignment horizontal="right"/>
    </xf>
    <xf numFmtId="0" fontId="0" fillId="0" borderId="28" xfId="0" applyFont="1" applyBorder="1" applyAlignment="1">
      <alignment horizontal="right"/>
    </xf>
    <xf numFmtId="0" fontId="0" fillId="0" borderId="27" xfId="91" applyFont="1" applyBorder="1" applyAlignment="1">
      <alignment horizontal="right"/>
    </xf>
    <xf numFmtId="1" fontId="2" fillId="0" borderId="0" xfId="62" applyNumberFormat="1" applyFont="1" applyAlignment="1">
      <alignment horizontal="right"/>
    </xf>
    <xf numFmtId="0" fontId="8" fillId="0" borderId="0" xfId="88" applyFont="1" applyBorder="1" applyAlignment="1">
      <alignment/>
    </xf>
    <xf numFmtId="0" fontId="4" fillId="0" borderId="0" xfId="88" applyFont="1" applyAlignment="1">
      <alignment/>
    </xf>
    <xf numFmtId="0" fontId="4" fillId="0" borderId="0" xfId="88" applyFont="1" applyBorder="1" applyAlignment="1">
      <alignment/>
    </xf>
    <xf numFmtId="0" fontId="4" fillId="0" borderId="0" xfId="88" applyFont="1" applyAlignment="1">
      <alignment/>
    </xf>
    <xf numFmtId="0" fontId="9" fillId="0" borderId="0" xfId="88" applyFont="1" applyAlignment="1">
      <alignment/>
    </xf>
    <xf numFmtId="0" fontId="4" fillId="0" borderId="0" xfId="88" applyFont="1" applyAlignment="1">
      <alignment horizontal="fill"/>
    </xf>
    <xf numFmtId="168" fontId="8" fillId="0" borderId="0" xfId="88" applyNumberFormat="1" applyFont="1" applyAlignment="1">
      <alignment/>
    </xf>
    <xf numFmtId="0" fontId="4" fillId="0" borderId="0" xfId="87" applyFont="1">
      <alignment/>
      <protection/>
    </xf>
    <xf numFmtId="0" fontId="4" fillId="0" borderId="0" xfId="87" applyFont="1" applyBorder="1">
      <alignment/>
      <protection/>
    </xf>
    <xf numFmtId="0" fontId="4" fillId="0" borderId="19" xfId="87" applyFont="1" applyBorder="1" applyAlignment="1">
      <alignment horizontal="centerContinuous" vertical="center"/>
      <protection/>
    </xf>
    <xf numFmtId="0" fontId="4" fillId="0" borderId="0" xfId="87" applyFont="1" applyAlignment="1">
      <alignment vertical="center"/>
      <protection/>
    </xf>
    <xf numFmtId="0" fontId="4" fillId="0" borderId="22" xfId="87" applyFont="1" applyBorder="1" applyAlignment="1">
      <alignment horizontal="left"/>
      <protection/>
    </xf>
    <xf numFmtId="0" fontId="0" fillId="0" borderId="0" xfId="89" applyFont="1" applyFill="1" applyBorder="1">
      <alignment/>
      <protection/>
    </xf>
    <xf numFmtId="0" fontId="0" fillId="0" borderId="0" xfId="89" applyFont="1" applyFill="1">
      <alignment/>
      <protection/>
    </xf>
    <xf numFmtId="0" fontId="0" fillId="0" borderId="29" xfId="89" applyFont="1" applyFill="1" applyBorder="1">
      <alignment/>
      <protection/>
    </xf>
    <xf numFmtId="0" fontId="2" fillId="0" borderId="0" xfId="89" applyFont="1" applyFill="1" applyBorder="1" applyAlignment="1">
      <alignment horizontal="right"/>
      <protection/>
    </xf>
    <xf numFmtId="0" fontId="2" fillId="0" borderId="0" xfId="89" applyFont="1" applyFill="1" applyBorder="1">
      <alignment/>
      <protection/>
    </xf>
    <xf numFmtId="0" fontId="2" fillId="0" borderId="0" xfId="89" applyFont="1" applyFill="1">
      <alignment/>
      <protection/>
    </xf>
    <xf numFmtId="0" fontId="0" fillId="0" borderId="30" xfId="89" applyFont="1" applyFill="1" applyBorder="1" applyAlignment="1">
      <alignment horizontal="center"/>
      <protection/>
    </xf>
    <xf numFmtId="164" fontId="2" fillId="0" borderId="0" xfId="89" applyNumberFormat="1" applyFont="1" applyFill="1" applyBorder="1" applyAlignment="1">
      <alignment horizontal="right"/>
      <protection/>
    </xf>
    <xf numFmtId="0" fontId="2" fillId="0" borderId="0" xfId="85" applyFont="1" applyAlignment="1">
      <alignment horizontal="centerContinuous"/>
      <protection/>
    </xf>
    <xf numFmtId="0" fontId="0" fillId="0" borderId="0" xfId="85" applyFont="1">
      <alignment/>
      <protection/>
    </xf>
    <xf numFmtId="0" fontId="0" fillId="0" borderId="19" xfId="85" applyFont="1" applyBorder="1">
      <alignment/>
      <protection/>
    </xf>
    <xf numFmtId="0" fontId="0" fillId="0" borderId="24" xfId="85" applyFont="1" applyBorder="1" applyAlignment="1">
      <alignment horizontal="center"/>
      <protection/>
    </xf>
    <xf numFmtId="0" fontId="0" fillId="0" borderId="29" xfId="85" applyFont="1" applyBorder="1" applyAlignment="1">
      <alignment horizontal="center"/>
      <protection/>
    </xf>
    <xf numFmtId="0" fontId="0" fillId="0" borderId="29" xfId="85" applyFont="1" applyBorder="1">
      <alignment/>
      <protection/>
    </xf>
    <xf numFmtId="0" fontId="0" fillId="0" borderId="31" xfId="85" applyFont="1" applyBorder="1">
      <alignment/>
      <protection/>
    </xf>
    <xf numFmtId="0" fontId="0" fillId="0" borderId="5" xfId="85" applyFont="1" applyBorder="1" applyAlignment="1">
      <alignment horizontal="center"/>
      <protection/>
    </xf>
    <xf numFmtId="0" fontId="0" fillId="0" borderId="5" xfId="85" applyFont="1" applyBorder="1">
      <alignment/>
      <protection/>
    </xf>
    <xf numFmtId="0" fontId="2" fillId="0" borderId="0" xfId="85" applyFont="1">
      <alignment/>
      <protection/>
    </xf>
    <xf numFmtId="166" fontId="0" fillId="0" borderId="29" xfId="85" applyNumberFormat="1" applyFont="1" applyBorder="1" applyAlignment="1">
      <alignment horizontal="center"/>
      <protection/>
    </xf>
    <xf numFmtId="166" fontId="0" fillId="0" borderId="32" xfId="85" applyNumberFormat="1" applyFont="1" applyBorder="1" applyAlignment="1">
      <alignment horizontal="center"/>
      <protection/>
    </xf>
    <xf numFmtId="166" fontId="2" fillId="0" borderId="5" xfId="85" applyNumberFormat="1" applyFont="1" applyBorder="1" applyAlignment="1">
      <alignment horizontal="center"/>
      <protection/>
    </xf>
    <xf numFmtId="166" fontId="2" fillId="0" borderId="29" xfId="85" applyNumberFormat="1" applyFont="1" applyBorder="1" applyAlignment="1">
      <alignment horizontal="center"/>
      <protection/>
    </xf>
    <xf numFmtId="166" fontId="0" fillId="0" borderId="29" xfId="85" applyNumberFormat="1" applyFont="1" applyBorder="1">
      <alignment/>
      <protection/>
    </xf>
    <xf numFmtId="0" fontId="2" fillId="0" borderId="0" xfId="85" applyFont="1" applyAlignment="1">
      <alignment horizontal="right"/>
      <protection/>
    </xf>
    <xf numFmtId="166" fontId="2" fillId="0" borderId="0" xfId="85" applyNumberFormat="1" applyFont="1" applyBorder="1" applyAlignment="1">
      <alignment horizontal="center"/>
      <protection/>
    </xf>
    <xf numFmtId="3" fontId="0" fillId="0" borderId="0" xfId="85" applyNumberFormat="1" applyFont="1">
      <alignment/>
      <protection/>
    </xf>
    <xf numFmtId="0" fontId="16" fillId="0" borderId="0" xfId="85" applyFont="1">
      <alignment/>
      <protection/>
    </xf>
    <xf numFmtId="3" fontId="0" fillId="0" borderId="0" xfId="0" applyNumberFormat="1" applyAlignment="1">
      <alignment/>
    </xf>
    <xf numFmtId="3" fontId="2" fillId="0" borderId="0" xfId="0" applyNumberFormat="1" applyFont="1" applyBorder="1" applyAlignment="1">
      <alignment/>
    </xf>
    <xf numFmtId="0" fontId="0" fillId="0" borderId="31" xfId="0" applyBorder="1" applyAlignment="1">
      <alignment/>
    </xf>
    <xf numFmtId="0" fontId="0" fillId="0" borderId="18" xfId="0" applyBorder="1" applyAlignment="1">
      <alignment/>
    </xf>
    <xf numFmtId="0" fontId="2" fillId="0" borderId="0" xfId="0" applyFont="1" applyBorder="1" applyAlignment="1">
      <alignment horizontal="center"/>
    </xf>
    <xf numFmtId="0" fontId="0" fillId="0" borderId="12" xfId="0" applyBorder="1" applyAlignment="1">
      <alignment vertical="center" wrapText="1"/>
    </xf>
    <xf numFmtId="0" fontId="0" fillId="0" borderId="33" xfId="0" applyBorder="1" applyAlignment="1">
      <alignment horizontal="center" vertical="center" wrapText="1"/>
    </xf>
    <xf numFmtId="0" fontId="0" fillId="0" borderId="0" xfId="0" applyBorder="1" applyAlignment="1">
      <alignment wrapText="1"/>
    </xf>
    <xf numFmtId="0" fontId="0" fillId="0" borderId="34" xfId="0" applyBorder="1" applyAlignment="1">
      <alignment/>
    </xf>
    <xf numFmtId="0" fontId="0" fillId="0" borderId="35" xfId="0" applyBorder="1" applyAlignment="1">
      <alignment/>
    </xf>
    <xf numFmtId="0" fontId="18" fillId="0" borderId="36" xfId="90" applyFont="1" applyFill="1" applyBorder="1" applyAlignment="1">
      <alignment horizontal="right" wrapText="1"/>
      <protection/>
    </xf>
    <xf numFmtId="166" fontId="0" fillId="0" borderId="17" xfId="0" applyNumberFormat="1" applyBorder="1" applyAlignment="1">
      <alignment/>
    </xf>
    <xf numFmtId="3" fontId="4" fillId="0" borderId="0" xfId="0" applyNumberFormat="1" applyFont="1" applyFill="1" applyBorder="1" applyAlignment="1">
      <alignment/>
    </xf>
    <xf numFmtId="4" fontId="0" fillId="0" borderId="0" xfId="0" applyNumberFormat="1" applyAlignment="1">
      <alignment/>
    </xf>
    <xf numFmtId="3" fontId="2" fillId="0" borderId="0" xfId="0" applyNumberFormat="1" applyFont="1" applyFill="1" applyBorder="1" applyAlignment="1">
      <alignment horizontal="right" vertical="top" wrapText="1"/>
    </xf>
    <xf numFmtId="0" fontId="4" fillId="0" borderId="37" xfId="87" applyFont="1" applyBorder="1">
      <alignment/>
      <protection/>
    </xf>
    <xf numFmtId="0" fontId="4" fillId="0" borderId="0" xfId="88" applyFont="1" applyAlignment="1">
      <alignment horizontal="center"/>
    </xf>
    <xf numFmtId="0" fontId="4" fillId="0" borderId="0" xfId="88" applyFont="1" applyFill="1" applyAlignment="1">
      <alignment/>
    </xf>
    <xf numFmtId="4" fontId="4" fillId="0" borderId="0" xfId="88" applyNumberFormat="1" applyFont="1" applyFill="1" applyAlignment="1">
      <alignment/>
    </xf>
    <xf numFmtId="0" fontId="0" fillId="0" borderId="38" xfId="89" applyFont="1" applyFill="1" applyBorder="1" applyAlignment="1">
      <alignment horizontal="center"/>
      <protection/>
    </xf>
    <xf numFmtId="0" fontId="4" fillId="0" borderId="0" xfId="87" applyFont="1" applyFill="1" applyBorder="1">
      <alignment/>
      <protection/>
    </xf>
    <xf numFmtId="0" fontId="4" fillId="0" borderId="0" xfId="87" applyFont="1" applyFill="1" applyBorder="1" applyAlignment="1">
      <alignment horizontal="center"/>
      <protection/>
    </xf>
    <xf numFmtId="0" fontId="2" fillId="0" borderId="0" xfId="89" applyFont="1" applyAlignment="1">
      <alignment horizontal="center"/>
      <protection/>
    </xf>
    <xf numFmtId="166" fontId="4" fillId="0" borderId="0" xfId="87" applyNumberFormat="1" applyFont="1" applyFill="1" applyBorder="1" applyAlignment="1">
      <alignment horizontal="center"/>
      <protection/>
    </xf>
    <xf numFmtId="0" fontId="2" fillId="0" borderId="0" xfId="0" applyFont="1" applyBorder="1" applyAlignment="1">
      <alignment/>
    </xf>
    <xf numFmtId="0" fontId="4" fillId="0" borderId="0" xfId="88" applyFont="1" applyAlignment="1">
      <alignment horizontal="left"/>
    </xf>
    <xf numFmtId="0" fontId="4" fillId="0" borderId="0" xfId="88" applyFont="1" applyBorder="1" applyAlignment="1">
      <alignment horizontal="left"/>
    </xf>
    <xf numFmtId="1" fontId="2" fillId="0" borderId="0" xfId="62" applyNumberFormat="1" applyFont="1" applyBorder="1" applyAlignment="1">
      <alignment horizontal="right"/>
    </xf>
    <xf numFmtId="167" fontId="2" fillId="0" borderId="0" xfId="62" applyNumberFormat="1" applyFont="1" applyBorder="1" applyAlignment="1">
      <alignment/>
    </xf>
    <xf numFmtId="179" fontId="4" fillId="0" borderId="0" xfId="87" applyNumberFormat="1" applyFont="1" applyFill="1" applyBorder="1" applyAlignment="1">
      <alignment horizontal="center"/>
      <protection/>
    </xf>
    <xf numFmtId="180" fontId="2" fillId="0" borderId="39" xfId="0" applyNumberFormat="1" applyFont="1" applyBorder="1" applyAlignment="1">
      <alignment/>
    </xf>
    <xf numFmtId="181" fontId="2" fillId="0" borderId="40" xfId="0" applyNumberFormat="1" applyFont="1" applyBorder="1" applyAlignment="1">
      <alignment/>
    </xf>
    <xf numFmtId="180" fontId="0" fillId="0" borderId="39" xfId="0" applyNumberFormat="1" applyBorder="1" applyAlignment="1">
      <alignment wrapText="1"/>
    </xf>
    <xf numFmtId="181" fontId="0" fillId="0" borderId="40" xfId="0" applyNumberFormat="1" applyBorder="1" applyAlignment="1">
      <alignment/>
    </xf>
    <xf numFmtId="181" fontId="0" fillId="0" borderId="40" xfId="0" applyNumberFormat="1" applyFill="1" applyBorder="1" applyAlignment="1">
      <alignment/>
    </xf>
    <xf numFmtId="0" fontId="4" fillId="0" borderId="0" xfId="88" applyFont="1" applyFill="1" applyBorder="1" applyAlignment="1">
      <alignment/>
    </xf>
    <xf numFmtId="181" fontId="0" fillId="0" borderId="40" xfId="0" applyNumberFormat="1" applyFont="1" applyBorder="1" applyAlignment="1">
      <alignment/>
    </xf>
    <xf numFmtId="180" fontId="2" fillId="0" borderId="41" xfId="0" applyNumberFormat="1" applyFont="1" applyBorder="1" applyAlignment="1">
      <alignment horizontal="left" wrapText="1"/>
    </xf>
    <xf numFmtId="49" fontId="0" fillId="0" borderId="42" xfId="0" applyNumberFormat="1" applyFont="1" applyBorder="1" applyAlignment="1">
      <alignment horizontal="center" vertical="center"/>
    </xf>
    <xf numFmtId="181" fontId="2" fillId="0" borderId="43" xfId="0" applyNumberFormat="1" applyFont="1" applyFill="1" applyBorder="1" applyAlignment="1">
      <alignment/>
    </xf>
    <xf numFmtId="0" fontId="0" fillId="0" borderId="0" xfId="0" applyFont="1" applyFill="1" applyAlignment="1">
      <alignment/>
    </xf>
    <xf numFmtId="0" fontId="19" fillId="0" borderId="0" xfId="0" applyFont="1" applyBorder="1" applyAlignment="1">
      <alignment horizontal="left"/>
    </xf>
    <xf numFmtId="0" fontId="22" fillId="0" borderId="0" xfId="0" applyFont="1" applyAlignment="1">
      <alignment/>
    </xf>
    <xf numFmtId="0" fontId="20" fillId="0" borderId="0" xfId="87" applyFont="1">
      <alignment/>
      <protection/>
    </xf>
    <xf numFmtId="0" fontId="2" fillId="0" borderId="0" xfId="0" applyFont="1" applyFill="1" applyBorder="1" applyAlignment="1">
      <alignment/>
    </xf>
    <xf numFmtId="0" fontId="2" fillId="0" borderId="0" xfId="89" applyFont="1" applyFill="1" applyAlignment="1">
      <alignment horizontal="center"/>
      <protection/>
    </xf>
    <xf numFmtId="0" fontId="0" fillId="0" borderId="0" xfId="89" applyFont="1" applyFill="1" applyBorder="1" applyAlignment="1">
      <alignment horizontal="centerContinuous"/>
      <protection/>
    </xf>
    <xf numFmtId="0" fontId="2" fillId="0" borderId="0" xfId="89" applyFont="1" applyFill="1" applyBorder="1" applyAlignment="1">
      <alignment horizontal="center"/>
      <protection/>
    </xf>
    <xf numFmtId="0" fontId="2" fillId="0" borderId="0" xfId="89" applyFont="1" applyFill="1" applyBorder="1" applyAlignment="1">
      <alignment vertical="center"/>
      <protection/>
    </xf>
    <xf numFmtId="0" fontId="0" fillId="0" borderId="44" xfId="89" applyFont="1" applyFill="1" applyBorder="1">
      <alignment/>
      <protection/>
    </xf>
    <xf numFmtId="0" fontId="0" fillId="0" borderId="45" xfId="89" applyFont="1" applyFill="1" applyBorder="1" applyAlignment="1">
      <alignment horizontal="center"/>
      <protection/>
    </xf>
    <xf numFmtId="0" fontId="0" fillId="0" borderId="44" xfId="89" applyFont="1" applyFill="1" applyBorder="1" applyAlignment="1">
      <alignment horizontal="center"/>
      <protection/>
    </xf>
    <xf numFmtId="0" fontId="0" fillId="0" borderId="21" xfId="89" applyFont="1" applyFill="1" applyBorder="1">
      <alignment/>
      <protection/>
    </xf>
    <xf numFmtId="4" fontId="2" fillId="0" borderId="0" xfId="89" applyNumberFormat="1" applyFont="1" applyFill="1" applyBorder="1">
      <alignment/>
      <protection/>
    </xf>
    <xf numFmtId="0" fontId="23" fillId="0" borderId="0" xfId="0" applyFont="1" applyFill="1" applyAlignment="1">
      <alignment horizontal="left" indent="8"/>
    </xf>
    <xf numFmtId="0" fontId="22" fillId="0" borderId="0" xfId="0" applyFont="1" applyFill="1" applyAlignment="1">
      <alignment horizontal="left" indent="8"/>
    </xf>
    <xf numFmtId="0" fontId="4" fillId="0" borderId="0" xfId="88" applyFont="1" applyFill="1" applyBorder="1" applyAlignment="1">
      <alignment horizontal="left"/>
    </xf>
    <xf numFmtId="0" fontId="4" fillId="0" borderId="0" xfId="88" applyFont="1" applyFill="1" applyAlignment="1">
      <alignment horizontal="left"/>
    </xf>
    <xf numFmtId="0" fontId="0" fillId="0" borderId="19" xfId="89" applyFont="1" applyFill="1" applyBorder="1" applyAlignment="1">
      <alignment horizontal="left"/>
      <protection/>
    </xf>
    <xf numFmtId="0" fontId="0" fillId="0" borderId="24" xfId="89" applyFont="1" applyFill="1" applyBorder="1" applyAlignment="1">
      <alignment horizontal="center"/>
      <protection/>
    </xf>
    <xf numFmtId="0" fontId="2" fillId="0" borderId="31" xfId="89" applyFont="1" applyFill="1" applyBorder="1">
      <alignment/>
      <protection/>
    </xf>
    <xf numFmtId="0" fontId="2" fillId="0" borderId="46" xfId="89" applyFont="1" applyFill="1" applyBorder="1" applyAlignment="1">
      <alignment horizontal="right"/>
      <protection/>
    </xf>
    <xf numFmtId="0" fontId="0" fillId="0" borderId="44" xfId="89" applyFont="1" applyFill="1" applyBorder="1" applyAlignment="1">
      <alignment horizontal="left"/>
      <protection/>
    </xf>
    <xf numFmtId="0" fontId="2" fillId="0" borderId="47" xfId="89" applyFont="1" applyFill="1" applyBorder="1" applyAlignment="1">
      <alignment horizontal="right"/>
      <protection/>
    </xf>
    <xf numFmtId="1" fontId="4" fillId="0" borderId="0" xfId="88" applyNumberFormat="1" applyFont="1" applyAlignment="1">
      <alignment horizontal="left" indent="5"/>
    </xf>
    <xf numFmtId="0" fontId="4" fillId="0" borderId="0" xfId="88" applyFont="1" applyAlignment="1">
      <alignment horizontal="left" indent="5"/>
    </xf>
    <xf numFmtId="0" fontId="4" fillId="0" borderId="0" xfId="87" applyFont="1" applyAlignment="1">
      <alignment horizontal="left" indent="5"/>
      <protection/>
    </xf>
    <xf numFmtId="0" fontId="4" fillId="0" borderId="0" xfId="87" applyFont="1" applyBorder="1" applyAlignment="1">
      <alignment horizontal="left" indent="5"/>
      <protection/>
    </xf>
    <xf numFmtId="1" fontId="0" fillId="0" borderId="0" xfId="62" applyNumberFormat="1" applyFont="1" applyFill="1" applyBorder="1" applyAlignment="1">
      <alignment/>
    </xf>
    <xf numFmtId="166" fontId="0" fillId="0" borderId="0" xfId="0" applyNumberFormat="1" applyFill="1" applyAlignment="1">
      <alignment/>
    </xf>
    <xf numFmtId="0" fontId="24" fillId="0" borderId="0" xfId="0" applyFont="1" applyAlignment="1">
      <alignment/>
    </xf>
    <xf numFmtId="4" fontId="24" fillId="0" borderId="0" xfId="89" applyNumberFormat="1" applyFont="1" applyFill="1" applyBorder="1">
      <alignment/>
      <protection/>
    </xf>
    <xf numFmtId="0" fontId="21" fillId="0" borderId="0" xfId="89" applyFont="1" applyFill="1">
      <alignment/>
      <protection/>
    </xf>
    <xf numFmtId="166" fontId="0" fillId="0" borderId="15" xfId="0" applyNumberFormat="1" applyFill="1" applyBorder="1" applyAlignment="1">
      <alignment horizontal="right"/>
    </xf>
    <xf numFmtId="166" fontId="0" fillId="0" borderId="15" xfId="0" applyNumberFormat="1" applyFill="1" applyBorder="1" applyAlignment="1">
      <alignment/>
    </xf>
    <xf numFmtId="166" fontId="2" fillId="0" borderId="17" xfId="0" applyNumberFormat="1" applyFont="1" applyFill="1" applyBorder="1" applyAlignment="1">
      <alignment/>
    </xf>
    <xf numFmtId="0" fontId="0" fillId="0" borderId="0" xfId="0" applyFill="1" applyBorder="1" applyAlignment="1">
      <alignment/>
    </xf>
    <xf numFmtId="0" fontId="2" fillId="0" borderId="0" xfId="0" applyFont="1" applyFill="1" applyBorder="1" applyAlignment="1">
      <alignment horizontal="center"/>
    </xf>
    <xf numFmtId="3" fontId="4" fillId="0" borderId="0" xfId="0" applyNumberFormat="1" applyFont="1" applyFill="1" applyAlignment="1">
      <alignment/>
    </xf>
    <xf numFmtId="3" fontId="2" fillId="0" borderId="0" xfId="0" applyNumberFormat="1" applyFont="1" applyFill="1" applyBorder="1" applyAlignment="1">
      <alignment/>
    </xf>
    <xf numFmtId="0" fontId="4" fillId="0" borderId="0" xfId="0" applyFont="1" applyFill="1" applyBorder="1" applyAlignment="1">
      <alignment/>
    </xf>
    <xf numFmtId="2" fontId="4" fillId="0" borderId="0" xfId="87" applyNumberFormat="1" applyFont="1" applyFill="1" applyBorder="1" applyAlignment="1">
      <alignment horizontal="center"/>
      <protection/>
    </xf>
    <xf numFmtId="0" fontId="25" fillId="0" borderId="0" xfId="0" applyFont="1" applyAlignment="1">
      <alignment/>
    </xf>
    <xf numFmtId="180" fontId="0" fillId="0" borderId="39" xfId="0" applyNumberFormat="1" applyFont="1" applyBorder="1" applyAlignment="1">
      <alignment wrapText="1"/>
    </xf>
    <xf numFmtId="180" fontId="0" fillId="0" borderId="39" xfId="0" applyNumberFormat="1" applyFont="1" applyFill="1" applyBorder="1" applyAlignment="1">
      <alignment wrapText="1"/>
    </xf>
    <xf numFmtId="0" fontId="2" fillId="0" borderId="0" xfId="0" applyFont="1" applyFill="1" applyBorder="1" applyAlignment="1">
      <alignment horizontal="right"/>
    </xf>
    <xf numFmtId="166" fontId="2" fillId="0" borderId="16" xfId="0" applyNumberFormat="1" applyFont="1" applyFill="1" applyBorder="1" applyAlignment="1">
      <alignment/>
    </xf>
    <xf numFmtId="166" fontId="2" fillId="0" borderId="16" xfId="0" applyNumberFormat="1" applyFont="1" applyFill="1" applyBorder="1" applyAlignment="1">
      <alignment horizontal="right"/>
    </xf>
    <xf numFmtId="166" fontId="2" fillId="0" borderId="17" xfId="0" applyNumberFormat="1" applyFont="1" applyFill="1" applyBorder="1" applyAlignment="1">
      <alignment horizontal="right"/>
    </xf>
    <xf numFmtId="166" fontId="2" fillId="0" borderId="0" xfId="0" applyNumberFormat="1" applyFont="1" applyFill="1" applyBorder="1" applyAlignment="1">
      <alignment/>
    </xf>
    <xf numFmtId="0" fontId="0" fillId="0" borderId="0" xfId="0" applyFill="1" applyAlignment="1">
      <alignment/>
    </xf>
    <xf numFmtId="166" fontId="0" fillId="0" borderId="0" xfId="0" applyNumberFormat="1" applyFill="1" applyBorder="1" applyAlignment="1">
      <alignment/>
    </xf>
    <xf numFmtId="0" fontId="0" fillId="0" borderId="12" xfId="0" applyFill="1" applyBorder="1" applyAlignment="1">
      <alignment/>
    </xf>
    <xf numFmtId="0" fontId="0" fillId="0" borderId="15" xfId="0" applyFill="1" applyBorder="1" applyAlignment="1">
      <alignment horizontal="center"/>
    </xf>
    <xf numFmtId="0" fontId="0" fillId="0" borderId="0" xfId="0" applyFill="1" applyBorder="1" applyAlignment="1">
      <alignment horizontal="center"/>
    </xf>
    <xf numFmtId="0" fontId="0" fillId="0" borderId="18" xfId="0" applyFill="1" applyBorder="1" applyAlignment="1">
      <alignment horizontal="right"/>
    </xf>
    <xf numFmtId="0" fontId="0" fillId="0" borderId="14" xfId="0" applyFill="1" applyBorder="1" applyAlignment="1">
      <alignment horizontal="right"/>
    </xf>
    <xf numFmtId="0" fontId="0" fillId="0" borderId="13" xfId="0" applyFill="1" applyBorder="1" applyAlignment="1">
      <alignment horizontal="right"/>
    </xf>
    <xf numFmtId="0" fontId="0" fillId="0" borderId="0" xfId="0" applyFill="1" applyAlignment="1">
      <alignment horizontal="right"/>
    </xf>
    <xf numFmtId="166" fontId="0" fillId="0" borderId="0" xfId="0" applyNumberFormat="1" applyFill="1" applyBorder="1" applyAlignment="1">
      <alignment horizontal="right"/>
    </xf>
    <xf numFmtId="166" fontId="0" fillId="0" borderId="0" xfId="0" applyNumberFormat="1" applyFill="1" applyAlignment="1">
      <alignment horizontal="right"/>
    </xf>
    <xf numFmtId="0" fontId="18" fillId="0" borderId="0" xfId="90" applyFont="1" applyFill="1" applyBorder="1" applyAlignment="1">
      <alignment horizontal="right" wrapText="1"/>
      <protection/>
    </xf>
    <xf numFmtId="0" fontId="0" fillId="0" borderId="35" xfId="0" applyFill="1" applyBorder="1" applyAlignment="1">
      <alignment/>
    </xf>
    <xf numFmtId="0" fontId="7" fillId="0" borderId="0" xfId="0" applyFont="1" applyBorder="1" applyAlignment="1">
      <alignment/>
    </xf>
    <xf numFmtId="0" fontId="7" fillId="0" borderId="0" xfId="0" applyFont="1" applyAlignment="1">
      <alignment/>
    </xf>
    <xf numFmtId="167" fontId="0" fillId="0" borderId="29" xfId="62" applyNumberFormat="1" applyFont="1" applyFill="1" applyBorder="1" applyAlignment="1">
      <alignment/>
    </xf>
    <xf numFmtId="167" fontId="0" fillId="0" borderId="0" xfId="62" applyNumberFormat="1" applyFont="1" applyFill="1" applyBorder="1" applyAlignment="1">
      <alignment/>
    </xf>
    <xf numFmtId="167" fontId="0" fillId="0" borderId="48" xfId="62" applyNumberFormat="1" applyFont="1" applyFill="1" applyBorder="1" applyAlignment="1">
      <alignment/>
    </xf>
    <xf numFmtId="167" fontId="0" fillId="0" borderId="0" xfId="62" applyNumberFormat="1" applyFont="1" applyFill="1" applyAlignment="1">
      <alignment/>
    </xf>
    <xf numFmtId="167" fontId="2" fillId="0" borderId="5" xfId="62" applyNumberFormat="1" applyFont="1" applyFill="1" applyBorder="1" applyAlignment="1">
      <alignment/>
    </xf>
    <xf numFmtId="167" fontId="2" fillId="0" borderId="31" xfId="62" applyNumberFormat="1" applyFont="1" applyFill="1" applyBorder="1" applyAlignment="1">
      <alignment/>
    </xf>
    <xf numFmtId="167" fontId="2" fillId="0" borderId="47" xfId="62" applyNumberFormat="1" applyFont="1" applyFill="1" applyBorder="1" applyAlignment="1">
      <alignment/>
    </xf>
    <xf numFmtId="180" fontId="2" fillId="0" borderId="39" xfId="0" applyNumberFormat="1" applyFont="1" applyFill="1" applyBorder="1" applyAlignment="1">
      <alignment horizontal="right"/>
    </xf>
    <xf numFmtId="0" fontId="4" fillId="0" borderId="0" xfId="87" applyFont="1" applyFill="1">
      <alignment/>
      <protection/>
    </xf>
    <xf numFmtId="4" fontId="0" fillId="0" borderId="29" xfId="89" applyNumberFormat="1" applyFont="1" applyFill="1" applyBorder="1">
      <alignment/>
      <protection/>
    </xf>
    <xf numFmtId="4" fontId="0" fillId="0" borderId="21" xfId="89" applyNumberFormat="1" applyFont="1" applyFill="1" applyBorder="1">
      <alignment/>
      <protection/>
    </xf>
    <xf numFmtId="4" fontId="0" fillId="0" borderId="0" xfId="89" applyNumberFormat="1" applyFont="1" applyFill="1" applyBorder="1">
      <alignment/>
      <protection/>
    </xf>
    <xf numFmtId="4" fontId="2" fillId="0" borderId="46" xfId="89" applyNumberFormat="1" applyFont="1" applyFill="1" applyBorder="1">
      <alignment/>
      <protection/>
    </xf>
    <xf numFmtId="4" fontId="2" fillId="0" borderId="31" xfId="89" applyNumberFormat="1" applyFont="1" applyFill="1" applyBorder="1">
      <alignment/>
      <protection/>
    </xf>
    <xf numFmtId="4" fontId="2" fillId="0" borderId="21" xfId="89" applyNumberFormat="1" applyFont="1" applyFill="1" applyBorder="1">
      <alignment/>
      <protection/>
    </xf>
    <xf numFmtId="4" fontId="2" fillId="0" borderId="5" xfId="89" applyNumberFormat="1" applyFont="1" applyFill="1" applyBorder="1">
      <alignment/>
      <protection/>
    </xf>
    <xf numFmtId="0" fontId="0" fillId="0" borderId="48" xfId="89" applyFont="1" applyFill="1" applyBorder="1">
      <alignment/>
      <protection/>
    </xf>
    <xf numFmtId="166" fontId="0" fillId="0" borderId="29" xfId="85" applyNumberFormat="1" applyFont="1" applyFill="1" applyBorder="1" applyAlignment="1">
      <alignment horizontal="center"/>
      <protection/>
    </xf>
    <xf numFmtId="166" fontId="2" fillId="0" borderId="5" xfId="85" applyNumberFormat="1" applyFont="1" applyFill="1" applyBorder="1" applyAlignment="1">
      <alignment horizontal="center"/>
      <protection/>
    </xf>
    <xf numFmtId="166" fontId="0" fillId="0" borderId="29" xfId="85" applyNumberFormat="1" applyFont="1" applyFill="1" applyBorder="1">
      <alignment/>
      <protection/>
    </xf>
    <xf numFmtId="166" fontId="2" fillId="0" borderId="29" xfId="85" applyNumberFormat="1" applyFont="1" applyFill="1" applyBorder="1" applyAlignment="1">
      <alignment horizontal="center"/>
      <protection/>
    </xf>
    <xf numFmtId="166" fontId="2" fillId="0" borderId="0" xfId="85" applyNumberFormat="1" applyFont="1" applyFill="1" applyBorder="1" applyAlignment="1">
      <alignment horizontal="center"/>
      <protection/>
    </xf>
    <xf numFmtId="0" fontId="0" fillId="0" borderId="0" xfId="85" applyFont="1" applyFill="1">
      <alignment/>
      <protection/>
    </xf>
    <xf numFmtId="0" fontId="2" fillId="0" borderId="0" xfId="85" applyFont="1" applyFill="1" applyAlignment="1">
      <alignment horizontal="centerContinuous"/>
      <protection/>
    </xf>
    <xf numFmtId="0" fontId="0" fillId="0" borderId="24" xfId="85" applyFont="1" applyFill="1" applyBorder="1" applyAlignment="1">
      <alignment horizontal="center"/>
      <protection/>
    </xf>
    <xf numFmtId="0" fontId="0" fillId="0" borderId="29" xfId="85" applyFont="1" applyFill="1" applyBorder="1" applyAlignment="1">
      <alignment horizontal="center"/>
      <protection/>
    </xf>
    <xf numFmtId="0" fontId="0" fillId="0" borderId="5" xfId="85" applyFont="1" applyFill="1" applyBorder="1" applyAlignment="1">
      <alignment horizontal="center"/>
      <protection/>
    </xf>
    <xf numFmtId="0" fontId="0" fillId="0" borderId="2" xfId="0" applyFont="1" applyBorder="1" applyAlignment="1">
      <alignment horizontal="right"/>
    </xf>
    <xf numFmtId="0" fontId="0" fillId="0" borderId="31" xfId="0" applyFont="1" applyBorder="1" applyAlignment="1">
      <alignment horizontal="left" vertical="top" wrapText="1"/>
    </xf>
    <xf numFmtId="3" fontId="0" fillId="0" borderId="46" xfId="0" applyNumberFormat="1" applyFont="1" applyBorder="1" applyAlignment="1">
      <alignment horizontal="right" vertical="top" wrapText="1"/>
    </xf>
    <xf numFmtId="3" fontId="0" fillId="0" borderId="47" xfId="0" applyNumberFormat="1" applyFont="1" applyBorder="1" applyAlignment="1">
      <alignment horizontal="right" vertical="top" wrapText="1"/>
    </xf>
    <xf numFmtId="3" fontId="0" fillId="0" borderId="5" xfId="0" applyNumberFormat="1" applyFont="1" applyBorder="1" applyAlignment="1">
      <alignment horizontal="right" vertical="top" wrapText="1"/>
    </xf>
    <xf numFmtId="0" fontId="0" fillId="0" borderId="0" xfId="0" applyFont="1" applyBorder="1" applyAlignment="1">
      <alignment horizontal="left" vertical="top" wrapText="1"/>
    </xf>
    <xf numFmtId="3" fontId="0" fillId="0" borderId="21" xfId="0" applyNumberFormat="1" applyFont="1" applyBorder="1" applyAlignment="1">
      <alignment horizontal="right" vertical="top" wrapText="1"/>
    </xf>
    <xf numFmtId="3" fontId="0" fillId="0" borderId="48" xfId="0" applyNumberFormat="1" applyFont="1" applyBorder="1" applyAlignment="1">
      <alignment horizontal="right" vertical="top" wrapText="1"/>
    </xf>
    <xf numFmtId="3" fontId="0" fillId="0" borderId="29" xfId="0" applyNumberFormat="1" applyFont="1" applyBorder="1" applyAlignment="1">
      <alignment horizontal="right" vertical="top" wrapText="1"/>
    </xf>
    <xf numFmtId="0" fontId="0" fillId="0" borderId="48" xfId="0" applyBorder="1" applyAlignment="1">
      <alignment horizontal="left"/>
    </xf>
    <xf numFmtId="3" fontId="0" fillId="0" borderId="0" xfId="0" applyNumberFormat="1" applyFont="1" applyBorder="1" applyAlignment="1">
      <alignment horizontal="right" vertical="top" wrapText="1"/>
    </xf>
    <xf numFmtId="0" fontId="0" fillId="0" borderId="44" xfId="0" applyBorder="1" applyAlignment="1">
      <alignment/>
    </xf>
    <xf numFmtId="0" fontId="0" fillId="0" borderId="45" xfId="0" applyBorder="1" applyAlignment="1">
      <alignment horizontal="right"/>
    </xf>
    <xf numFmtId="0" fontId="0" fillId="0" borderId="44" xfId="0" applyBorder="1" applyAlignment="1">
      <alignment horizontal="right"/>
    </xf>
    <xf numFmtId="3" fontId="0" fillId="0" borderId="46" xfId="0" applyNumberFormat="1" applyFont="1" applyFill="1" applyBorder="1" applyAlignment="1">
      <alignment horizontal="right" vertical="top" wrapText="1"/>
    </xf>
    <xf numFmtId="3" fontId="0" fillId="0" borderId="31" xfId="0" applyNumberFormat="1" applyFont="1" applyFill="1" applyBorder="1" applyAlignment="1">
      <alignment horizontal="right" vertical="top" wrapText="1"/>
    </xf>
    <xf numFmtId="3" fontId="0" fillId="0" borderId="21" xfId="0" applyNumberFormat="1" applyFont="1" applyFill="1" applyBorder="1" applyAlignment="1">
      <alignment horizontal="right" vertical="top" wrapText="1"/>
    </xf>
    <xf numFmtId="3" fontId="0" fillId="0" borderId="0" xfId="0" applyNumberFormat="1" applyFont="1" applyFill="1" applyBorder="1" applyAlignment="1">
      <alignment horizontal="right" vertical="top" wrapText="1"/>
    </xf>
    <xf numFmtId="0" fontId="2" fillId="0" borderId="31" xfId="0" applyFont="1" applyBorder="1" applyAlignment="1">
      <alignment/>
    </xf>
    <xf numFmtId="3" fontId="2" fillId="0" borderId="46" xfId="0" applyNumberFormat="1" applyFont="1" applyBorder="1" applyAlignment="1">
      <alignment/>
    </xf>
    <xf numFmtId="166" fontId="0" fillId="0" borderId="46" xfId="0" applyNumberFormat="1" applyBorder="1" applyAlignment="1">
      <alignment/>
    </xf>
    <xf numFmtId="166" fontId="0" fillId="0" borderId="31" xfId="0" applyNumberFormat="1" applyBorder="1" applyAlignment="1">
      <alignment/>
    </xf>
    <xf numFmtId="166" fontId="0" fillId="0" borderId="21" xfId="0" applyNumberFormat="1" applyBorder="1" applyAlignment="1">
      <alignment/>
    </xf>
    <xf numFmtId="166" fontId="0" fillId="0" borderId="23" xfId="0" applyNumberFormat="1" applyBorder="1" applyAlignment="1">
      <alignment/>
    </xf>
    <xf numFmtId="166" fontId="0" fillId="0" borderId="22" xfId="0" applyNumberFormat="1" applyBorder="1" applyAlignment="1">
      <alignment/>
    </xf>
    <xf numFmtId="166" fontId="2" fillId="0" borderId="21" xfId="0" applyNumberFormat="1" applyFont="1" applyBorder="1" applyAlignment="1">
      <alignment/>
    </xf>
    <xf numFmtId="4" fontId="0" fillId="0" borderId="45" xfId="0" applyNumberFormat="1" applyBorder="1" applyAlignment="1">
      <alignment horizontal="right"/>
    </xf>
    <xf numFmtId="4" fontId="0" fillId="0" borderId="44" xfId="0" applyNumberFormat="1" applyBorder="1" applyAlignment="1">
      <alignment horizontal="right"/>
    </xf>
    <xf numFmtId="0" fontId="2" fillId="0" borderId="31" xfId="0" applyFont="1" applyBorder="1" applyAlignment="1">
      <alignment horizontal="left"/>
    </xf>
    <xf numFmtId="166" fontId="2" fillId="0" borderId="46" xfId="0" applyNumberFormat="1" applyFont="1" applyBorder="1" applyAlignment="1">
      <alignment/>
    </xf>
    <xf numFmtId="3" fontId="2" fillId="0" borderId="5" xfId="0" applyNumberFormat="1" applyFont="1" applyBorder="1" applyAlignment="1">
      <alignment/>
    </xf>
    <xf numFmtId="0" fontId="0" fillId="0" borderId="0" xfId="88" applyFont="1" applyFill="1" applyAlignment="1">
      <alignment/>
    </xf>
    <xf numFmtId="0" fontId="0" fillId="0" borderId="0" xfId="89" applyFont="1" applyFill="1" applyBorder="1" applyAlignment="1">
      <alignment horizontal="left" vertical="top" wrapText="1"/>
      <protection/>
    </xf>
    <xf numFmtId="0" fontId="0" fillId="0" borderId="0" xfId="88" applyFont="1" applyAlignment="1">
      <alignment/>
    </xf>
    <xf numFmtId="166" fontId="70" fillId="0" borderId="21" xfId="0" applyNumberFormat="1" applyFont="1" applyFill="1" applyBorder="1" applyAlignment="1">
      <alignment/>
    </xf>
    <xf numFmtId="166" fontId="70" fillId="0" borderId="0" xfId="0" applyNumberFormat="1" applyFont="1" applyFill="1" applyAlignment="1">
      <alignment/>
    </xf>
    <xf numFmtId="0" fontId="0" fillId="0" borderId="48" xfId="0" applyFont="1" applyFill="1" applyBorder="1" applyAlignment="1">
      <alignment horizontal="left" indent="2"/>
    </xf>
    <xf numFmtId="166" fontId="0" fillId="0" borderId="21" xfId="0" applyNumberFormat="1" applyFont="1" applyFill="1" applyBorder="1" applyAlignment="1">
      <alignment/>
    </xf>
    <xf numFmtId="166" fontId="0" fillId="0" borderId="21" xfId="0" applyNumberFormat="1" applyFont="1" applyFill="1" applyBorder="1" applyAlignment="1">
      <alignment horizontal="right"/>
    </xf>
    <xf numFmtId="166" fontId="0" fillId="0" borderId="0" xfId="0" applyNumberFormat="1" applyFont="1" applyFill="1" applyAlignment="1">
      <alignment/>
    </xf>
    <xf numFmtId="166" fontId="2" fillId="0" borderId="46" xfId="0" applyNumberFormat="1" applyFont="1" applyFill="1" applyBorder="1" applyAlignment="1">
      <alignment/>
    </xf>
    <xf numFmtId="166" fontId="2" fillId="0" borderId="46" xfId="0" applyNumberFormat="1" applyFont="1" applyFill="1" applyBorder="1" applyAlignment="1">
      <alignment horizontal="right"/>
    </xf>
    <xf numFmtId="166" fontId="2" fillId="0" borderId="5" xfId="0" applyNumberFormat="1" applyFont="1" applyFill="1" applyBorder="1" applyAlignment="1">
      <alignment/>
    </xf>
    <xf numFmtId="166" fontId="2" fillId="0" borderId="21" xfId="0" applyNumberFormat="1" applyFont="1" applyFill="1" applyBorder="1" applyAlignment="1">
      <alignment/>
    </xf>
    <xf numFmtId="166" fontId="2" fillId="0" borderId="29" xfId="0" applyNumberFormat="1" applyFont="1" applyFill="1" applyBorder="1" applyAlignment="1">
      <alignment/>
    </xf>
    <xf numFmtId="0" fontId="7" fillId="0" borderId="0" xfId="90" applyFont="1" applyFill="1" applyBorder="1" applyAlignment="1">
      <alignment horizontal="right" wrapText="1"/>
      <protection/>
    </xf>
    <xf numFmtId="0" fontId="0" fillId="0" borderId="0" xfId="0" applyFont="1" applyFill="1" applyAlignment="1">
      <alignment/>
    </xf>
    <xf numFmtId="0" fontId="0" fillId="0" borderId="0" xfId="0" applyFont="1" applyFill="1" applyBorder="1" applyAlignment="1">
      <alignment/>
    </xf>
    <xf numFmtId="3" fontId="0" fillId="0" borderId="0" xfId="0" applyNumberFormat="1" applyFont="1" applyFill="1" applyAlignment="1">
      <alignment/>
    </xf>
    <xf numFmtId="3" fontId="0" fillId="0" borderId="21" xfId="0" applyNumberFormat="1" applyFont="1" applyFill="1" applyBorder="1" applyAlignment="1">
      <alignment/>
    </xf>
    <xf numFmtId="3" fontId="0" fillId="0" borderId="21" xfId="0" applyNumberFormat="1" applyFont="1" applyFill="1" applyBorder="1" applyAlignment="1">
      <alignment horizontal="right"/>
    </xf>
    <xf numFmtId="0" fontId="0" fillId="0" borderId="44" xfId="0" applyFont="1" applyFill="1" applyBorder="1" applyAlignment="1">
      <alignment horizontal="right"/>
    </xf>
    <xf numFmtId="0" fontId="0" fillId="0" borderId="45" xfId="0" applyFont="1" applyFill="1" applyBorder="1" applyAlignment="1">
      <alignment horizontal="right"/>
    </xf>
    <xf numFmtId="0" fontId="0" fillId="0" borderId="38" xfId="0" applyFont="1" applyFill="1" applyBorder="1" applyAlignment="1">
      <alignment horizontal="center"/>
    </xf>
    <xf numFmtId="3" fontId="0" fillId="0" borderId="29" xfId="0" applyNumberFormat="1"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3" fontId="0" fillId="0" borderId="29" xfId="0" applyNumberFormat="1" applyFont="1" applyFill="1" applyBorder="1" applyAlignment="1">
      <alignment/>
    </xf>
    <xf numFmtId="3" fontId="0" fillId="0" borderId="21" xfId="0" applyNumberFormat="1" applyFont="1" applyFill="1" applyBorder="1" applyAlignment="1">
      <alignment/>
    </xf>
    <xf numFmtId="3" fontId="0" fillId="0" borderId="0" xfId="0" applyNumberFormat="1" applyFont="1" applyFill="1" applyAlignment="1">
      <alignment/>
    </xf>
    <xf numFmtId="3" fontId="0" fillId="0" borderId="29" xfId="0" applyNumberFormat="1" applyFont="1" applyFill="1" applyBorder="1" applyAlignment="1">
      <alignment horizontal="right"/>
    </xf>
    <xf numFmtId="0" fontId="0" fillId="0" borderId="0" xfId="0" applyFont="1" applyFill="1" applyAlignment="1">
      <alignment horizontal="right"/>
    </xf>
    <xf numFmtId="3" fontId="0" fillId="0" borderId="22" xfId="0" applyNumberFormat="1" applyFont="1" applyFill="1" applyBorder="1" applyAlignment="1">
      <alignment horizontal="right"/>
    </xf>
    <xf numFmtId="0" fontId="0" fillId="0" borderId="22" xfId="0" applyFont="1" applyFill="1" applyBorder="1" applyAlignment="1">
      <alignment horizontal="right"/>
    </xf>
    <xf numFmtId="0" fontId="0" fillId="0" borderId="32" xfId="0" applyFont="1" applyFill="1" applyBorder="1" applyAlignment="1">
      <alignment horizontal="right"/>
    </xf>
    <xf numFmtId="3" fontId="0" fillId="0" borderId="23" xfId="0" applyNumberFormat="1" applyFont="1" applyFill="1" applyBorder="1" applyAlignment="1">
      <alignment horizontal="right"/>
    </xf>
    <xf numFmtId="3" fontId="0" fillId="0" borderId="49" xfId="0" applyNumberFormat="1" applyFont="1" applyFill="1" applyBorder="1" applyAlignment="1">
      <alignment horizontal="center"/>
    </xf>
    <xf numFmtId="3" fontId="0" fillId="0" borderId="29" xfId="0" applyNumberFormat="1" applyFont="1" applyFill="1" applyBorder="1" applyAlignment="1">
      <alignment horizontal="center"/>
    </xf>
    <xf numFmtId="3" fontId="0" fillId="0" borderId="21" xfId="0" applyNumberFormat="1" applyFont="1" applyFill="1" applyBorder="1" applyAlignment="1">
      <alignment horizontal="center"/>
    </xf>
    <xf numFmtId="3" fontId="0" fillId="0" borderId="48" xfId="0" applyNumberFormat="1" applyFont="1" applyFill="1" applyBorder="1" applyAlignment="1">
      <alignment/>
    </xf>
    <xf numFmtId="3" fontId="0" fillId="0" borderId="25" xfId="0" applyNumberFormat="1" applyFont="1" applyFill="1" applyBorder="1" applyAlignment="1">
      <alignment/>
    </xf>
    <xf numFmtId="3" fontId="0" fillId="0" borderId="23" xfId="0" applyNumberFormat="1" applyBorder="1" applyAlignment="1">
      <alignment/>
    </xf>
    <xf numFmtId="0" fontId="0" fillId="0" borderId="0" xfId="86" applyFont="1" applyFill="1">
      <alignment/>
      <protection/>
    </xf>
    <xf numFmtId="0" fontId="0" fillId="0" borderId="0" xfId="86" applyFont="1" applyFill="1" applyBorder="1">
      <alignment/>
      <protection/>
    </xf>
    <xf numFmtId="0" fontId="2" fillId="0" borderId="0" xfId="0" applyFont="1" applyAlignment="1">
      <alignment horizontal="right"/>
    </xf>
    <xf numFmtId="166" fontId="2" fillId="0" borderId="31" xfId="0" applyNumberFormat="1" applyFont="1" applyBorder="1" applyAlignment="1">
      <alignment horizontal="right"/>
    </xf>
    <xf numFmtId="166" fontId="2" fillId="0" borderId="46" xfId="0" applyNumberFormat="1" applyFont="1" applyBorder="1" applyAlignment="1">
      <alignment horizontal="right"/>
    </xf>
    <xf numFmtId="0" fontId="2" fillId="0" borderId="0" xfId="0" applyFont="1" applyFill="1" applyAlignment="1">
      <alignment horizontal="right"/>
    </xf>
    <xf numFmtId="166" fontId="2" fillId="0" borderId="31" xfId="0" applyNumberFormat="1" applyFont="1" applyFill="1" applyBorder="1" applyAlignment="1">
      <alignment horizontal="right"/>
    </xf>
    <xf numFmtId="166" fontId="0" fillId="0" borderId="21" xfId="0" applyNumberFormat="1" applyFill="1" applyBorder="1" applyAlignment="1">
      <alignment/>
    </xf>
    <xf numFmtId="166" fontId="2" fillId="0" borderId="5" xfId="0" applyNumberFormat="1" applyFont="1" applyBorder="1" applyAlignment="1">
      <alignment horizontal="right"/>
    </xf>
    <xf numFmtId="0" fontId="0" fillId="0" borderId="2" xfId="0" applyBorder="1" applyAlignment="1">
      <alignment horizontal="right" wrapText="1"/>
    </xf>
    <xf numFmtId="0" fontId="0" fillId="0" borderId="49" xfId="0" applyBorder="1" applyAlignment="1">
      <alignment horizontal="right" wrapText="1"/>
    </xf>
    <xf numFmtId="0" fontId="0" fillId="0" borderId="0" xfId="0" applyBorder="1" applyAlignment="1">
      <alignment horizontal="center" wrapText="1"/>
    </xf>
    <xf numFmtId="0" fontId="66" fillId="0" borderId="0" xfId="0" applyFont="1" applyAlignment="1">
      <alignment/>
    </xf>
    <xf numFmtId="3" fontId="2" fillId="0" borderId="31" xfId="0" applyNumberFormat="1" applyFont="1" applyBorder="1" applyAlignment="1">
      <alignment/>
    </xf>
    <xf numFmtId="0" fontId="2" fillId="0" borderId="48" xfId="0" applyFont="1" applyBorder="1" applyAlignment="1">
      <alignment horizontal="right"/>
    </xf>
    <xf numFmtId="3" fontId="0" fillId="0" borderId="21" xfId="0" applyNumberFormat="1" applyBorder="1" applyAlignment="1">
      <alignment/>
    </xf>
    <xf numFmtId="0" fontId="0" fillId="0" borderId="48" xfId="0" applyBorder="1" applyAlignment="1">
      <alignment/>
    </xf>
    <xf numFmtId="3" fontId="0" fillId="0" borderId="31" xfId="0" applyNumberFormat="1" applyBorder="1" applyAlignment="1">
      <alignment/>
    </xf>
    <xf numFmtId="3" fontId="0" fillId="0" borderId="46" xfId="0" applyNumberFormat="1" applyBorder="1" applyAlignment="1">
      <alignment/>
    </xf>
    <xf numFmtId="0" fontId="0" fillId="0" borderId="47" xfId="0" applyBorder="1" applyAlignment="1">
      <alignment/>
    </xf>
    <xf numFmtId="0" fontId="0" fillId="0" borderId="27" xfId="0" applyBorder="1" applyAlignment="1">
      <alignment horizontal="right"/>
    </xf>
    <xf numFmtId="0" fontId="0" fillId="0" borderId="2" xfId="0" applyBorder="1" applyAlignment="1">
      <alignment horizontal="right"/>
    </xf>
    <xf numFmtId="0" fontId="0" fillId="0" borderId="49" xfId="0" applyFont="1" applyBorder="1" applyAlignment="1">
      <alignment/>
    </xf>
    <xf numFmtId="0" fontId="0" fillId="0" borderId="25" xfId="0" applyBorder="1" applyAlignment="1">
      <alignment/>
    </xf>
    <xf numFmtId="0" fontId="0" fillId="0" borderId="21" xfId="0" applyBorder="1" applyAlignment="1">
      <alignment horizontal="right"/>
    </xf>
    <xf numFmtId="0" fontId="2" fillId="0" borderId="0" xfId="86" applyFont="1" applyFill="1" applyBorder="1" applyAlignment="1">
      <alignment horizontal="centerContinuous"/>
      <protection/>
    </xf>
    <xf numFmtId="0" fontId="2" fillId="0" borderId="0" xfId="86" applyFont="1" applyFill="1" applyAlignment="1">
      <alignment horizontal="centerContinuous"/>
      <protection/>
    </xf>
    <xf numFmtId="0" fontId="2" fillId="0" borderId="0" xfId="86" applyFont="1" applyFill="1">
      <alignment/>
      <protection/>
    </xf>
    <xf numFmtId="0" fontId="4" fillId="0" borderId="0" xfId="0" applyFont="1" applyAlignment="1">
      <alignment horizontal="left" vertical="top" wrapText="1"/>
    </xf>
    <xf numFmtId="0" fontId="0" fillId="0" borderId="44" xfId="0" applyBorder="1" applyAlignment="1">
      <alignment horizontal="right" wrapText="1"/>
    </xf>
    <xf numFmtId="0" fontId="0" fillId="0" borderId="45" xfId="0" applyBorder="1" applyAlignment="1">
      <alignment horizontal="right" wrapText="1"/>
    </xf>
    <xf numFmtId="0" fontId="66" fillId="0" borderId="0" xfId="0" applyFont="1" applyBorder="1" applyAlignment="1">
      <alignment horizontal="center"/>
    </xf>
    <xf numFmtId="0" fontId="66" fillId="0" borderId="0" xfId="0" applyFont="1" applyAlignment="1">
      <alignment horizontal="center"/>
    </xf>
    <xf numFmtId="0" fontId="0" fillId="0" borderId="48" xfId="0" applyFont="1" applyBorder="1" applyAlignment="1">
      <alignment/>
    </xf>
    <xf numFmtId="0" fontId="0" fillId="0" borderId="0" xfId="0" applyBorder="1" applyAlignment="1">
      <alignment horizontal="right"/>
    </xf>
    <xf numFmtId="3" fontId="2" fillId="0" borderId="21" xfId="0" applyNumberFormat="1" applyFont="1" applyBorder="1" applyAlignment="1">
      <alignment/>
    </xf>
    <xf numFmtId="0" fontId="0" fillId="0" borderId="0" xfId="0" applyFont="1" applyAlignment="1">
      <alignment/>
    </xf>
    <xf numFmtId="0" fontId="0" fillId="0" borderId="0" xfId="0" applyBorder="1" applyAlignment="1">
      <alignment horizontal="right" wrapText="1"/>
    </xf>
    <xf numFmtId="0" fontId="0" fillId="0" borderId="46" xfId="0" applyBorder="1" applyAlignment="1">
      <alignment horizontal="right" wrapText="1"/>
    </xf>
    <xf numFmtId="166" fontId="2" fillId="0" borderId="21" xfId="0" applyNumberFormat="1" applyFont="1" applyBorder="1" applyAlignment="1">
      <alignment horizontal="right"/>
    </xf>
    <xf numFmtId="166" fontId="2" fillId="0" borderId="0" xfId="0" applyNumberFormat="1" applyFont="1" applyBorder="1" applyAlignment="1">
      <alignment horizontal="right"/>
    </xf>
    <xf numFmtId="0" fontId="2" fillId="0" borderId="0" xfId="0" applyFont="1" applyAlignment="1">
      <alignment horizontal="left"/>
    </xf>
    <xf numFmtId="0" fontId="2" fillId="0" borderId="0" xfId="0" applyFont="1" applyFill="1" applyAlignment="1">
      <alignment/>
    </xf>
    <xf numFmtId="166" fontId="2" fillId="0" borderId="21" xfId="0" applyNumberFormat="1" applyFont="1" applyFill="1" applyBorder="1" applyAlignment="1">
      <alignment horizontal="right"/>
    </xf>
    <xf numFmtId="166" fontId="2" fillId="0" borderId="0" xfId="0" applyNumberFormat="1" applyFont="1" applyFill="1" applyBorder="1" applyAlignment="1">
      <alignment horizontal="right"/>
    </xf>
    <xf numFmtId="0" fontId="2" fillId="0" borderId="0" xfId="86" applyFont="1" applyFill="1" applyAlignment="1">
      <alignment/>
      <protection/>
    </xf>
    <xf numFmtId="166" fontId="0" fillId="0" borderId="16" xfId="0" applyNumberFormat="1" applyFill="1" applyBorder="1" applyAlignment="1">
      <alignment horizontal="center"/>
    </xf>
    <xf numFmtId="166" fontId="0" fillId="0" borderId="17" xfId="0" applyNumberFormat="1" applyFill="1" applyBorder="1" applyAlignment="1">
      <alignment horizontal="center"/>
    </xf>
    <xf numFmtId="166" fontId="0" fillId="0" borderId="16" xfId="0" applyNumberFormat="1" applyBorder="1" applyAlignment="1">
      <alignment horizontal="center"/>
    </xf>
    <xf numFmtId="166" fontId="0" fillId="0" borderId="17" xfId="0" applyNumberFormat="1" applyBorder="1" applyAlignment="1">
      <alignment horizontal="center"/>
    </xf>
    <xf numFmtId="166" fontId="2" fillId="0" borderId="5" xfId="0" applyNumberFormat="1" applyFont="1" applyBorder="1" applyAlignment="1">
      <alignment/>
    </xf>
    <xf numFmtId="0" fontId="71" fillId="0" borderId="0" xfId="0" applyFont="1" applyAlignment="1">
      <alignment/>
    </xf>
    <xf numFmtId="1" fontId="0" fillId="0" borderId="0" xfId="0" applyNumberFormat="1" applyAlignment="1">
      <alignment/>
    </xf>
    <xf numFmtId="0" fontId="0" fillId="0" borderId="27" xfId="89" applyFont="1" applyFill="1" applyBorder="1">
      <alignment/>
      <protection/>
    </xf>
    <xf numFmtId="0" fontId="0" fillId="0" borderId="26" xfId="89" applyFont="1" applyFill="1" applyBorder="1">
      <alignment/>
      <protection/>
    </xf>
    <xf numFmtId="0" fontId="0" fillId="0" borderId="0" xfId="89" applyFont="1" applyFill="1" applyBorder="1">
      <alignment/>
      <protection/>
    </xf>
    <xf numFmtId="0" fontId="0" fillId="0" borderId="29" xfId="89" applyFont="1" applyFill="1" applyBorder="1">
      <alignment/>
      <protection/>
    </xf>
    <xf numFmtId="0" fontId="0" fillId="0" borderId="22" xfId="89" applyFont="1" applyFill="1" applyBorder="1">
      <alignment/>
      <protection/>
    </xf>
    <xf numFmtId="0" fontId="0" fillId="0" borderId="32" xfId="89" applyFont="1" applyFill="1" applyBorder="1">
      <alignment/>
      <protection/>
    </xf>
    <xf numFmtId="0" fontId="0" fillId="0" borderId="28" xfId="89" applyFont="1" applyFill="1" applyBorder="1" applyAlignment="1">
      <alignment horizontal="left" vertical="center"/>
      <protection/>
    </xf>
    <xf numFmtId="0" fontId="0" fillId="0" borderId="0" xfId="89" applyFont="1" applyFill="1" applyBorder="1" applyAlignment="1">
      <alignment horizontal="left" vertical="center"/>
      <protection/>
    </xf>
    <xf numFmtId="0" fontId="0" fillId="0" borderId="5" xfId="89" applyFont="1" applyFill="1" applyBorder="1">
      <alignment/>
      <protection/>
    </xf>
    <xf numFmtId="0" fontId="0" fillId="0" borderId="30" xfId="89" applyFont="1" applyFill="1" applyBorder="1" applyAlignment="1">
      <alignment horizontal="center" wrapText="1"/>
      <protection/>
    </xf>
    <xf numFmtId="0" fontId="0" fillId="0" borderId="2" xfId="89" applyFont="1" applyFill="1" applyBorder="1" applyAlignment="1">
      <alignment horizontal="center" vertical="center"/>
      <protection/>
    </xf>
    <xf numFmtId="0" fontId="2" fillId="0" borderId="46" xfId="89" applyFont="1" applyFill="1" applyBorder="1" applyAlignment="1">
      <alignment horizontal="center" vertical="center"/>
      <protection/>
    </xf>
    <xf numFmtId="0" fontId="0" fillId="0" borderId="5" xfId="89" applyFont="1" applyFill="1" applyBorder="1" applyAlignment="1">
      <alignment horizontal="left" vertical="top" wrapText="1"/>
      <protection/>
    </xf>
    <xf numFmtId="0" fontId="0" fillId="0" borderId="47" xfId="89" applyFont="1" applyFill="1" applyBorder="1" applyAlignment="1">
      <alignment horizontal="left" vertical="top" wrapText="1"/>
      <protection/>
    </xf>
    <xf numFmtId="4" fontId="0" fillId="0" borderId="26" xfId="0" applyNumberFormat="1" applyFill="1" applyBorder="1" applyAlignment="1">
      <alignment vertical="center"/>
    </xf>
    <xf numFmtId="4" fontId="2" fillId="0" borderId="5" xfId="89" applyNumberFormat="1" applyFont="1" applyFill="1" applyBorder="1" applyAlignment="1">
      <alignment vertical="center"/>
      <protection/>
    </xf>
    <xf numFmtId="4" fontId="0" fillId="0" borderId="21" xfId="89" applyNumberFormat="1" applyFont="1" applyFill="1" applyBorder="1">
      <alignment/>
      <protection/>
    </xf>
    <xf numFmtId="166" fontId="0" fillId="0" borderId="50" xfId="0" applyNumberFormat="1" applyFill="1" applyBorder="1" applyAlignment="1">
      <alignment horizontal="right"/>
    </xf>
    <xf numFmtId="0" fontId="66" fillId="0" borderId="0" xfId="0" applyFont="1" applyAlignment="1">
      <alignment horizontal="center"/>
    </xf>
    <xf numFmtId="180" fontId="4" fillId="0" borderId="29" xfId="88" applyNumberFormat="1" applyFont="1" applyBorder="1" applyAlignment="1">
      <alignment/>
    </xf>
    <xf numFmtId="180" fontId="4" fillId="0" borderId="29" xfId="88" applyNumberFormat="1" applyFont="1" applyFill="1" applyBorder="1" applyAlignment="1">
      <alignment/>
    </xf>
    <xf numFmtId="181" fontId="2" fillId="0" borderId="5" xfId="0" applyNumberFormat="1" applyFont="1" applyFill="1" applyBorder="1" applyAlignment="1">
      <alignment/>
    </xf>
    <xf numFmtId="49" fontId="0" fillId="0" borderId="45" xfId="0" applyNumberFormat="1" applyFont="1" applyBorder="1" applyAlignment="1">
      <alignment horizontal="center" vertical="center"/>
    </xf>
    <xf numFmtId="49" fontId="0" fillId="0" borderId="45" xfId="0" applyNumberFormat="1" applyFont="1" applyBorder="1" applyAlignment="1">
      <alignment horizontal="center" vertical="center"/>
    </xf>
    <xf numFmtId="49" fontId="0" fillId="0" borderId="30" xfId="0" applyNumberFormat="1" applyFont="1" applyBorder="1" applyAlignment="1">
      <alignment horizontal="center" vertical="center"/>
    </xf>
    <xf numFmtId="181" fontId="2" fillId="0" borderId="21" xfId="0" applyNumberFormat="1" applyFont="1" applyBorder="1" applyAlignment="1">
      <alignment/>
    </xf>
    <xf numFmtId="181" fontId="2" fillId="0" borderId="29" xfId="0" applyNumberFormat="1" applyFont="1" applyBorder="1" applyAlignment="1">
      <alignment/>
    </xf>
    <xf numFmtId="181" fontId="0" fillId="0" borderId="21" xfId="0" applyNumberFormat="1" applyBorder="1" applyAlignment="1">
      <alignment/>
    </xf>
    <xf numFmtId="181" fontId="0" fillId="0" borderId="21" xfId="0" applyNumberFormat="1" applyFill="1" applyBorder="1" applyAlignment="1">
      <alignment/>
    </xf>
    <xf numFmtId="181" fontId="46" fillId="0" borderId="21" xfId="0" applyNumberFormat="1" applyFont="1" applyFill="1" applyBorder="1" applyAlignment="1">
      <alignment/>
    </xf>
    <xf numFmtId="181" fontId="0" fillId="0" borderId="21" xfId="0" applyNumberFormat="1" applyFont="1" applyBorder="1" applyAlignment="1">
      <alignment/>
    </xf>
    <xf numFmtId="181" fontId="0" fillId="0" borderId="21" xfId="0" applyNumberFormat="1" applyFont="1" applyFill="1" applyBorder="1" applyAlignment="1">
      <alignment/>
    </xf>
    <xf numFmtId="181" fontId="0" fillId="0" borderId="21" xfId="0" applyNumberFormat="1" applyFont="1" applyFill="1" applyBorder="1" applyAlignment="1">
      <alignment/>
    </xf>
    <xf numFmtId="181" fontId="2" fillId="0" borderId="46" xfId="0" applyNumberFormat="1" applyFont="1" applyFill="1" applyBorder="1" applyAlignment="1">
      <alignment/>
    </xf>
    <xf numFmtId="181" fontId="2" fillId="0" borderId="46" xfId="0" applyNumberFormat="1" applyFont="1" applyFill="1" applyBorder="1" applyAlignment="1">
      <alignment/>
    </xf>
    <xf numFmtId="3" fontId="0" fillId="0" borderId="46" xfId="0" applyNumberFormat="1" applyFill="1" applyBorder="1" applyAlignment="1">
      <alignment/>
    </xf>
    <xf numFmtId="0" fontId="0" fillId="0" borderId="46" xfId="0" applyFill="1" applyBorder="1" applyAlignment="1">
      <alignment/>
    </xf>
    <xf numFmtId="3" fontId="0" fillId="0" borderId="21" xfId="0" applyNumberFormat="1" applyFill="1" applyBorder="1" applyAlignment="1">
      <alignment/>
    </xf>
    <xf numFmtId="0" fontId="0" fillId="0" borderId="21" xfId="0" applyFill="1" applyBorder="1" applyAlignment="1">
      <alignment/>
    </xf>
    <xf numFmtId="0" fontId="0" fillId="0" borderId="29" xfId="0" applyFill="1" applyBorder="1" applyAlignment="1">
      <alignment/>
    </xf>
    <xf numFmtId="0" fontId="0" fillId="0" borderId="46" xfId="0" applyFill="1" applyBorder="1" applyAlignment="1">
      <alignment horizontal="right"/>
    </xf>
    <xf numFmtId="0" fontId="0" fillId="0" borderId="21" xfId="0" applyFill="1" applyBorder="1" applyAlignment="1">
      <alignment horizontal="right"/>
    </xf>
    <xf numFmtId="0" fontId="0" fillId="0" borderId="26" xfId="0" applyBorder="1" applyAlignment="1">
      <alignment/>
    </xf>
    <xf numFmtId="0" fontId="4" fillId="0" borderId="0" xfId="0" applyFont="1" applyAlignment="1" quotePrefix="1">
      <alignment/>
    </xf>
    <xf numFmtId="0" fontId="66" fillId="0" borderId="27" xfId="0" applyFont="1" applyFill="1" applyBorder="1" applyAlignment="1">
      <alignment/>
    </xf>
    <xf numFmtId="0" fontId="0" fillId="0" borderId="26" xfId="0" applyFill="1" applyBorder="1" applyAlignment="1">
      <alignment horizontal="right" wrapText="1"/>
    </xf>
    <xf numFmtId="0" fontId="66" fillId="0" borderId="0" xfId="0" applyFont="1" applyFill="1" applyAlignment="1">
      <alignment horizontal="right"/>
    </xf>
    <xf numFmtId="0" fontId="66" fillId="0" borderId="5" xfId="0" applyFont="1" applyFill="1" applyBorder="1" applyAlignment="1">
      <alignment/>
    </xf>
    <xf numFmtId="0" fontId="47" fillId="0" borderId="0" xfId="0" applyFont="1" applyAlignment="1">
      <alignment/>
    </xf>
    <xf numFmtId="0" fontId="0" fillId="0" borderId="29" xfId="0" applyBorder="1" applyAlignment="1">
      <alignment horizontal="center"/>
    </xf>
    <xf numFmtId="4" fontId="0" fillId="0" borderId="26" xfId="89" applyNumberFormat="1" applyFont="1" applyFill="1" applyBorder="1">
      <alignment/>
      <protection/>
    </xf>
    <xf numFmtId="4" fontId="0" fillId="0" borderId="29" xfId="89" applyNumberFormat="1" applyFont="1" applyFill="1" applyBorder="1">
      <alignment/>
      <protection/>
    </xf>
    <xf numFmtId="4" fontId="0" fillId="0" borderId="29" xfId="0" applyNumberFormat="1" applyFont="1" applyFill="1" applyBorder="1" applyAlignment="1">
      <alignment vertical="center"/>
    </xf>
    <xf numFmtId="4" fontId="0" fillId="0" borderId="5" xfId="0" applyNumberFormat="1" applyFont="1" applyFill="1" applyBorder="1" applyAlignment="1">
      <alignment vertical="center"/>
    </xf>
    <xf numFmtId="4" fontId="0" fillId="0" borderId="32" xfId="0" applyNumberFormat="1" applyFont="1" applyFill="1" applyBorder="1" applyAlignment="1">
      <alignment vertical="center"/>
    </xf>
    <xf numFmtId="0" fontId="0" fillId="0" borderId="26" xfId="0" applyBorder="1" applyAlignment="1">
      <alignment horizontal="center"/>
    </xf>
    <xf numFmtId="169" fontId="2" fillId="0" borderId="5" xfId="89" applyNumberFormat="1" applyFont="1" applyFill="1" applyBorder="1" applyAlignment="1">
      <alignment horizontal="right"/>
      <protection/>
    </xf>
    <xf numFmtId="4" fontId="0" fillId="0" borderId="0" xfId="89" applyNumberFormat="1" applyFont="1" applyFill="1">
      <alignment/>
      <protection/>
    </xf>
    <xf numFmtId="0" fontId="0" fillId="0" borderId="0" xfId="82" applyFont="1">
      <alignment/>
      <protection/>
    </xf>
    <xf numFmtId="183" fontId="0" fillId="0" borderId="0" xfId="60" applyNumberFormat="1" applyFont="1" applyBorder="1" applyAlignment="1">
      <alignment/>
    </xf>
    <xf numFmtId="183" fontId="0" fillId="0" borderId="0" xfId="60" applyNumberFormat="1" applyFont="1" applyAlignment="1">
      <alignment/>
    </xf>
    <xf numFmtId="4" fontId="72" fillId="0" borderId="0" xfId="0" applyNumberFormat="1" applyFont="1" applyBorder="1" applyAlignment="1">
      <alignment/>
    </xf>
    <xf numFmtId="170" fontId="0" fillId="0" borderId="0" xfId="82" applyNumberFormat="1" applyFont="1" applyBorder="1">
      <alignment/>
      <protection/>
    </xf>
    <xf numFmtId="0" fontId="26" fillId="0" borderId="0" xfId="82" applyFont="1">
      <alignment/>
      <protection/>
    </xf>
    <xf numFmtId="0" fontId="0" fillId="0" borderId="0" xfId="82" applyFont="1" quotePrefix="1">
      <alignment/>
      <protection/>
    </xf>
    <xf numFmtId="164" fontId="2" fillId="0" borderId="0" xfId="82" applyNumberFormat="1" applyFont="1" applyBorder="1">
      <alignment/>
      <protection/>
    </xf>
    <xf numFmtId="0" fontId="0" fillId="0" borderId="0" xfId="82" applyFont="1" applyAlignment="1">
      <alignment horizontal="left"/>
      <protection/>
    </xf>
    <xf numFmtId="0" fontId="0" fillId="0" borderId="0" xfId="82" applyFont="1" applyAlignment="1">
      <alignment horizontal="centerContinuous"/>
      <protection/>
    </xf>
    <xf numFmtId="183" fontId="0" fillId="0" borderId="0" xfId="60" applyNumberFormat="1" applyFont="1" applyAlignment="1">
      <alignment horizontal="centerContinuous"/>
    </xf>
    <xf numFmtId="0" fontId="2" fillId="0" borderId="0" xfId="82" applyFont="1" applyAlignment="1">
      <alignment horizontal="centerContinuous"/>
      <protection/>
    </xf>
    <xf numFmtId="0" fontId="2" fillId="0" borderId="0" xfId="82" applyFont="1" applyFill="1" applyBorder="1">
      <alignment/>
      <protection/>
    </xf>
    <xf numFmtId="164" fontId="0" fillId="0" borderId="0" xfId="82" applyNumberFormat="1" applyFont="1" applyFill="1" applyBorder="1">
      <alignment/>
      <protection/>
    </xf>
    <xf numFmtId="10" fontId="0" fillId="0" borderId="0" xfId="82" applyNumberFormat="1" applyFont="1" applyFill="1">
      <alignment/>
      <protection/>
    </xf>
    <xf numFmtId="164" fontId="2" fillId="0" borderId="5" xfId="82" applyNumberFormat="1" applyFont="1" applyFill="1" applyBorder="1" applyAlignment="1">
      <alignment horizontal="right"/>
      <protection/>
    </xf>
    <xf numFmtId="164" fontId="2" fillId="0" borderId="47" xfId="82" applyNumberFormat="1" applyFont="1" applyFill="1" applyBorder="1" applyAlignment="1">
      <alignment horizontal="right"/>
      <protection/>
    </xf>
    <xf numFmtId="10" fontId="2" fillId="0" borderId="51" xfId="82" applyNumberFormat="1" applyFont="1" applyFill="1" applyBorder="1">
      <alignment/>
      <protection/>
    </xf>
    <xf numFmtId="183" fontId="2" fillId="0" borderId="5" xfId="60" applyNumberFormat="1" applyFont="1" applyFill="1" applyBorder="1" applyAlignment="1">
      <alignment/>
    </xf>
    <xf numFmtId="10" fontId="2" fillId="0" borderId="5" xfId="82" applyNumberFormat="1" applyFont="1" applyFill="1" applyBorder="1">
      <alignment/>
      <protection/>
    </xf>
    <xf numFmtId="183" fontId="27" fillId="0" borderId="46" xfId="60" applyNumberFormat="1" applyFont="1" applyFill="1" applyBorder="1" applyAlignment="1">
      <alignment horizontal="right" wrapText="1"/>
    </xf>
    <xf numFmtId="183" fontId="2" fillId="0" borderId="52" xfId="60" applyNumberFormat="1" applyFont="1" applyFill="1" applyBorder="1" applyAlignment="1">
      <alignment/>
    </xf>
    <xf numFmtId="183" fontId="2" fillId="0" borderId="53" xfId="60" applyNumberFormat="1" applyFont="1" applyFill="1" applyBorder="1" applyAlignment="1">
      <alignment/>
    </xf>
    <xf numFmtId="0" fontId="2" fillId="0" borderId="54" xfId="82" applyFont="1" applyFill="1" applyBorder="1" applyAlignment="1">
      <alignment horizontal="right"/>
      <protection/>
    </xf>
    <xf numFmtId="0" fontId="0" fillId="0" borderId="0" xfId="82" applyFont="1" applyBorder="1">
      <alignment/>
      <protection/>
    </xf>
    <xf numFmtId="164" fontId="0" fillId="0" borderId="0" xfId="82" applyNumberFormat="1" applyFont="1" applyBorder="1">
      <alignment/>
      <protection/>
    </xf>
    <xf numFmtId="10" fontId="0" fillId="0" borderId="0" xfId="82" applyNumberFormat="1" applyFont="1">
      <alignment/>
      <protection/>
    </xf>
    <xf numFmtId="164" fontId="2" fillId="0" borderId="27" xfId="82" applyNumberFormat="1" applyFont="1" applyFill="1" applyBorder="1" applyAlignment="1">
      <alignment horizontal="right"/>
      <protection/>
    </xf>
    <xf numFmtId="164" fontId="73" fillId="0" borderId="55" xfId="0" applyNumberFormat="1" applyFont="1" applyBorder="1" applyAlignment="1">
      <alignment/>
    </xf>
    <xf numFmtId="10" fontId="2" fillId="0" borderId="56" xfId="82" applyNumberFormat="1" applyFont="1" applyFill="1" applyBorder="1">
      <alignment/>
      <protection/>
    </xf>
    <xf numFmtId="183" fontId="2" fillId="0" borderId="26" xfId="60" applyNumberFormat="1" applyFont="1" applyBorder="1" applyAlignment="1">
      <alignment/>
    </xf>
    <xf numFmtId="10" fontId="2" fillId="0" borderId="28" xfId="82" applyNumberFormat="1" applyFont="1" applyFill="1" applyBorder="1">
      <alignment/>
      <protection/>
    </xf>
    <xf numFmtId="183" fontId="73" fillId="0" borderId="2" xfId="60" applyNumberFormat="1" applyFont="1" applyBorder="1" applyAlignment="1">
      <alignment/>
    </xf>
    <xf numFmtId="10" fontId="2" fillId="0" borderId="26" xfId="82" applyNumberFormat="1" applyFont="1" applyFill="1" applyBorder="1">
      <alignment/>
      <protection/>
    </xf>
    <xf numFmtId="183" fontId="73" fillId="0" borderId="27" xfId="60" applyNumberFormat="1" applyFont="1" applyBorder="1" applyAlignment="1">
      <alignment/>
    </xf>
    <xf numFmtId="183" fontId="73" fillId="0" borderId="57" xfId="60" applyNumberFormat="1" applyFont="1" applyFill="1" applyBorder="1" applyAlignment="1">
      <alignment/>
    </xf>
    <xf numFmtId="0" fontId="2" fillId="0" borderId="0" xfId="82" applyFont="1" applyBorder="1" applyAlignment="1">
      <alignment horizontal="right"/>
      <protection/>
    </xf>
    <xf numFmtId="164" fontId="0" fillId="0" borderId="0" xfId="82" applyNumberFormat="1" applyFont="1" applyBorder="1" applyAlignment="1">
      <alignment horizontal="right"/>
      <protection/>
    </xf>
    <xf numFmtId="164" fontId="0" fillId="0" borderId="58" xfId="82" applyNumberFormat="1" applyFont="1" applyBorder="1" applyAlignment="1">
      <alignment horizontal="right"/>
      <protection/>
    </xf>
    <xf numFmtId="10" fontId="0" fillId="0" borderId="59" xfId="82" applyNumberFormat="1" applyFont="1" applyBorder="1">
      <alignment/>
      <protection/>
    </xf>
    <xf numFmtId="183" fontId="0" fillId="0" borderId="29" xfId="60" applyNumberFormat="1" applyFont="1" applyBorder="1" applyAlignment="1">
      <alignment/>
    </xf>
    <xf numFmtId="10" fontId="0" fillId="0" borderId="0" xfId="82" applyNumberFormat="1" applyFont="1" applyBorder="1">
      <alignment/>
      <protection/>
    </xf>
    <xf numFmtId="183" fontId="17" fillId="0" borderId="21" xfId="60" applyNumberFormat="1" applyFont="1" applyFill="1" applyBorder="1" applyAlignment="1">
      <alignment horizontal="right" wrapText="1"/>
    </xf>
    <xf numFmtId="10" fontId="0" fillId="0" borderId="29" xfId="82" applyNumberFormat="1" applyFont="1" applyBorder="1">
      <alignment/>
      <protection/>
    </xf>
    <xf numFmtId="183" fontId="17" fillId="0" borderId="60" xfId="60" applyNumberFormat="1" applyFont="1" applyFill="1" applyBorder="1" applyAlignment="1">
      <alignment horizontal="right" wrapText="1"/>
    </xf>
    <xf numFmtId="183" fontId="72" fillId="0" borderId="61" xfId="60" applyNumberFormat="1" applyFont="1" applyFill="1" applyBorder="1" applyAlignment="1">
      <alignment/>
    </xf>
    <xf numFmtId="0" fontId="0" fillId="0" borderId="0" xfId="82" applyFont="1" applyBorder="1" applyAlignment="1" quotePrefix="1">
      <alignment horizontal="left"/>
      <protection/>
    </xf>
    <xf numFmtId="183" fontId="17" fillId="0" borderId="58" xfId="60" applyNumberFormat="1" applyFont="1" applyFill="1" applyBorder="1" applyAlignment="1">
      <alignment horizontal="right" wrapText="1"/>
    </xf>
    <xf numFmtId="0" fontId="2" fillId="0" borderId="0" xfId="82" applyFont="1" applyBorder="1">
      <alignment/>
      <protection/>
    </xf>
    <xf numFmtId="10" fontId="2" fillId="0" borderId="0" xfId="82" applyNumberFormat="1" applyFont="1">
      <alignment/>
      <protection/>
    </xf>
    <xf numFmtId="171" fontId="2" fillId="0" borderId="0" xfId="82" applyNumberFormat="1" applyFont="1" applyBorder="1" applyAlignment="1">
      <alignment horizontal="right"/>
      <protection/>
    </xf>
    <xf numFmtId="182" fontId="2" fillId="0" borderId="58" xfId="82" applyNumberFormat="1" applyFont="1" applyBorder="1" applyAlignment="1">
      <alignment horizontal="right"/>
      <protection/>
    </xf>
    <xf numFmtId="9" fontId="0" fillId="0" borderId="59" xfId="82" applyNumberFormat="1" applyFont="1" applyBorder="1">
      <alignment/>
      <protection/>
    </xf>
    <xf numFmtId="9" fontId="0" fillId="0" borderId="0" xfId="82" applyNumberFormat="1" applyFont="1" applyBorder="1">
      <alignment/>
      <protection/>
    </xf>
    <xf numFmtId="183" fontId="0" fillId="0" borderId="21" xfId="60" applyNumberFormat="1" applyFont="1" applyBorder="1" applyAlignment="1">
      <alignment/>
    </xf>
    <xf numFmtId="9" fontId="0" fillId="0" borderId="29" xfId="82" applyNumberFormat="1" applyFont="1" applyBorder="1">
      <alignment/>
      <protection/>
    </xf>
    <xf numFmtId="183" fontId="0" fillId="0" borderId="61" xfId="60" applyNumberFormat="1" applyFont="1" applyBorder="1" applyAlignment="1">
      <alignment/>
    </xf>
    <xf numFmtId="0" fontId="2" fillId="0" borderId="0" xfId="82" applyFont="1">
      <alignment/>
      <protection/>
    </xf>
    <xf numFmtId="164" fontId="0" fillId="0" borderId="0" xfId="82" applyNumberFormat="1" applyFont="1">
      <alignment/>
      <protection/>
    </xf>
    <xf numFmtId="183" fontId="0" fillId="0" borderId="0" xfId="82" applyNumberFormat="1" applyFont="1">
      <alignment/>
      <protection/>
    </xf>
    <xf numFmtId="164" fontId="2" fillId="0" borderId="0" xfId="82" applyNumberFormat="1" applyFont="1">
      <alignment/>
      <protection/>
    </xf>
    <xf numFmtId="164" fontId="73" fillId="0" borderId="0" xfId="0" applyNumberFormat="1" applyFont="1" applyBorder="1" applyAlignment="1">
      <alignment/>
    </xf>
    <xf numFmtId="164" fontId="73" fillId="0" borderId="58" xfId="0" applyNumberFormat="1" applyFont="1" applyBorder="1" applyAlignment="1">
      <alignment/>
    </xf>
    <xf numFmtId="10" fontId="2" fillId="0" borderId="59" xfId="79" applyNumberFormat="1" applyFont="1" applyBorder="1" applyAlignment="1">
      <alignment/>
    </xf>
    <xf numFmtId="183" fontId="2" fillId="0" borderId="29" xfId="60" applyNumberFormat="1" applyFont="1" applyBorder="1" applyAlignment="1">
      <alignment/>
    </xf>
    <xf numFmtId="10" fontId="2" fillId="0" borderId="0" xfId="79" applyNumberFormat="1" applyFont="1" applyBorder="1" applyAlignment="1">
      <alignment/>
    </xf>
    <xf numFmtId="183" fontId="2" fillId="0" borderId="21" xfId="60" applyNumberFormat="1" applyFont="1" applyBorder="1" applyAlignment="1">
      <alignment/>
    </xf>
    <xf numFmtId="10" fontId="2" fillId="0" borderId="29" xfId="82" applyNumberFormat="1" applyFont="1" applyBorder="1">
      <alignment/>
      <protection/>
    </xf>
    <xf numFmtId="183" fontId="2" fillId="0" borderId="0" xfId="60" applyNumberFormat="1" applyFont="1" applyBorder="1" applyAlignment="1">
      <alignment/>
    </xf>
    <xf numFmtId="183" fontId="2" fillId="0" borderId="61" xfId="60" applyNumberFormat="1" applyFont="1" applyBorder="1" applyAlignment="1">
      <alignment/>
    </xf>
    <xf numFmtId="183" fontId="0" fillId="0" borderId="60" xfId="60" applyNumberFormat="1" applyFont="1" applyBorder="1" applyAlignment="1">
      <alignment/>
    </xf>
    <xf numFmtId="164" fontId="2" fillId="0" borderId="0" xfId="82" applyNumberFormat="1" applyFont="1" applyFill="1" applyBorder="1" applyAlignment="1">
      <alignment horizontal="right"/>
      <protection/>
    </xf>
    <xf numFmtId="10" fontId="2" fillId="0" borderId="59" xfId="82" applyNumberFormat="1" applyFont="1" applyFill="1" applyBorder="1">
      <alignment/>
      <protection/>
    </xf>
    <xf numFmtId="183" fontId="2" fillId="0" borderId="21" xfId="60" applyNumberFormat="1" applyFont="1" applyFill="1" applyBorder="1" applyAlignment="1">
      <alignment/>
    </xf>
    <xf numFmtId="10" fontId="2" fillId="0" borderId="48" xfId="82" applyNumberFormat="1" applyFont="1" applyFill="1" applyBorder="1">
      <alignment/>
      <protection/>
    </xf>
    <xf numFmtId="183" fontId="73" fillId="0" borderId="21" xfId="60" applyNumberFormat="1" applyFont="1" applyBorder="1" applyAlignment="1">
      <alignment/>
    </xf>
    <xf numFmtId="10" fontId="2" fillId="0" borderId="29" xfId="82" applyNumberFormat="1" applyFont="1" applyFill="1" applyBorder="1">
      <alignment/>
      <protection/>
    </xf>
    <xf numFmtId="183" fontId="73" fillId="0" borderId="0" xfId="60" applyNumberFormat="1" applyFont="1" applyBorder="1" applyAlignment="1">
      <alignment/>
    </xf>
    <xf numFmtId="183" fontId="73" fillId="0" borderId="61" xfId="60" applyNumberFormat="1" applyFont="1" applyFill="1" applyBorder="1" applyAlignment="1">
      <alignment/>
    </xf>
    <xf numFmtId="164" fontId="2" fillId="0" borderId="31" xfId="82" applyNumberFormat="1" applyFont="1" applyFill="1" applyBorder="1" applyAlignment="1">
      <alignment horizontal="right"/>
      <protection/>
    </xf>
    <xf numFmtId="164" fontId="74" fillId="0" borderId="62" xfId="0" applyNumberFormat="1" applyFont="1" applyBorder="1" applyAlignment="1">
      <alignment vertical="center"/>
    </xf>
    <xf numFmtId="183" fontId="2" fillId="0" borderId="46" xfId="60" applyNumberFormat="1" applyFont="1" applyFill="1" applyBorder="1" applyAlignment="1">
      <alignment/>
    </xf>
    <xf numFmtId="10" fontId="2" fillId="0" borderId="47" xfId="82" applyNumberFormat="1" applyFont="1" applyFill="1" applyBorder="1">
      <alignment/>
      <protection/>
    </xf>
    <xf numFmtId="183" fontId="73" fillId="0" borderId="46" xfId="60" applyNumberFormat="1" applyFont="1" applyBorder="1" applyAlignment="1">
      <alignment/>
    </xf>
    <xf numFmtId="183" fontId="73" fillId="0" borderId="31" xfId="60" applyNumberFormat="1" applyFont="1" applyBorder="1" applyAlignment="1">
      <alignment/>
    </xf>
    <xf numFmtId="183" fontId="73" fillId="0" borderId="53" xfId="60" applyNumberFormat="1" applyFont="1" applyFill="1" applyBorder="1" applyAlignment="1">
      <alignment/>
    </xf>
    <xf numFmtId="0" fontId="2" fillId="0" borderId="0" xfId="82" applyFont="1" applyAlignment="1" quotePrefix="1">
      <alignment horizontal="right"/>
      <protection/>
    </xf>
    <xf numFmtId="164" fontId="75" fillId="0" borderId="0" xfId="0" applyNumberFormat="1" applyFont="1" applyBorder="1" applyAlignment="1">
      <alignment vertical="center"/>
    </xf>
    <xf numFmtId="164" fontId="75" fillId="0" borderId="58" xfId="0" applyNumberFormat="1" applyFont="1" applyBorder="1" applyAlignment="1">
      <alignment vertical="center"/>
    </xf>
    <xf numFmtId="182" fontId="0" fillId="0" borderId="58" xfId="82" applyNumberFormat="1" applyFont="1" applyBorder="1">
      <alignment/>
      <protection/>
    </xf>
    <xf numFmtId="0" fontId="0" fillId="0" borderId="59" xfId="82" applyFont="1" applyBorder="1">
      <alignment/>
      <protection/>
    </xf>
    <xf numFmtId="0" fontId="0" fillId="0" borderId="29" xfId="82" applyFont="1" applyBorder="1">
      <alignment/>
      <protection/>
    </xf>
    <xf numFmtId="0" fontId="0" fillId="0" borderId="31" xfId="82" applyFont="1" applyBorder="1">
      <alignment/>
      <protection/>
    </xf>
    <xf numFmtId="0" fontId="0" fillId="0" borderId="62" xfId="82" applyFont="1" applyBorder="1">
      <alignment/>
      <protection/>
    </xf>
    <xf numFmtId="0" fontId="0" fillId="0" borderId="51" xfId="82" applyFont="1" applyBorder="1">
      <alignment/>
      <protection/>
    </xf>
    <xf numFmtId="183" fontId="0" fillId="0" borderId="5" xfId="60" applyNumberFormat="1" applyFont="1" applyBorder="1" applyAlignment="1">
      <alignment/>
    </xf>
    <xf numFmtId="183" fontId="0" fillId="0" borderId="46" xfId="60" applyNumberFormat="1" applyFont="1" applyBorder="1" applyAlignment="1">
      <alignment/>
    </xf>
    <xf numFmtId="0" fontId="0" fillId="0" borderId="5" xfId="82" applyFont="1" applyBorder="1">
      <alignment/>
      <protection/>
    </xf>
    <xf numFmtId="183" fontId="0" fillId="0" borderId="52" xfId="60" applyNumberFormat="1" applyFont="1" applyBorder="1" applyAlignment="1">
      <alignment/>
    </xf>
    <xf numFmtId="183" fontId="0" fillId="0" borderId="53" xfId="60" applyNumberFormat="1" applyFont="1" applyBorder="1" applyAlignment="1">
      <alignment/>
    </xf>
    <xf numFmtId="170" fontId="0" fillId="0" borderId="0" xfId="82" applyNumberFormat="1" applyFont="1" applyBorder="1" applyAlignment="1">
      <alignment horizontal="center"/>
      <protection/>
    </xf>
    <xf numFmtId="170" fontId="0" fillId="0" borderId="58" xfId="82" applyNumberFormat="1" applyFont="1" applyBorder="1">
      <alignment/>
      <protection/>
    </xf>
    <xf numFmtId="0" fontId="0" fillId="0" borderId="0" xfId="82" applyFont="1" applyBorder="1" applyAlignment="1">
      <alignment horizontal="centerContinuous"/>
      <protection/>
    </xf>
    <xf numFmtId="183" fontId="0" fillId="0" borderId="29" xfId="60" applyNumberFormat="1" applyFont="1" applyBorder="1" applyAlignment="1">
      <alignment horizontal="centerContinuous"/>
    </xf>
    <xf numFmtId="183" fontId="0" fillId="0" borderId="61" xfId="60" applyNumberFormat="1" applyFont="1" applyBorder="1" applyAlignment="1">
      <alignment horizontal="center"/>
    </xf>
    <xf numFmtId="170" fontId="0" fillId="0" borderId="19" xfId="82" applyNumberFormat="1" applyFont="1" applyBorder="1" applyAlignment="1">
      <alignment horizontal="center"/>
      <protection/>
    </xf>
    <xf numFmtId="170" fontId="0" fillId="0" borderId="63" xfId="82" applyNumberFormat="1" applyFont="1" applyBorder="1" applyAlignment="1">
      <alignment horizontal="center"/>
      <protection/>
    </xf>
    <xf numFmtId="0" fontId="0" fillId="0" borderId="19" xfId="82" applyFont="1" applyBorder="1" applyAlignment="1">
      <alignment horizontal="centerContinuous"/>
      <protection/>
    </xf>
    <xf numFmtId="183" fontId="0" fillId="0" borderId="24" xfId="60" applyNumberFormat="1" applyFont="1" applyBorder="1" applyAlignment="1">
      <alignment horizontal="centerContinuous"/>
    </xf>
    <xf numFmtId="183" fontId="0" fillId="0" borderId="64" xfId="60" applyNumberFormat="1" applyFont="1" applyBorder="1" applyAlignment="1">
      <alignment horizontal="centerContinuous"/>
    </xf>
    <xf numFmtId="183" fontId="0" fillId="0" borderId="65" xfId="60" applyNumberFormat="1" applyFont="1" applyBorder="1" applyAlignment="1">
      <alignment horizontal="center"/>
    </xf>
    <xf numFmtId="0" fontId="0" fillId="0" borderId="19" xfId="82" applyFont="1" applyBorder="1">
      <alignment/>
      <protection/>
    </xf>
    <xf numFmtId="0" fontId="2" fillId="0" borderId="0" xfId="82" applyFont="1" applyAlignment="1">
      <alignment horizontal="center"/>
      <protection/>
    </xf>
    <xf numFmtId="183" fontId="2" fillId="0" borderId="0" xfId="60" applyNumberFormat="1" applyFont="1" applyBorder="1" applyAlignment="1">
      <alignment horizontal="center"/>
    </xf>
    <xf numFmtId="183" fontId="2" fillId="0" borderId="0" xfId="60" applyNumberFormat="1" applyFont="1" applyAlignment="1">
      <alignment horizontal="center"/>
    </xf>
    <xf numFmtId="3" fontId="2" fillId="0" borderId="0" xfId="0" applyNumberFormat="1" applyFont="1" applyAlignment="1">
      <alignment/>
    </xf>
    <xf numFmtId="0" fontId="0" fillId="0" borderId="0" xfId="84" applyFont="1">
      <alignment/>
      <protection/>
    </xf>
    <xf numFmtId="0" fontId="0" fillId="0" borderId="0" xfId="84" applyFont="1" applyBorder="1">
      <alignment/>
      <protection/>
    </xf>
    <xf numFmtId="2" fontId="0" fillId="0" borderId="0" xfId="84" applyNumberFormat="1" applyFont="1">
      <alignment/>
      <protection/>
    </xf>
    <xf numFmtId="4" fontId="0" fillId="0" borderId="0" xfId="84" applyNumberFormat="1" applyFont="1" applyBorder="1">
      <alignment/>
      <protection/>
    </xf>
    <xf numFmtId="2" fontId="2" fillId="0" borderId="0" xfId="84" applyNumberFormat="1" applyFont="1" applyAlignment="1">
      <alignment horizontal="centerContinuous"/>
      <protection/>
    </xf>
    <xf numFmtId="0" fontId="2" fillId="0" borderId="0" xfId="84" applyFont="1" applyBorder="1" applyAlignment="1">
      <alignment horizontal="centerContinuous"/>
      <protection/>
    </xf>
    <xf numFmtId="4" fontId="2" fillId="0" borderId="31" xfId="55" applyNumberFormat="1" applyFont="1" applyFill="1" applyBorder="1" applyAlignment="1">
      <alignment horizontal="center"/>
      <protection/>
    </xf>
    <xf numFmtId="2" fontId="74" fillId="0" borderId="21" xfId="81" applyNumberFormat="1" applyFont="1" applyBorder="1" applyAlignment="1">
      <alignment horizontal="right" vertical="center"/>
      <protection/>
    </xf>
    <xf numFmtId="2" fontId="74" fillId="0" borderId="48" xfId="81" applyNumberFormat="1" applyFont="1" applyBorder="1" applyAlignment="1">
      <alignment horizontal="right" vertical="center"/>
      <protection/>
    </xf>
    <xf numFmtId="2" fontId="74" fillId="0" borderId="46" xfId="81" applyNumberFormat="1" applyFont="1" applyBorder="1" applyAlignment="1">
      <alignment horizontal="right" vertical="center"/>
      <protection/>
    </xf>
    <xf numFmtId="3" fontId="27" fillId="0" borderId="0" xfId="92" applyFont="1" applyFill="1" applyBorder="1" applyAlignment="1">
      <alignment horizontal="right"/>
      <protection/>
    </xf>
    <xf numFmtId="4" fontId="75" fillId="0" borderId="0" xfId="81" applyNumberFormat="1" applyFont="1" applyAlignment="1">
      <alignment vertical="center"/>
      <protection/>
    </xf>
    <xf numFmtId="2" fontId="75" fillId="0" borderId="23" xfId="81" applyNumberFormat="1" applyFont="1" applyBorder="1" applyAlignment="1">
      <alignment horizontal="right" vertical="center"/>
      <protection/>
    </xf>
    <xf numFmtId="2" fontId="75" fillId="0" borderId="49" xfId="81" applyNumberFormat="1" applyFont="1" applyBorder="1" applyAlignment="1">
      <alignment horizontal="right" vertical="center"/>
      <protection/>
    </xf>
    <xf numFmtId="2" fontId="75" fillId="0" borderId="21" xfId="81" applyNumberFormat="1" applyFont="1" applyBorder="1" applyAlignment="1">
      <alignment horizontal="right" vertical="center"/>
      <protection/>
    </xf>
    <xf numFmtId="0" fontId="72" fillId="0" borderId="0" xfId="81" applyFont="1" applyBorder="1">
      <alignment/>
      <protection/>
    </xf>
    <xf numFmtId="2" fontId="75" fillId="0" borderId="48" xfId="81" applyNumberFormat="1" applyFont="1" applyBorder="1" applyAlignment="1">
      <alignment horizontal="right" vertical="center"/>
      <protection/>
    </xf>
    <xf numFmtId="2" fontId="75" fillId="0" borderId="46" xfId="81" applyNumberFormat="1" applyFont="1" applyBorder="1" applyAlignment="1">
      <alignment horizontal="right" vertical="center"/>
      <protection/>
    </xf>
    <xf numFmtId="2" fontId="75" fillId="0" borderId="47" xfId="81" applyNumberFormat="1" applyFont="1" applyBorder="1" applyAlignment="1">
      <alignment horizontal="right" vertical="center"/>
      <protection/>
    </xf>
    <xf numFmtId="0" fontId="72" fillId="0" borderId="31" xfId="81" applyFont="1" applyBorder="1">
      <alignment/>
      <protection/>
    </xf>
    <xf numFmtId="3" fontId="0" fillId="0" borderId="32" xfId="55" applyFont="1" applyFill="1" applyBorder="1" applyAlignment="1">
      <alignment horizontal="center"/>
      <protection/>
    </xf>
    <xf numFmtId="2" fontId="0" fillId="0" borderId="29" xfId="84" applyNumberFormat="1" applyFont="1" applyBorder="1" applyAlignment="1">
      <alignment horizontal="center"/>
      <protection/>
    </xf>
    <xf numFmtId="2" fontId="0" fillId="0" borderId="21" xfId="84" applyNumberFormat="1" applyFont="1" applyBorder="1" applyAlignment="1">
      <alignment horizontal="centerContinuous"/>
      <protection/>
    </xf>
    <xf numFmtId="2" fontId="0" fillId="0" borderId="29" xfId="84" applyNumberFormat="1" applyFont="1" applyBorder="1" applyAlignment="1">
      <alignment horizontal="centerContinuous"/>
      <protection/>
    </xf>
    <xf numFmtId="2" fontId="0" fillId="0" borderId="21" xfId="55" applyNumberFormat="1" applyFont="1" applyFill="1" applyBorder="1" applyAlignment="1">
      <alignment horizontal="center"/>
      <protection/>
    </xf>
    <xf numFmtId="3" fontId="0" fillId="0" borderId="22" xfId="55" applyFont="1" applyFill="1" applyBorder="1">
      <alignment/>
      <protection/>
    </xf>
    <xf numFmtId="3" fontId="0" fillId="0" borderId="29" xfId="55" applyFont="1" applyFill="1" applyBorder="1" applyAlignment="1">
      <alignment horizontal="center"/>
      <protection/>
    </xf>
    <xf numFmtId="2" fontId="0" fillId="0" borderId="46" xfId="84" applyNumberFormat="1" applyFont="1" applyBorder="1" applyAlignment="1">
      <alignment horizontal="centerContinuous"/>
      <protection/>
    </xf>
    <xf numFmtId="2" fontId="0" fillId="0" borderId="5" xfId="84" applyNumberFormat="1" applyFont="1" applyBorder="1" applyAlignment="1">
      <alignment horizontal="centerContinuous"/>
      <protection/>
    </xf>
    <xf numFmtId="2" fontId="0" fillId="0" borderId="29" xfId="55" applyNumberFormat="1" applyFont="1" applyFill="1" applyBorder="1" applyAlignment="1">
      <alignment horizontal="center"/>
      <protection/>
    </xf>
    <xf numFmtId="0" fontId="0" fillId="0" borderId="24" xfId="84" applyFont="1" applyBorder="1" applyAlignment="1">
      <alignment horizontal="center"/>
      <protection/>
    </xf>
    <xf numFmtId="2" fontId="0" fillId="0" borderId="44" xfId="84" applyNumberFormat="1" applyFont="1" applyBorder="1" applyAlignment="1">
      <alignment horizontal="centerContinuous"/>
      <protection/>
    </xf>
    <xf numFmtId="2" fontId="0" fillId="0" borderId="30" xfId="84" applyNumberFormat="1" applyFont="1" applyBorder="1" applyAlignment="1">
      <alignment horizontal="centerContinuous"/>
      <protection/>
    </xf>
    <xf numFmtId="2" fontId="0" fillId="0" borderId="24" xfId="84" applyNumberFormat="1" applyFont="1" applyBorder="1" applyAlignment="1">
      <alignment horizontal="center"/>
      <protection/>
    </xf>
    <xf numFmtId="0" fontId="0" fillId="0" borderId="19" xfId="84" applyFont="1" applyBorder="1">
      <alignment/>
      <protection/>
    </xf>
    <xf numFmtId="0" fontId="0" fillId="0" borderId="0" xfId="84" applyFont="1" applyBorder="1" applyAlignment="1">
      <alignment horizontal="centerContinuous"/>
      <protection/>
    </xf>
    <xf numFmtId="2" fontId="0" fillId="0" borderId="0" xfId="84" applyNumberFormat="1" applyFont="1" applyAlignment="1">
      <alignment horizontal="centerContinuous"/>
      <protection/>
    </xf>
    <xf numFmtId="2" fontId="2" fillId="0" borderId="0" xfId="84" applyNumberFormat="1" applyFont="1" applyBorder="1" applyAlignment="1">
      <alignment horizontal="centerContinuous"/>
      <protection/>
    </xf>
    <xf numFmtId="2" fontId="2" fillId="0" borderId="0" xfId="84" applyNumberFormat="1" applyFont="1" applyBorder="1" applyAlignment="1" applyProtection="1">
      <alignment horizontal="centerContinuous"/>
      <protection/>
    </xf>
    <xf numFmtId="2" fontId="2" fillId="0" borderId="0" xfId="84" applyNumberFormat="1" applyFont="1" applyAlignment="1" applyProtection="1">
      <alignment horizontal="centerContinuous"/>
      <protection/>
    </xf>
    <xf numFmtId="2" fontId="0" fillId="0" borderId="0" xfId="84" applyNumberFormat="1" applyFont="1" applyBorder="1">
      <alignment/>
      <protection/>
    </xf>
    <xf numFmtId="2" fontId="0" fillId="0" borderId="0" xfId="84" applyNumberFormat="1" applyFont="1" applyProtection="1">
      <alignment/>
      <protection/>
    </xf>
    <xf numFmtId="3" fontId="2" fillId="0" borderId="0" xfId="81" applyNumberFormat="1" applyFont="1" applyBorder="1">
      <alignment/>
      <protection/>
    </xf>
    <xf numFmtId="2" fontId="2" fillId="0" borderId="31" xfId="81" applyNumberFormat="1" applyFont="1" applyFill="1" applyBorder="1" applyAlignment="1">
      <alignment horizontal="center"/>
      <protection/>
    </xf>
    <xf numFmtId="2" fontId="72" fillId="0" borderId="21" xfId="81" applyNumberFormat="1" applyFont="1" applyBorder="1" applyAlignment="1">
      <alignment horizontal="right" vertical="center"/>
      <protection/>
    </xf>
    <xf numFmtId="4" fontId="75" fillId="0" borderId="0" xfId="81" applyNumberFormat="1" applyFont="1" applyAlignment="1">
      <alignment horizontal="right" vertical="center"/>
      <protection/>
    </xf>
    <xf numFmtId="2" fontId="72" fillId="0" borderId="46" xfId="81" applyNumberFormat="1" applyFont="1" applyBorder="1" applyAlignment="1">
      <alignment horizontal="right" vertical="center"/>
      <protection/>
    </xf>
    <xf numFmtId="43" fontId="75" fillId="0" borderId="0" xfId="61" applyFont="1" applyBorder="1" applyAlignment="1">
      <alignment horizontal="right" vertical="center"/>
    </xf>
    <xf numFmtId="4" fontId="2" fillId="0" borderId="29" xfId="55" applyNumberFormat="1" applyFont="1" applyFill="1" applyBorder="1" applyAlignment="1">
      <alignment horizontal="center"/>
      <protection/>
    </xf>
    <xf numFmtId="2" fontId="74" fillId="0" borderId="29" xfId="81" applyNumberFormat="1" applyFont="1" applyBorder="1" applyAlignment="1">
      <alignment horizontal="right" vertical="center"/>
      <protection/>
    </xf>
    <xf numFmtId="2" fontId="74" fillId="0" borderId="0" xfId="81" applyNumberFormat="1" applyFont="1" applyBorder="1" applyAlignment="1">
      <alignment horizontal="right" vertical="center"/>
      <protection/>
    </xf>
    <xf numFmtId="2" fontId="75" fillId="0" borderId="32" xfId="81" applyNumberFormat="1" applyFont="1" applyBorder="1" applyAlignment="1">
      <alignment horizontal="right" vertical="center"/>
      <protection/>
    </xf>
    <xf numFmtId="2" fontId="75" fillId="0" borderId="22" xfId="81" applyNumberFormat="1" applyFont="1" applyBorder="1" applyAlignment="1">
      <alignment horizontal="right" vertical="center"/>
      <protection/>
    </xf>
    <xf numFmtId="2" fontId="75" fillId="0" borderId="29" xfId="81" applyNumberFormat="1" applyFont="1" applyBorder="1" applyAlignment="1">
      <alignment horizontal="right" vertical="center"/>
      <protection/>
    </xf>
    <xf numFmtId="2" fontId="75" fillId="0" borderId="0" xfId="81" applyNumberFormat="1" applyFont="1" applyBorder="1" applyAlignment="1">
      <alignment horizontal="right" vertical="center"/>
      <protection/>
    </xf>
    <xf numFmtId="2" fontId="75" fillId="0" borderId="5" xfId="81" applyNumberFormat="1" applyFont="1" applyBorder="1" applyAlignment="1">
      <alignment horizontal="right" vertical="center"/>
      <protection/>
    </xf>
    <xf numFmtId="2" fontId="75" fillId="0" borderId="31" xfId="81" applyNumberFormat="1" applyFont="1" applyBorder="1" applyAlignment="1">
      <alignment horizontal="right" vertical="center"/>
      <protection/>
    </xf>
    <xf numFmtId="2" fontId="0" fillId="0" borderId="32" xfId="84" applyNumberFormat="1" applyFont="1" applyBorder="1" applyAlignment="1">
      <alignment horizontal="center"/>
      <protection/>
    </xf>
    <xf numFmtId="2" fontId="0" fillId="0" borderId="23" xfId="84" applyNumberFormat="1" applyFont="1" applyBorder="1" applyAlignment="1">
      <alignment horizontal="centerContinuous"/>
      <protection/>
    </xf>
    <xf numFmtId="2" fontId="0" fillId="0" borderId="32" xfId="84" applyNumberFormat="1" applyFont="1" applyBorder="1" applyAlignment="1">
      <alignment horizontal="centerContinuous"/>
      <protection/>
    </xf>
    <xf numFmtId="2" fontId="0" fillId="0" borderId="0" xfId="84" applyNumberFormat="1" applyFont="1" applyBorder="1" applyAlignment="1">
      <alignment horizontal="centerContinuous"/>
      <protection/>
    </xf>
    <xf numFmtId="0" fontId="75" fillId="0" borderId="29" xfId="81" applyFont="1" applyFill="1" applyBorder="1" applyAlignment="1">
      <alignment horizontal="right" vertical="center"/>
      <protection/>
    </xf>
    <xf numFmtId="0" fontId="75" fillId="0" borderId="5" xfId="81" applyFont="1" applyFill="1" applyBorder="1" applyAlignment="1">
      <alignment horizontal="right" vertical="center"/>
      <protection/>
    </xf>
    <xf numFmtId="3" fontId="0" fillId="0" borderId="22" xfId="55" applyFont="1" applyFill="1" applyBorder="1" applyAlignment="1">
      <alignment horizontal="center"/>
      <protection/>
    </xf>
    <xf numFmtId="2" fontId="0" fillId="0" borderId="23" xfId="84" applyNumberFormat="1" applyFont="1" applyBorder="1" applyAlignment="1">
      <alignment horizontal="center"/>
      <protection/>
    </xf>
    <xf numFmtId="2" fontId="0" fillId="0" borderId="0" xfId="84" applyNumberFormat="1" applyFont="1" applyBorder="1" applyProtection="1">
      <alignment/>
      <protection/>
    </xf>
    <xf numFmtId="3" fontId="0" fillId="0" borderId="0" xfId="85" applyNumberFormat="1" applyFont="1">
      <alignment/>
      <protection/>
    </xf>
    <xf numFmtId="0" fontId="2" fillId="0" borderId="0" xfId="0" applyFont="1" applyBorder="1" applyAlignment="1">
      <alignment horizontal="center"/>
    </xf>
    <xf numFmtId="0" fontId="0" fillId="0" borderId="66" xfId="0" applyFill="1" applyBorder="1" applyAlignment="1">
      <alignment horizontal="center"/>
    </xf>
    <xf numFmtId="0" fontId="0" fillId="0" borderId="12" xfId="0"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0" fillId="0" borderId="50" xfId="0" applyFill="1" applyBorder="1" applyAlignment="1">
      <alignment horizontal="center"/>
    </xf>
    <xf numFmtId="0" fontId="0" fillId="0" borderId="18" xfId="0" applyFill="1" applyBorder="1" applyAlignment="1">
      <alignment horizontal="center"/>
    </xf>
    <xf numFmtId="0" fontId="2" fillId="0" borderId="0" xfId="0" applyFont="1" applyFill="1" applyBorder="1" applyAlignment="1">
      <alignment horizontal="center"/>
    </xf>
    <xf numFmtId="0" fontId="0" fillId="0" borderId="66" xfId="0" applyBorder="1" applyAlignment="1">
      <alignment horizontal="center"/>
    </xf>
    <xf numFmtId="0" fontId="0" fillId="0" borderId="12"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50" xfId="0" applyBorder="1" applyAlignment="1">
      <alignment horizontal="center"/>
    </xf>
    <xf numFmtId="0" fontId="0" fillId="0" borderId="18" xfId="0" applyBorder="1" applyAlignment="1">
      <alignment horizontal="center"/>
    </xf>
    <xf numFmtId="3" fontId="0" fillId="0" borderId="32" xfId="0" applyNumberFormat="1" applyFont="1" applyFill="1" applyBorder="1" applyAlignment="1">
      <alignment horizontal="center"/>
    </xf>
    <xf numFmtId="3" fontId="0" fillId="0" borderId="22" xfId="0" applyNumberFormat="1" applyFont="1" applyFill="1" applyBorder="1" applyAlignment="1">
      <alignment horizontal="center"/>
    </xf>
    <xf numFmtId="3" fontId="0" fillId="0" borderId="49" xfId="0" applyNumberFormat="1" applyFont="1" applyFill="1" applyBorder="1" applyAlignment="1">
      <alignment horizontal="center"/>
    </xf>
    <xf numFmtId="3" fontId="0" fillId="0" borderId="30" xfId="0" applyNumberFormat="1" applyFont="1" applyFill="1" applyBorder="1" applyAlignment="1">
      <alignment horizontal="center"/>
    </xf>
    <xf numFmtId="3" fontId="0" fillId="0" borderId="44" xfId="0" applyNumberFormat="1" applyFont="1" applyFill="1" applyBorder="1" applyAlignment="1">
      <alignment horizontal="center"/>
    </xf>
    <xf numFmtId="3" fontId="0" fillId="0" borderId="38" xfId="0" applyNumberFormat="1" applyFont="1" applyFill="1" applyBorder="1" applyAlignment="1">
      <alignment horizontal="center"/>
    </xf>
    <xf numFmtId="0" fontId="2" fillId="0" borderId="0" xfId="0" applyFont="1" applyAlignment="1">
      <alignment horizontal="center"/>
    </xf>
    <xf numFmtId="1" fontId="2" fillId="0" borderId="0" xfId="62" applyNumberFormat="1" applyFont="1" applyAlignment="1">
      <alignment horizontal="center"/>
    </xf>
    <xf numFmtId="0" fontId="0" fillId="0" borderId="66" xfId="0" applyBorder="1" applyAlignment="1">
      <alignment horizontal="center" vertical="center" wrapText="1"/>
    </xf>
    <xf numFmtId="0" fontId="0" fillId="0" borderId="12" xfId="0" applyBorder="1" applyAlignment="1">
      <alignment horizontal="center" vertical="center" wrapText="1"/>
    </xf>
    <xf numFmtId="0" fontId="0" fillId="0" borderId="67" xfId="0" applyBorder="1" applyAlignment="1">
      <alignment horizontal="center" vertical="center" wrapText="1"/>
    </xf>
    <xf numFmtId="0" fontId="0" fillId="0" borderId="29" xfId="82" applyFont="1" applyBorder="1" applyAlignment="1">
      <alignment horizontal="center"/>
      <protection/>
    </xf>
    <xf numFmtId="0" fontId="0" fillId="0" borderId="54" xfId="82" applyFont="1" applyBorder="1" applyAlignment="1">
      <alignment horizontal="center"/>
      <protection/>
    </xf>
    <xf numFmtId="0" fontId="2" fillId="0" borderId="0" xfId="82" applyFont="1" applyAlignment="1">
      <alignment horizontal="center"/>
      <protection/>
    </xf>
    <xf numFmtId="0" fontId="0" fillId="0" borderId="24" xfId="82" applyFont="1" applyBorder="1" applyAlignment="1">
      <alignment horizontal="center"/>
      <protection/>
    </xf>
    <xf numFmtId="0" fontId="0" fillId="0" borderId="37" xfId="82" applyFont="1" applyBorder="1" applyAlignment="1">
      <alignment horizontal="center"/>
      <protection/>
    </xf>
    <xf numFmtId="0" fontId="2" fillId="0" borderId="0" xfId="85" applyFont="1" applyAlignment="1">
      <alignment horizontal="left"/>
      <protection/>
    </xf>
    <xf numFmtId="0" fontId="0" fillId="0" borderId="48" xfId="0" applyBorder="1" applyAlignment="1">
      <alignment horizontal="left"/>
    </xf>
    <xf numFmtId="0" fontId="0" fillId="0" borderId="0" xfId="85" applyFont="1" applyAlignment="1">
      <alignment/>
      <protection/>
    </xf>
    <xf numFmtId="0" fontId="0" fillId="0" borderId="48" xfId="85" applyFont="1" applyBorder="1" applyAlignment="1">
      <alignment/>
      <protection/>
    </xf>
    <xf numFmtId="0" fontId="2" fillId="0" borderId="0" xfId="85" applyFont="1" applyAlignment="1">
      <alignment/>
      <protection/>
    </xf>
    <xf numFmtId="0" fontId="0" fillId="0" borderId="48" xfId="0" applyBorder="1" applyAlignment="1">
      <alignment/>
    </xf>
    <xf numFmtId="0" fontId="2" fillId="0" borderId="0" xfId="89" applyFont="1" applyAlignment="1">
      <alignment horizontal="center"/>
      <protection/>
    </xf>
    <xf numFmtId="0" fontId="2" fillId="0" borderId="0" xfId="88" applyFont="1" applyAlignment="1">
      <alignment horizontal="center"/>
    </xf>
    <xf numFmtId="0" fontId="0" fillId="0" borderId="26" xfId="89" applyFont="1" applyFill="1" applyBorder="1" applyAlignment="1">
      <alignment horizontal="left" vertical="top" wrapText="1"/>
      <protection/>
    </xf>
    <xf numFmtId="0" fontId="0" fillId="0" borderId="28" xfId="89" applyFont="1" applyFill="1" applyBorder="1" applyAlignment="1">
      <alignment horizontal="left" vertical="top" wrapText="1"/>
      <protection/>
    </xf>
    <xf numFmtId="0" fontId="2" fillId="0" borderId="0" xfId="89" applyFont="1" applyFill="1" applyAlignment="1">
      <alignment horizontal="center"/>
      <protection/>
    </xf>
    <xf numFmtId="166" fontId="4" fillId="0" borderId="60" xfId="87" applyNumberFormat="1" applyFont="1" applyFill="1" applyBorder="1" applyAlignment="1">
      <alignment horizontal="center"/>
      <protection/>
    </xf>
    <xf numFmtId="166" fontId="4" fillId="0" borderId="48" xfId="87" applyNumberFormat="1" applyFont="1" applyFill="1" applyBorder="1" applyAlignment="1">
      <alignment horizontal="center"/>
      <protection/>
    </xf>
    <xf numFmtId="0" fontId="4" fillId="0" borderId="29" xfId="87" applyFont="1" applyFill="1" applyBorder="1" applyAlignment="1">
      <alignment horizontal="center"/>
      <protection/>
    </xf>
    <xf numFmtId="0" fontId="4" fillId="0" borderId="54" xfId="87" applyFont="1" applyFill="1" applyBorder="1" applyAlignment="1">
      <alignment horizontal="center"/>
      <protection/>
    </xf>
    <xf numFmtId="0" fontId="4" fillId="0" borderId="0" xfId="87" applyFont="1" applyFill="1" applyBorder="1" applyAlignment="1">
      <alignment horizontal="center"/>
      <protection/>
    </xf>
    <xf numFmtId="179" fontId="4" fillId="0" borderId="29" xfId="87" applyNumberFormat="1" applyFont="1" applyFill="1" applyBorder="1" applyAlignment="1">
      <alignment horizontal="center"/>
      <protection/>
    </xf>
    <xf numFmtId="179" fontId="4" fillId="0" borderId="54" xfId="87" applyNumberFormat="1" applyFont="1" applyFill="1" applyBorder="1" applyAlignment="1">
      <alignment horizontal="center"/>
      <protection/>
    </xf>
    <xf numFmtId="2" fontId="4" fillId="0" borderId="29" xfId="87" applyNumberFormat="1" applyFont="1" applyFill="1" applyBorder="1" applyAlignment="1">
      <alignment horizontal="center"/>
      <protection/>
    </xf>
    <xf numFmtId="2" fontId="4" fillId="0" borderId="0" xfId="87" applyNumberFormat="1" applyFont="1" applyFill="1" applyBorder="1" applyAlignment="1">
      <alignment horizontal="center"/>
      <protection/>
    </xf>
    <xf numFmtId="0" fontId="4" fillId="0" borderId="63" xfId="87" applyFont="1" applyFill="1" applyBorder="1" applyAlignment="1">
      <alignment horizontal="center" vertical="center"/>
      <protection/>
    </xf>
    <xf numFmtId="0" fontId="4" fillId="0" borderId="20" xfId="87" applyFont="1" applyFill="1" applyBorder="1" applyAlignment="1">
      <alignment horizontal="center" vertical="center"/>
      <protection/>
    </xf>
    <xf numFmtId="0" fontId="4" fillId="0" borderId="24" xfId="87" applyFont="1" applyFill="1" applyBorder="1" applyAlignment="1">
      <alignment horizontal="center" vertical="center"/>
      <protection/>
    </xf>
    <xf numFmtId="0" fontId="4" fillId="0" borderId="69" xfId="87" applyFont="1" applyFill="1" applyBorder="1" applyAlignment="1">
      <alignment horizontal="center" vertical="top" wrapText="1"/>
      <protection/>
    </xf>
    <xf numFmtId="0" fontId="4" fillId="0" borderId="28" xfId="87" applyFont="1" applyFill="1" applyBorder="1" applyAlignment="1">
      <alignment horizontal="center" vertical="top" wrapText="1"/>
      <protection/>
    </xf>
    <xf numFmtId="0" fontId="4" fillId="0" borderId="2" xfId="87" applyFont="1" applyFill="1" applyBorder="1" applyAlignment="1">
      <alignment horizontal="center" vertical="top" wrapText="1"/>
      <protection/>
    </xf>
    <xf numFmtId="0" fontId="4" fillId="0" borderId="26" xfId="87" applyFont="1" applyFill="1" applyBorder="1" applyAlignment="1">
      <alignment horizontal="center" vertical="top" wrapText="1"/>
      <protection/>
    </xf>
    <xf numFmtId="166" fontId="4" fillId="0" borderId="29" xfId="87" applyNumberFormat="1" applyFont="1" applyFill="1" applyBorder="1" applyAlignment="1">
      <alignment horizontal="center"/>
      <protection/>
    </xf>
    <xf numFmtId="166" fontId="4" fillId="0" borderId="0" xfId="87" applyNumberFormat="1" applyFont="1" applyFill="1" applyBorder="1" applyAlignment="1">
      <alignment horizontal="center"/>
      <protection/>
    </xf>
    <xf numFmtId="0" fontId="4" fillId="0" borderId="56" xfId="87" applyFont="1" applyFill="1" applyBorder="1" applyAlignment="1">
      <alignment horizontal="center" vertical="top" wrapText="1"/>
      <protection/>
    </xf>
    <xf numFmtId="179" fontId="4" fillId="0" borderId="0" xfId="87" applyNumberFormat="1" applyFont="1" applyFill="1" applyBorder="1" applyAlignment="1">
      <alignment horizontal="center"/>
      <protection/>
    </xf>
    <xf numFmtId="166" fontId="4" fillId="0" borderId="60" xfId="87" applyNumberFormat="1" applyFont="1" applyBorder="1" applyAlignment="1">
      <alignment horizontal="center"/>
      <protection/>
    </xf>
    <xf numFmtId="166" fontId="4" fillId="0" borderId="48" xfId="87" applyNumberFormat="1" applyFont="1" applyBorder="1" applyAlignment="1">
      <alignment horizontal="center"/>
      <protection/>
    </xf>
    <xf numFmtId="0" fontId="4" fillId="0" borderId="29" xfId="87" applyFont="1" applyBorder="1" applyAlignment="1">
      <alignment horizontal="center"/>
      <protection/>
    </xf>
    <xf numFmtId="0" fontId="4" fillId="0" borderId="54" xfId="87" applyFont="1" applyBorder="1" applyAlignment="1">
      <alignment horizontal="center"/>
      <protection/>
    </xf>
    <xf numFmtId="0" fontId="4" fillId="0" borderId="0" xfId="87" applyFont="1" applyBorder="1" applyAlignment="1">
      <alignment horizontal="center"/>
      <protection/>
    </xf>
    <xf numFmtId="166" fontId="4" fillId="0" borderId="60" xfId="87" applyNumberFormat="1" applyFont="1" applyFill="1" applyBorder="1" applyAlignment="1">
      <alignment horizontal="center" vertical="center"/>
      <protection/>
    </xf>
    <xf numFmtId="166" fontId="4" fillId="0" borderId="48" xfId="87" applyNumberFormat="1" applyFont="1" applyFill="1" applyBorder="1" applyAlignment="1">
      <alignment horizontal="center" vertical="center"/>
      <protection/>
    </xf>
    <xf numFmtId="169" fontId="4" fillId="0" borderId="29" xfId="89" applyNumberFormat="1" applyFont="1" applyFill="1" applyBorder="1" applyAlignment="1">
      <alignment horizontal="center" vertical="center"/>
      <protection/>
    </xf>
    <xf numFmtId="169" fontId="4" fillId="0" borderId="54" xfId="89" applyNumberFormat="1" applyFont="1" applyFill="1" applyBorder="1" applyAlignment="1">
      <alignment horizontal="center" vertical="center"/>
      <protection/>
    </xf>
    <xf numFmtId="166" fontId="4" fillId="0" borderId="60" xfId="87" applyNumberFormat="1" applyFont="1" applyBorder="1" applyAlignment="1">
      <alignment horizontal="center" vertical="center"/>
      <protection/>
    </xf>
    <xf numFmtId="166" fontId="4" fillId="0" borderId="48" xfId="87" applyNumberFormat="1" applyFont="1" applyBorder="1" applyAlignment="1">
      <alignment horizontal="center" vertical="center"/>
      <protection/>
    </xf>
    <xf numFmtId="169" fontId="4" fillId="0" borderId="29" xfId="89" applyNumberFormat="1" applyFont="1" applyBorder="1" applyAlignment="1">
      <alignment horizontal="center" vertical="center"/>
      <protection/>
    </xf>
    <xf numFmtId="169" fontId="4" fillId="0" borderId="54" xfId="89" applyNumberFormat="1" applyFont="1" applyBorder="1" applyAlignment="1">
      <alignment horizontal="center" vertical="center"/>
      <protection/>
    </xf>
    <xf numFmtId="2" fontId="4" fillId="0" borderId="29" xfId="87" applyNumberFormat="1" applyFont="1" applyBorder="1" applyAlignment="1">
      <alignment horizontal="center"/>
      <protection/>
    </xf>
    <xf numFmtId="2" fontId="4" fillId="0" borderId="0" xfId="87" applyNumberFormat="1" applyFont="1" applyBorder="1" applyAlignment="1">
      <alignment horizontal="center"/>
      <protection/>
    </xf>
    <xf numFmtId="0" fontId="4" fillId="0" borderId="69" xfId="87" applyFont="1" applyBorder="1" applyAlignment="1">
      <alignment horizontal="center" vertical="top" wrapText="1"/>
      <protection/>
    </xf>
    <xf numFmtId="0" fontId="4" fillId="0" borderId="28" xfId="87" applyFont="1" applyBorder="1" applyAlignment="1">
      <alignment horizontal="center" vertical="top" wrapText="1"/>
      <protection/>
    </xf>
    <xf numFmtId="0" fontId="4" fillId="0" borderId="2" xfId="87" applyFont="1" applyBorder="1" applyAlignment="1">
      <alignment horizontal="center" vertical="top" wrapText="1"/>
      <protection/>
    </xf>
    <xf numFmtId="0" fontId="4" fillId="0" borderId="56" xfId="87" applyFont="1" applyBorder="1" applyAlignment="1">
      <alignment horizontal="center" vertical="top" wrapText="1"/>
      <protection/>
    </xf>
    <xf numFmtId="0" fontId="4" fillId="0" borderId="26" xfId="87" applyFont="1" applyBorder="1" applyAlignment="1">
      <alignment horizontal="center" vertical="top" wrapText="1"/>
      <protection/>
    </xf>
    <xf numFmtId="166" fontId="4" fillId="0" borderId="52" xfId="87" applyNumberFormat="1" applyFont="1" applyBorder="1" applyAlignment="1">
      <alignment horizontal="center" vertical="center"/>
      <protection/>
    </xf>
    <xf numFmtId="166" fontId="4" fillId="0" borderId="47" xfId="87" applyNumberFormat="1" applyFont="1" applyBorder="1" applyAlignment="1">
      <alignment horizontal="center" vertical="center"/>
      <protection/>
    </xf>
    <xf numFmtId="169" fontId="4" fillId="0" borderId="5" xfId="89" applyNumberFormat="1" applyFont="1" applyBorder="1" applyAlignment="1">
      <alignment horizontal="center" vertical="center"/>
      <protection/>
    </xf>
    <xf numFmtId="169" fontId="4" fillId="0" borderId="70" xfId="89" applyNumberFormat="1" applyFont="1" applyBorder="1" applyAlignment="1">
      <alignment horizontal="center" vertical="center"/>
      <protection/>
    </xf>
    <xf numFmtId="166" fontId="4" fillId="0" borderId="31" xfId="87" applyNumberFormat="1" applyFont="1" applyBorder="1" applyAlignment="1">
      <alignment horizontal="center" vertical="center"/>
      <protection/>
    </xf>
    <xf numFmtId="166" fontId="4" fillId="0" borderId="5" xfId="87" applyNumberFormat="1" applyFont="1" applyBorder="1" applyAlignment="1">
      <alignment horizontal="center" vertical="center"/>
      <protection/>
    </xf>
    <xf numFmtId="0" fontId="2" fillId="0" borderId="0" xfId="88" applyFont="1" applyBorder="1" applyAlignment="1">
      <alignment horizontal="center"/>
    </xf>
    <xf numFmtId="0" fontId="2" fillId="0" borderId="0" xfId="88" applyFont="1" applyAlignment="1">
      <alignment horizontal="center"/>
    </xf>
    <xf numFmtId="0" fontId="4" fillId="0" borderId="63" xfId="87" applyFont="1" applyBorder="1" applyAlignment="1">
      <alignment horizontal="center" vertical="center"/>
      <protection/>
    </xf>
    <xf numFmtId="0" fontId="4" fillId="0" borderId="20" xfId="87" applyFont="1" applyBorder="1" applyAlignment="1">
      <alignment horizontal="center" vertical="center"/>
      <protection/>
    </xf>
    <xf numFmtId="0" fontId="4" fillId="0" borderId="71" xfId="87" applyFont="1" applyBorder="1" applyAlignment="1">
      <alignment horizontal="center" vertical="center"/>
      <protection/>
    </xf>
    <xf numFmtId="0" fontId="4" fillId="0" borderId="24" xfId="87" applyFont="1" applyBorder="1" applyAlignment="1">
      <alignment horizontal="center" vertical="center"/>
      <protection/>
    </xf>
    <xf numFmtId="0" fontId="0" fillId="0" borderId="29" xfId="0" applyBorder="1" applyAlignment="1">
      <alignment horizontal="center"/>
    </xf>
    <xf numFmtId="0" fontId="0" fillId="0" borderId="0" xfId="0" applyBorder="1" applyAlignment="1">
      <alignment horizontal="center"/>
    </xf>
    <xf numFmtId="0" fontId="0" fillId="0" borderId="48" xfId="0" applyBorder="1" applyAlignment="1">
      <alignment horizontal="center"/>
    </xf>
    <xf numFmtId="0" fontId="0" fillId="0" borderId="24" xfId="0" applyFont="1" applyBorder="1" applyAlignment="1">
      <alignment horizontal="center" wrapText="1"/>
    </xf>
    <xf numFmtId="0" fontId="0" fillId="0" borderId="29" xfId="0" applyBorder="1" applyAlignment="1">
      <alignment horizontal="center" wrapText="1"/>
    </xf>
    <xf numFmtId="0" fontId="0" fillId="0" borderId="32" xfId="0" applyBorder="1" applyAlignment="1">
      <alignment horizontal="center" wrapText="1"/>
    </xf>
    <xf numFmtId="0" fontId="66" fillId="0" borderId="0" xfId="0" applyFont="1" applyAlignment="1">
      <alignment horizontal="center"/>
    </xf>
    <xf numFmtId="0" fontId="2" fillId="0" borderId="0" xfId="86" applyFont="1" applyFill="1" applyAlignment="1">
      <alignment horizontal="center"/>
      <protection/>
    </xf>
    <xf numFmtId="0" fontId="47" fillId="0" borderId="0" xfId="0" applyFont="1" applyAlignment="1">
      <alignment horizontal="center"/>
    </xf>
    <xf numFmtId="0" fontId="0" fillId="0" borderId="45" xfId="0" applyBorder="1" applyAlignment="1">
      <alignment horizontal="center"/>
    </xf>
    <xf numFmtId="0" fontId="0" fillId="0" borderId="30" xfId="0" applyBorder="1" applyAlignment="1">
      <alignment horizontal="center"/>
    </xf>
    <xf numFmtId="0" fontId="0" fillId="0" borderId="24" xfId="0" applyFont="1" applyBorder="1" applyAlignment="1">
      <alignment horizontal="center"/>
    </xf>
    <xf numFmtId="0" fontId="0" fillId="0" borderId="19" xfId="0" applyBorder="1" applyAlignment="1">
      <alignment horizontal="center"/>
    </xf>
    <xf numFmtId="0" fontId="0" fillId="0" borderId="25" xfId="0" applyBorder="1" applyAlignment="1">
      <alignment horizontal="center"/>
    </xf>
    <xf numFmtId="0" fontId="0" fillId="0" borderId="19" xfId="0" applyFont="1" applyBorder="1" applyAlignment="1">
      <alignment horizontal="center" wrapText="1"/>
    </xf>
    <xf numFmtId="0" fontId="0" fillId="0" borderId="25" xfId="0" applyFont="1" applyBorder="1" applyAlignment="1">
      <alignment horizontal="center" wrapText="1"/>
    </xf>
    <xf numFmtId="0" fontId="0" fillId="0" borderId="32" xfId="0" applyFont="1" applyBorder="1" applyAlignment="1">
      <alignment horizontal="center" wrapText="1"/>
    </xf>
    <xf numFmtId="0" fontId="0" fillId="0" borderId="22" xfId="0" applyFont="1" applyBorder="1" applyAlignment="1">
      <alignment horizontal="center" wrapText="1"/>
    </xf>
    <xf numFmtId="0" fontId="0" fillId="0" borderId="49" xfId="0" applyFont="1" applyBorder="1" applyAlignment="1">
      <alignment horizontal="center" wrapText="1"/>
    </xf>
    <xf numFmtId="0" fontId="0" fillId="0" borderId="0" xfId="0" applyAlignment="1">
      <alignment horizontal="left" vertical="top" wrapText="1"/>
    </xf>
    <xf numFmtId="0" fontId="0" fillId="0" borderId="30" xfId="0" applyFont="1" applyBorder="1" applyAlignment="1">
      <alignment horizontal="center"/>
    </xf>
    <xf numFmtId="0" fontId="0" fillId="0" borderId="38" xfId="0" applyFont="1" applyBorder="1" applyAlignment="1">
      <alignment horizontal="center"/>
    </xf>
    <xf numFmtId="0" fontId="0" fillId="0" borderId="44" xfId="0" applyFont="1" applyBorder="1" applyAlignment="1">
      <alignment horizontal="center"/>
    </xf>
    <xf numFmtId="0" fontId="0" fillId="0" borderId="25" xfId="0" applyFont="1" applyBorder="1" applyAlignment="1">
      <alignment/>
    </xf>
    <xf numFmtId="0" fontId="0" fillId="0" borderId="49" xfId="0" applyFont="1" applyBorder="1" applyAlignment="1">
      <alignment/>
    </xf>
    <xf numFmtId="0" fontId="0" fillId="0" borderId="24" xfId="0" applyFont="1" applyBorder="1" applyAlignment="1">
      <alignment horizontal="right" vertical="top"/>
    </xf>
    <xf numFmtId="0" fontId="0" fillId="0" borderId="32" xfId="0" applyBorder="1" applyAlignment="1">
      <alignment horizontal="right" vertical="top"/>
    </xf>
    <xf numFmtId="0" fontId="0" fillId="0" borderId="44" xfId="0" applyBorder="1" applyAlignment="1">
      <alignment horizontal="center"/>
    </xf>
    <xf numFmtId="0" fontId="4" fillId="0" borderId="0" xfId="0" applyFont="1" applyAlignment="1">
      <alignment horizontal="left" vertical="top" wrapText="1"/>
    </xf>
    <xf numFmtId="0" fontId="76" fillId="0" borderId="0" xfId="0" applyFont="1" applyAlignment="1">
      <alignment horizontal="center"/>
    </xf>
    <xf numFmtId="0" fontId="66" fillId="0" borderId="0" xfId="0" applyFont="1" applyBorder="1" applyAlignment="1">
      <alignment horizontal="center"/>
    </xf>
    <xf numFmtId="0" fontId="77" fillId="0" borderId="72" xfId="0" applyFont="1" applyBorder="1" applyAlignment="1">
      <alignment horizontal="left" vertical="top" wrapText="1"/>
    </xf>
    <xf numFmtId="0" fontId="77" fillId="0" borderId="73" xfId="0" applyFont="1" applyBorder="1" applyAlignment="1">
      <alignment horizontal="left" vertical="top" wrapText="1"/>
    </xf>
    <xf numFmtId="0" fontId="77" fillId="0" borderId="74" xfId="0" applyFont="1" applyBorder="1" applyAlignment="1">
      <alignment horizontal="left" vertical="top" wrapText="1"/>
    </xf>
  </cellXfs>
  <cellStyles count="87">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ell" xfId="43"/>
    <cellStyle name="Comma [0]_A_8_FR" xfId="44"/>
    <cellStyle name="Comma_A_8_FR" xfId="45"/>
    <cellStyle name="Controlecel" xfId="46"/>
    <cellStyle name="Currency [0]_A_8_FR" xfId="47"/>
    <cellStyle name="Currency_A_8_FR" xfId="48"/>
    <cellStyle name="decimalen" xfId="49"/>
    <cellStyle name="decimalenpunt2" xfId="50"/>
    <cellStyle name="Followed Hyperlink" xfId="51"/>
    <cellStyle name="Gekoppelde cel" xfId="52"/>
    <cellStyle name="Followed Hyperlink" xfId="53"/>
    <cellStyle name="Goed" xfId="54"/>
    <cellStyle name="Header" xfId="55"/>
    <cellStyle name="Hyperlink" xfId="56"/>
    <cellStyle name="Invoer" xfId="57"/>
    <cellStyle name="Comma" xfId="58"/>
    <cellStyle name="Comma [0]" xfId="59"/>
    <cellStyle name="Komma 2" xfId="60"/>
    <cellStyle name="Komma 2 2" xfId="61"/>
    <cellStyle name="Komma_CLB_0405" xfId="62"/>
    <cellStyle name="komma1nul" xfId="63"/>
    <cellStyle name="komma2nul" xfId="64"/>
    <cellStyle name="Kop 1" xfId="65"/>
    <cellStyle name="Kop 2" xfId="66"/>
    <cellStyle name="Kop 3" xfId="67"/>
    <cellStyle name="Kop 4" xfId="68"/>
    <cellStyle name="Neutraal" xfId="69"/>
    <cellStyle name="nieuw" xfId="70"/>
    <cellStyle name="Normal_A_8_FR" xfId="71"/>
    <cellStyle name="Notitie" xfId="72"/>
    <cellStyle name="Ongeldig" xfId="73"/>
    <cellStyle name="perc1nul" xfId="74"/>
    <cellStyle name="perc2nul" xfId="75"/>
    <cellStyle name="perc3nul" xfId="76"/>
    <cellStyle name="perc4" xfId="77"/>
    <cellStyle name="Percent" xfId="78"/>
    <cellStyle name="Procent 2" xfId="79"/>
    <cellStyle name="row" xfId="80"/>
    <cellStyle name="Standaard 2" xfId="81"/>
    <cellStyle name="Standaard_96DIV02" xfId="82"/>
    <cellStyle name="Standaard_96DIV02A" xfId="83"/>
    <cellStyle name="Standaard_96DIV03" xfId="84"/>
    <cellStyle name="Standaard_96DIV04" xfId="85"/>
    <cellStyle name="Standaard_96DIV06" xfId="86"/>
    <cellStyle name="Standaard_96DIV08 " xfId="87"/>
    <cellStyle name="Standaard_96div08a" xfId="88"/>
    <cellStyle name="Standaard_96DIV09" xfId="89"/>
    <cellStyle name="Standaard_Blad1" xfId="90"/>
    <cellStyle name="Standaard_Sheet1" xfId="91"/>
    <cellStyle name="SubTotaal" xfId="92"/>
    <cellStyle name="Titel" xfId="93"/>
    <cellStyle name="TopBox" xfId="94"/>
    <cellStyle name="Totaal" xfId="95"/>
    <cellStyle name="Uitvoer" xfId="96"/>
    <cellStyle name="Currency" xfId="97"/>
    <cellStyle name="Currency [0]" xfId="98"/>
    <cellStyle name="Verklarende tekst" xfId="99"/>
    <cellStyle name="Waarschuwingsteks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381000</xdr:colOff>
      <xdr:row>0</xdr:row>
      <xdr:rowOff>0</xdr:rowOff>
    </xdr:to>
    <xdr:sp>
      <xdr:nvSpPr>
        <xdr:cNvPr id="1" name="Tekst 1"/>
        <xdr:cNvSpPr txBox="1">
          <a:spLocks noChangeArrowheads="1"/>
        </xdr:cNvSpPr>
      </xdr:nvSpPr>
      <xdr:spPr>
        <a:xfrm>
          <a:off x="0" y="0"/>
          <a:ext cx="8610600"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Helv"/>
              <a:ea typeface="Helv"/>
              <a:cs typeface="Helv"/>
            </a:rPr>
            <a:t>Tengevolge van het decreet betreffende de lerarenopleiding en de nascholing, dat in werking trad op 1 september 1996, werd het systeem van navorming geleidelijk afgebouwd gedurende een periode van drie schooljaren.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Met ingang van 1 september 1996 werd, naast de afbouwende aanbodgerichte navorming, een drieledig systeem van nascholing geïntroduceerd:  
</a:t>
          </a:r>
          <a:r>
            <a:rPr lang="en-US" cap="none" sz="1000" b="0" i="0" u="none" baseline="0">
              <a:solidFill>
                <a:srgbClr val="000000"/>
              </a:solidFill>
              <a:latin typeface="Helv"/>
              <a:ea typeface="Helv"/>
              <a:cs typeface="Helv"/>
            </a:rPr>
            <a:t>1.  Nascholing op initiatief van de scholen: de scholen krijgen financiële middelen toegewezen om aan nascholingsbehoeften  te voldoen.
</a:t>
          </a:r>
          <a:r>
            <a:rPr lang="en-US" cap="none" sz="1000" b="0" i="0" u="none" baseline="0">
              <a:solidFill>
                <a:srgbClr val="000000"/>
              </a:solidFill>
              <a:latin typeface="Helv"/>
              <a:ea typeface="Helv"/>
              <a:cs typeface="Helv"/>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Helv"/>
              <a:ea typeface="Helv"/>
              <a:cs typeface="Helv"/>
            </a:rPr>
            <a:t>3.  Nascholing op initiatief van de Vlaamse Regering:  in 2005 en 2006 was er geen budget voorzien voor nascholingsprojecten op initiatief van de Vlaamse Regering. In 2007 was er 1.500.000 euro voorzien en in 2008  1.406.000 euro.
</a:t>
          </a:r>
          <a:r>
            <a:rPr lang="en-US" cap="none" sz="1000" b="0" i="0" u="none" baseline="0">
              <a:solidFill>
                <a:srgbClr val="000000"/>
              </a:solidFill>
              <a:latin typeface="Helv"/>
              <a:ea typeface="Helv"/>
              <a:cs typeface="Helv"/>
            </a:rPr>
            <a:t>
</a:t>
          </a:r>
        </a:p>
      </xdr:txBody>
    </xdr:sp>
    <xdr:clientData/>
  </xdr:twoCellAnchor>
  <xdr:twoCellAnchor>
    <xdr:from>
      <xdr:col>0</xdr:col>
      <xdr:colOff>0</xdr:colOff>
      <xdr:row>22</xdr:row>
      <xdr:rowOff>38100</xdr:rowOff>
    </xdr:from>
    <xdr:to>
      <xdr:col>9</xdr:col>
      <xdr:colOff>561975</xdr:colOff>
      <xdr:row>35</xdr:row>
      <xdr:rowOff>9525</xdr:rowOff>
    </xdr:to>
    <xdr:sp>
      <xdr:nvSpPr>
        <xdr:cNvPr id="2" name="Text Box 2"/>
        <xdr:cNvSpPr txBox="1">
          <a:spLocks noChangeArrowheads="1"/>
        </xdr:cNvSpPr>
      </xdr:nvSpPr>
      <xdr:spPr>
        <a:xfrm>
          <a:off x="0" y="3600450"/>
          <a:ext cx="7667625" cy="1905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Tengevolge van het decreet betreffende de lerarenopleiding en de nascholing, dat in werking trad op 1 september 1996, werd het systeem van navorming geleidelijk afgebouwd gedurende een periode van drie schooljaren.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 ingang van 1 september 1996 werd, naast de afbouwende aanbodgerichte navorming, een drieledig systeem van nascholing geïntroduceerd:  
</a:t>
          </a:r>
          <a:r>
            <a:rPr lang="en-US" cap="none" sz="1000" b="0" i="0" u="none" baseline="0">
              <a:solidFill>
                <a:srgbClr val="000000"/>
              </a:solidFill>
              <a:latin typeface="Arial"/>
              <a:ea typeface="Arial"/>
              <a:cs typeface="Arial"/>
            </a:rPr>
            <a:t>1.  Nascholing op initiatief van de scholen: de scholen krijgen financiële middelen toegewezen om aan nascholingsbehoeften  te voldoen.
</a:t>
          </a:r>
          <a:r>
            <a:rPr lang="en-US" cap="none" sz="1000" b="0" i="0" u="none" baseline="0">
              <a:solidFill>
                <a:srgbClr val="000000"/>
              </a:solidFill>
              <a:latin typeface="Arial"/>
              <a:ea typeface="Arial"/>
              <a:cs typeface="Arial"/>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Arial"/>
              <a:ea typeface="Arial"/>
              <a:cs typeface="Arial"/>
            </a:rPr>
            <a:t>3.  Nascholing op initiatief van de Vlaamse regering: de Vlaamse regering organiseert met de haar toegewezen middelen nascholingsactiviteiten om aan beleidsprioriteiten tegemoet te komen.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381000</xdr:colOff>
      <xdr:row>0</xdr:row>
      <xdr:rowOff>0</xdr:rowOff>
    </xdr:to>
    <xdr:sp>
      <xdr:nvSpPr>
        <xdr:cNvPr id="1" name="Tekst 1"/>
        <xdr:cNvSpPr txBox="1">
          <a:spLocks noChangeArrowheads="1"/>
        </xdr:cNvSpPr>
      </xdr:nvSpPr>
      <xdr:spPr>
        <a:xfrm>
          <a:off x="0" y="0"/>
          <a:ext cx="816292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Helv"/>
              <a:ea typeface="Helv"/>
              <a:cs typeface="Helv"/>
            </a:rPr>
            <a:t>Tengevolge van het decreet betreffende de lerarenopleiding en de nascholing, dat in werking trad op 1 september 1996, werd het systeem van navorming geleidelijk afgebouwd gedurende een periode van drie schooljaren.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Met ingang van 1 september 1996 werd, naast de afbouwende aanbodgerichte navorming, een drieledig systeem van nascholing geïntroduceerd:  
</a:t>
          </a:r>
          <a:r>
            <a:rPr lang="en-US" cap="none" sz="1000" b="0" i="0" u="none" baseline="0">
              <a:solidFill>
                <a:srgbClr val="000000"/>
              </a:solidFill>
              <a:latin typeface="Helv"/>
              <a:ea typeface="Helv"/>
              <a:cs typeface="Helv"/>
            </a:rPr>
            <a:t>1.  Nascholing op initiatief van de scholen: de scholen krijgen financiële middelen toegewezen om aan nascholingsbehoeften  te voldoen.
</a:t>
          </a:r>
          <a:r>
            <a:rPr lang="en-US" cap="none" sz="1000" b="0" i="0" u="none" baseline="0">
              <a:solidFill>
                <a:srgbClr val="000000"/>
              </a:solidFill>
              <a:latin typeface="Helv"/>
              <a:ea typeface="Helv"/>
              <a:cs typeface="Helv"/>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Helv"/>
              <a:ea typeface="Helv"/>
              <a:cs typeface="Helv"/>
            </a:rPr>
            <a:t>3.  Nascholing op initiatief van de Vlaamse Regering:  in 2005 en 2006 was er geen budget voorzien voor nascholingsprojecten op initiatief van de Vlaamse Regering. In 2007 was er 1.500.000 euro voorzien en in 2008  1.406.000 euro.
</a:t>
          </a:r>
          <a:r>
            <a:rPr lang="en-US" cap="none" sz="1000" b="0" i="0" u="none" baseline="0">
              <a:solidFill>
                <a:srgbClr val="000000"/>
              </a:solidFill>
              <a:latin typeface="Helv"/>
              <a:ea typeface="Helv"/>
              <a:cs typeface="Helv"/>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K32" sqref="K32"/>
    </sheetView>
  </sheetViews>
  <sheetFormatPr defaultColWidth="9.140625" defaultRowHeight="12.75"/>
  <cols>
    <col min="1" max="1" width="12.28125" style="0" customWidth="1"/>
    <col min="2" max="2" width="47.00390625" style="0" customWidth="1"/>
  </cols>
  <sheetData>
    <row r="1" ht="15">
      <c r="A1" s="181" t="s">
        <v>289</v>
      </c>
    </row>
    <row r="3" spans="1:2" ht="12.75">
      <c r="A3" t="s">
        <v>290</v>
      </c>
      <c r="B3" t="s">
        <v>432</v>
      </c>
    </row>
    <row r="4" spans="1:2" ht="12.75">
      <c r="A4" t="s">
        <v>291</v>
      </c>
      <c r="B4" t="s">
        <v>431</v>
      </c>
    </row>
    <row r="5" spans="1:2" ht="12.75">
      <c r="A5" t="s">
        <v>292</v>
      </c>
      <c r="B5" t="s">
        <v>212</v>
      </c>
    </row>
    <row r="6" spans="1:2" ht="12.75">
      <c r="A6" t="s">
        <v>293</v>
      </c>
      <c r="B6" t="s">
        <v>213</v>
      </c>
    </row>
    <row r="7" spans="1:2" ht="12.75">
      <c r="A7" t="s">
        <v>294</v>
      </c>
      <c r="B7" t="s">
        <v>430</v>
      </c>
    </row>
    <row r="8" spans="1:2" ht="12.75">
      <c r="A8" t="s">
        <v>355</v>
      </c>
      <c r="B8" t="s">
        <v>357</v>
      </c>
    </row>
    <row r="9" spans="1:2" ht="12.75">
      <c r="A9" t="s">
        <v>356</v>
      </c>
      <c r="B9" t="s">
        <v>358</v>
      </c>
    </row>
    <row r="10" spans="1:2" ht="12.75">
      <c r="A10" t="s">
        <v>295</v>
      </c>
      <c r="B10" t="s">
        <v>214</v>
      </c>
    </row>
    <row r="11" spans="1:2" ht="12.75">
      <c r="A11" t="s">
        <v>296</v>
      </c>
      <c r="B11" t="s">
        <v>215</v>
      </c>
    </row>
    <row r="12" spans="1:2" ht="12.75">
      <c r="A12" t="s">
        <v>297</v>
      </c>
      <c r="B12" t="s">
        <v>216</v>
      </c>
    </row>
    <row r="13" spans="1:2" ht="12.75">
      <c r="A13" t="s">
        <v>298</v>
      </c>
      <c r="B13" t="s">
        <v>217</v>
      </c>
    </row>
    <row r="14" spans="1:2" ht="12.75">
      <c r="A14" t="s">
        <v>299</v>
      </c>
      <c r="B14" s="339" t="s">
        <v>302</v>
      </c>
    </row>
    <row r="15" spans="1:2" ht="12.75">
      <c r="A15" t="s">
        <v>300</v>
      </c>
      <c r="B15" t="s">
        <v>303</v>
      </c>
    </row>
    <row r="16" spans="1:2" ht="12.75">
      <c r="A16" t="s">
        <v>301</v>
      </c>
      <c r="B16" s="339" t="s">
        <v>304</v>
      </c>
    </row>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L35" sqref="L35"/>
    </sheetView>
  </sheetViews>
  <sheetFormatPr defaultColWidth="9.57421875" defaultRowHeight="12.75"/>
  <cols>
    <col min="1" max="1" width="39.140625" style="61" customWidth="1"/>
    <col min="2" max="13" width="8.421875" style="61" customWidth="1"/>
    <col min="14" max="14" width="9.28125" style="61" customWidth="1"/>
    <col min="15" max="16384" width="9.57421875" style="61" customWidth="1"/>
  </cols>
  <sheetData>
    <row r="1" spans="1:4" ht="12" customHeight="1">
      <c r="A1" s="6" t="s">
        <v>305</v>
      </c>
      <c r="B1" s="60"/>
      <c r="C1" s="60"/>
      <c r="D1" s="60"/>
    </row>
    <row r="2" spans="1:12" ht="12" customHeight="1">
      <c r="A2" s="633" t="s">
        <v>169</v>
      </c>
      <c r="B2" s="633"/>
      <c r="C2" s="633"/>
      <c r="D2" s="633"/>
      <c r="E2" s="633"/>
      <c r="F2" s="633"/>
      <c r="G2" s="633"/>
      <c r="H2" s="633"/>
      <c r="I2" s="633"/>
      <c r="J2" s="633"/>
      <c r="K2" s="633"/>
      <c r="L2" s="633"/>
    </row>
    <row r="3" spans="1:11" ht="12" customHeight="1">
      <c r="A3" s="121"/>
      <c r="B3" s="121"/>
      <c r="C3" s="121"/>
      <c r="D3" s="121"/>
      <c r="E3" s="121"/>
      <c r="F3" s="121"/>
      <c r="G3" s="121"/>
      <c r="H3" s="121"/>
      <c r="I3" s="121"/>
      <c r="J3" s="121"/>
      <c r="K3" s="121"/>
    </row>
    <row r="4" spans="1:12" ht="12" customHeight="1">
      <c r="A4" s="634" t="s">
        <v>199</v>
      </c>
      <c r="B4" s="634"/>
      <c r="C4" s="634"/>
      <c r="D4" s="634"/>
      <c r="E4" s="634"/>
      <c r="F4" s="634"/>
      <c r="G4" s="634"/>
      <c r="H4" s="634"/>
      <c r="I4" s="634"/>
      <c r="J4" s="634"/>
      <c r="K4" s="634"/>
      <c r="L4" s="634"/>
    </row>
    <row r="5" spans="1:11" ht="12" customHeight="1" thickBot="1">
      <c r="A5" s="121"/>
      <c r="B5" s="121"/>
      <c r="C5" s="121"/>
      <c r="D5" s="121"/>
      <c r="E5" s="121"/>
      <c r="F5" s="121"/>
      <c r="G5" s="121"/>
      <c r="H5" s="121"/>
      <c r="I5" s="121"/>
      <c r="J5" s="121"/>
      <c r="K5" s="121"/>
    </row>
    <row r="6" spans="1:11" ht="12.75">
      <c r="A6" s="136" t="s">
        <v>48</v>
      </c>
      <c r="B6" s="137" t="s">
        <v>187</v>
      </c>
      <c r="C6" s="378" t="s">
        <v>188</v>
      </c>
      <c r="D6" s="378" t="s">
        <v>189</v>
      </c>
      <c r="E6" s="378" t="s">
        <v>190</v>
      </c>
      <c r="F6" s="378" t="s">
        <v>191</v>
      </c>
      <c r="G6" s="378" t="s">
        <v>192</v>
      </c>
      <c r="H6" s="378" t="s">
        <v>219</v>
      </c>
      <c r="I6" s="378" t="s">
        <v>220</v>
      </c>
      <c r="J6" s="379" t="s">
        <v>229</v>
      </c>
      <c r="K6" s="380" t="s">
        <v>315</v>
      </c>
    </row>
    <row r="7" spans="1:11" ht="12.75">
      <c r="A7" s="129" t="s">
        <v>193</v>
      </c>
      <c r="B7" s="130"/>
      <c r="C7" s="381"/>
      <c r="D7" s="381"/>
      <c r="E7" s="381"/>
      <c r="F7" s="381"/>
      <c r="G7" s="381"/>
      <c r="H7" s="381"/>
      <c r="I7" s="381"/>
      <c r="J7" s="381"/>
      <c r="K7" s="382"/>
    </row>
    <row r="8" spans="1:11" s="62" customFormat="1" ht="14.25">
      <c r="A8" s="131" t="s">
        <v>195</v>
      </c>
      <c r="B8" s="132">
        <v>4277</v>
      </c>
      <c r="C8" s="383">
        <v>4314</v>
      </c>
      <c r="D8" s="383">
        <v>4385</v>
      </c>
      <c r="E8" s="383">
        <v>4474</v>
      </c>
      <c r="F8" s="383">
        <v>4788</v>
      </c>
      <c r="G8" s="383">
        <v>4912</v>
      </c>
      <c r="H8" s="384">
        <v>3930</v>
      </c>
      <c r="I8" s="384">
        <v>4017</v>
      </c>
      <c r="J8" s="385">
        <v>4017</v>
      </c>
      <c r="K8" s="375">
        <v>4017</v>
      </c>
    </row>
    <row r="9" spans="1:11" s="62" customFormat="1" ht="14.25">
      <c r="A9" s="131" t="s">
        <v>196</v>
      </c>
      <c r="B9" s="132">
        <v>6038</v>
      </c>
      <c r="C9" s="383">
        <v>6091</v>
      </c>
      <c r="D9" s="383">
        <v>6192</v>
      </c>
      <c r="E9" s="383">
        <v>6316</v>
      </c>
      <c r="F9" s="383">
        <v>6572</v>
      </c>
      <c r="G9" s="383">
        <v>6742</v>
      </c>
      <c r="H9" s="384">
        <v>5394</v>
      </c>
      <c r="I9" s="384">
        <v>5513</v>
      </c>
      <c r="J9" s="385">
        <v>5513</v>
      </c>
      <c r="K9" s="375">
        <v>6358</v>
      </c>
    </row>
    <row r="10" spans="1:11" s="62" customFormat="1" ht="14.25">
      <c r="A10" s="182" t="s">
        <v>221</v>
      </c>
      <c r="B10" s="132"/>
      <c r="C10" s="383"/>
      <c r="D10" s="383"/>
      <c r="E10" s="383"/>
      <c r="F10" s="383">
        <v>307</v>
      </c>
      <c r="G10" s="383">
        <v>315</v>
      </c>
      <c r="H10" s="384">
        <v>252</v>
      </c>
      <c r="I10" s="384">
        <v>258</v>
      </c>
      <c r="J10" s="385">
        <v>258</v>
      </c>
      <c r="K10" s="375">
        <v>258</v>
      </c>
    </row>
    <row r="11" spans="1:11" s="62" customFormat="1" ht="14.25">
      <c r="A11" s="182" t="s">
        <v>222</v>
      </c>
      <c r="B11" s="132"/>
      <c r="C11" s="383"/>
      <c r="D11" s="383"/>
      <c r="E11" s="383"/>
      <c r="F11" s="383">
        <v>502</v>
      </c>
      <c r="G11" s="383">
        <v>515</v>
      </c>
      <c r="H11" s="384">
        <v>412</v>
      </c>
      <c r="I11" s="384">
        <v>420</v>
      </c>
      <c r="J11" s="385">
        <v>420</v>
      </c>
      <c r="K11" s="375">
        <v>420</v>
      </c>
    </row>
    <row r="12" spans="1:11" s="134" customFormat="1" ht="14.25">
      <c r="A12" s="183" t="s">
        <v>223</v>
      </c>
      <c r="B12" s="133"/>
      <c r="C12" s="384"/>
      <c r="D12" s="384"/>
      <c r="E12" s="384"/>
      <c r="F12" s="384"/>
      <c r="G12" s="384">
        <v>33</v>
      </c>
      <c r="H12" s="384">
        <v>26</v>
      </c>
      <c r="I12" s="384">
        <v>27</v>
      </c>
      <c r="J12" s="385">
        <v>27</v>
      </c>
      <c r="K12" s="376">
        <v>27</v>
      </c>
    </row>
    <row r="13" spans="1:11" s="62" customFormat="1" ht="14.25">
      <c r="A13" s="182" t="s">
        <v>224</v>
      </c>
      <c r="B13" s="132"/>
      <c r="C13" s="383"/>
      <c r="D13" s="383"/>
      <c r="E13" s="383"/>
      <c r="F13" s="383">
        <v>217</v>
      </c>
      <c r="G13" s="383">
        <v>222</v>
      </c>
      <c r="H13" s="384">
        <v>178</v>
      </c>
      <c r="I13" s="384">
        <v>182</v>
      </c>
      <c r="J13" s="385">
        <v>182</v>
      </c>
      <c r="K13" s="375">
        <v>182</v>
      </c>
    </row>
    <row r="14" spans="1:11" s="62" customFormat="1" ht="13.5" customHeight="1">
      <c r="A14" s="129" t="s">
        <v>194</v>
      </c>
      <c r="B14" s="135">
        <v>1509</v>
      </c>
      <c r="C14" s="386">
        <v>1522</v>
      </c>
      <c r="D14" s="386">
        <v>1548</v>
      </c>
      <c r="E14" s="386">
        <v>2089</v>
      </c>
      <c r="F14" s="386">
        <v>2624</v>
      </c>
      <c r="G14" s="386">
        <v>2706</v>
      </c>
      <c r="H14" s="387">
        <v>2164</v>
      </c>
      <c r="I14" s="387">
        <v>1795</v>
      </c>
      <c r="J14" s="388">
        <v>2200</v>
      </c>
      <c r="K14" s="375">
        <v>2200</v>
      </c>
    </row>
    <row r="15" spans="1:11" ht="12.75">
      <c r="A15" s="129" t="s">
        <v>197</v>
      </c>
      <c r="B15" s="135">
        <v>1465</v>
      </c>
      <c r="C15" s="386">
        <v>0</v>
      </c>
      <c r="D15" s="386">
        <v>0</v>
      </c>
      <c r="E15" s="386">
        <v>1500</v>
      </c>
      <c r="F15" s="386">
        <v>1453</v>
      </c>
      <c r="G15" s="387">
        <v>1451</v>
      </c>
      <c r="H15" s="387">
        <v>1266</v>
      </c>
      <c r="I15" s="387">
        <v>1131</v>
      </c>
      <c r="J15" s="388">
        <v>846</v>
      </c>
      <c r="K15" s="375">
        <f>675+157</f>
        <v>832</v>
      </c>
    </row>
    <row r="16" spans="1:11" ht="12.75">
      <c r="A16" s="211" t="s">
        <v>11</v>
      </c>
      <c r="B16" s="138">
        <f aca="true" t="shared" si="0" ref="B16:G16">SUM(B8:B15)</f>
        <v>13289</v>
      </c>
      <c r="C16" s="389">
        <f t="shared" si="0"/>
        <v>11927</v>
      </c>
      <c r="D16" s="389">
        <f t="shared" si="0"/>
        <v>12125</v>
      </c>
      <c r="E16" s="389">
        <f t="shared" si="0"/>
        <v>14379</v>
      </c>
      <c r="F16" s="389">
        <f t="shared" si="0"/>
        <v>16463</v>
      </c>
      <c r="G16" s="389">
        <f t="shared" si="0"/>
        <v>16896</v>
      </c>
      <c r="H16" s="389">
        <f>SUM(H8:H15)</f>
        <v>13622</v>
      </c>
      <c r="I16" s="389">
        <f>SUM(I8:I15)</f>
        <v>13343</v>
      </c>
      <c r="J16" s="390">
        <f>SUM(J8:J15)</f>
        <v>13463</v>
      </c>
      <c r="K16" s="377">
        <f>SUM(K8:K15)</f>
        <v>14294</v>
      </c>
    </row>
    <row r="18" ht="11.25">
      <c r="A18" s="125" t="s">
        <v>178</v>
      </c>
    </row>
    <row r="19" ht="11.25">
      <c r="A19" s="124" t="s">
        <v>177</v>
      </c>
    </row>
    <row r="20" ht="12" customHeight="1">
      <c r="A20" s="125" t="s">
        <v>198</v>
      </c>
    </row>
    <row r="21" ht="11.25">
      <c r="A21" s="61" t="s">
        <v>202</v>
      </c>
    </row>
    <row r="22" ht="12" customHeight="1"/>
    <row r="23" ht="12" customHeight="1"/>
    <row r="24" ht="12" customHeight="1"/>
    <row r="25" spans="1:11" ht="11.25">
      <c r="A25" s="64"/>
      <c r="B25" s="63"/>
      <c r="C25" s="63"/>
      <c r="D25" s="63"/>
      <c r="E25" s="63"/>
      <c r="F25" s="63"/>
      <c r="G25" s="63"/>
      <c r="H25" s="63"/>
      <c r="I25" s="63"/>
      <c r="J25" s="63"/>
      <c r="K25" s="63"/>
    </row>
    <row r="26" spans="1:8" ht="11.25">
      <c r="A26" s="64"/>
      <c r="B26" s="65"/>
      <c r="C26" s="65"/>
      <c r="D26" s="65"/>
      <c r="E26" s="65"/>
      <c r="F26" s="65"/>
      <c r="G26" s="65"/>
      <c r="H26" s="65"/>
    </row>
    <row r="27" spans="1:4" ht="11.25">
      <c r="A27" s="64"/>
      <c r="B27" s="63"/>
      <c r="C27" s="63"/>
      <c r="D27" s="63"/>
    </row>
    <row r="28" ht="12" customHeight="1"/>
    <row r="29" ht="12" customHeight="1"/>
    <row r="30" ht="12" customHeight="1"/>
    <row r="31" spans="10:11" ht="12" customHeight="1">
      <c r="J31" s="66"/>
      <c r="K31" s="66"/>
    </row>
    <row r="32" spans="1:11" s="66" customFormat="1" ht="12" customHeight="1">
      <c r="A32" s="61"/>
      <c r="B32" s="61"/>
      <c r="C32" s="61"/>
      <c r="D32" s="61"/>
      <c r="J32" s="61"/>
      <c r="K32" s="61"/>
    </row>
    <row r="33" ht="11.25">
      <c r="A33" s="64"/>
    </row>
    <row r="34" ht="11.25">
      <c r="A34" s="64"/>
    </row>
    <row r="35" ht="12" customHeight="1"/>
    <row r="36" ht="12" customHeight="1"/>
    <row r="37" ht="12" customHeight="1"/>
    <row r="38" ht="12" customHeight="1"/>
  </sheetData>
  <sheetProtection/>
  <mergeCells count="2">
    <mergeCell ref="A2:L2"/>
    <mergeCell ref="A4:L4"/>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F42" sqref="F42"/>
    </sheetView>
  </sheetViews>
  <sheetFormatPr defaultColWidth="9.140625" defaultRowHeight="12.75"/>
  <cols>
    <col min="1" max="1" width="39.421875" style="72" customWidth="1"/>
    <col min="2" max="2" width="22.28125" style="73" customWidth="1"/>
    <col min="3" max="3" width="19.57421875" style="73" customWidth="1"/>
    <col min="4" max="4" width="16.7109375" style="73" customWidth="1"/>
    <col min="5" max="5" width="16.8515625" style="73" customWidth="1"/>
    <col min="6" max="6" width="16.8515625" style="72" customWidth="1"/>
    <col min="7" max="8" width="9.8515625" style="73" customWidth="1"/>
    <col min="9" max="9" width="9.8515625" style="72" customWidth="1"/>
    <col min="10" max="20" width="9.8515625" style="73" customWidth="1"/>
    <col min="21" max="16384" width="9.140625" style="73" customWidth="1"/>
  </cols>
  <sheetData>
    <row r="1" spans="1:5" ht="12.75">
      <c r="A1" s="143" t="s">
        <v>305</v>
      </c>
      <c r="D1" s="72"/>
      <c r="E1" s="72"/>
    </row>
    <row r="2" spans="1:6" ht="12.75">
      <c r="A2" s="637" t="s">
        <v>169</v>
      </c>
      <c r="B2" s="637"/>
      <c r="C2" s="637"/>
      <c r="D2" s="637"/>
      <c r="E2" s="637"/>
      <c r="F2" s="145"/>
    </row>
    <row r="3" spans="1:6" ht="12.75">
      <c r="A3" s="146"/>
      <c r="B3" s="144"/>
      <c r="C3" s="144"/>
      <c r="D3" s="144"/>
      <c r="E3" s="144"/>
      <c r="F3" s="145"/>
    </row>
    <row r="4" spans="1:5" s="147" customFormat="1" ht="12.75">
      <c r="A4" s="637" t="s">
        <v>313</v>
      </c>
      <c r="B4" s="637"/>
      <c r="C4" s="637"/>
      <c r="D4" s="637"/>
      <c r="E4" s="637"/>
    </row>
    <row r="5" spans="1:5" s="77" customFormat="1" ht="7.5" customHeight="1" thickBot="1">
      <c r="A5" s="76"/>
      <c r="E5" s="76"/>
    </row>
    <row r="6" spans="1:5" s="72" customFormat="1" ht="14.25" customHeight="1">
      <c r="A6" s="148"/>
      <c r="B6" s="149" t="s">
        <v>57</v>
      </c>
      <c r="C6" s="149" t="s">
        <v>58</v>
      </c>
      <c r="D6" s="149" t="s">
        <v>59</v>
      </c>
      <c r="E6" s="150" t="s">
        <v>11</v>
      </c>
    </row>
    <row r="7" spans="1:4" s="72" customFormat="1" ht="14.25" customHeight="1">
      <c r="A7" s="76" t="s">
        <v>49</v>
      </c>
      <c r="B7" s="151"/>
      <c r="C7" s="151"/>
      <c r="D7" s="151"/>
    </row>
    <row r="8" spans="1:9" ht="12.75">
      <c r="A8" s="72" t="s">
        <v>165</v>
      </c>
      <c r="B8" s="213">
        <v>531904.73</v>
      </c>
      <c r="C8" s="214">
        <v>2095151.4700000002</v>
      </c>
      <c r="D8" s="214">
        <v>820822.99</v>
      </c>
      <c r="E8" s="215">
        <f>SUM(B8:D8)</f>
        <v>3447879.1900000004</v>
      </c>
      <c r="F8" s="73"/>
      <c r="I8" s="73"/>
    </row>
    <row r="9" spans="1:9" ht="12.75">
      <c r="A9" s="72" t="s">
        <v>166</v>
      </c>
      <c r="B9" s="213">
        <v>152992.77</v>
      </c>
      <c r="C9" s="214">
        <v>330318.98</v>
      </c>
      <c r="D9" s="214">
        <v>85809.06</v>
      </c>
      <c r="E9" s="215">
        <f>SUM(B9:D9)</f>
        <v>569120.81</v>
      </c>
      <c r="F9" s="73"/>
      <c r="I9" s="73"/>
    </row>
    <row r="10" spans="1:5" s="72" customFormat="1" ht="12.75">
      <c r="A10" s="75" t="s">
        <v>11</v>
      </c>
      <c r="B10" s="216">
        <f>SUM(B8:B9)</f>
        <v>684897.5</v>
      </c>
      <c r="C10" s="216">
        <f>SUM(C8:C9)</f>
        <v>2425470.45</v>
      </c>
      <c r="D10" s="216">
        <f>SUM(D8:D9)</f>
        <v>906632.05</v>
      </c>
      <c r="E10" s="217">
        <f>SUM(E8:E9)</f>
        <v>4017000.0000000005</v>
      </c>
    </row>
    <row r="11" spans="1:5" s="76" customFormat="1" ht="12.75">
      <c r="A11" s="72"/>
      <c r="B11" s="218"/>
      <c r="C11" s="218"/>
      <c r="D11" s="218"/>
      <c r="E11" s="152"/>
    </row>
    <row r="12" spans="1:6" s="77" customFormat="1" ht="15">
      <c r="A12" s="76" t="s">
        <v>50</v>
      </c>
      <c r="B12" s="218"/>
      <c r="C12" s="218"/>
      <c r="D12" s="218"/>
      <c r="E12" s="152"/>
      <c r="F12" s="171"/>
    </row>
    <row r="13" spans="1:9" ht="11.25" customHeight="1">
      <c r="A13" s="72" t="s">
        <v>167</v>
      </c>
      <c r="B13" s="213">
        <v>1108753.96</v>
      </c>
      <c r="C13" s="214">
        <v>4054162.44</v>
      </c>
      <c r="D13" s="214">
        <v>529767.09</v>
      </c>
      <c r="E13" s="215">
        <f>SUM(B13:D13)</f>
        <v>5692683.49</v>
      </c>
      <c r="F13" s="73"/>
      <c r="I13" s="73"/>
    </row>
    <row r="14" spans="1:9" ht="12.75">
      <c r="A14" s="72" t="s">
        <v>168</v>
      </c>
      <c r="B14" s="213">
        <v>163144.17</v>
      </c>
      <c r="C14" s="214">
        <v>416686.5</v>
      </c>
      <c r="D14" s="214">
        <v>85485.73999999999</v>
      </c>
      <c r="E14" s="215">
        <f>SUM(B14:D14)</f>
        <v>665316.41</v>
      </c>
      <c r="F14" s="73"/>
      <c r="I14" s="73"/>
    </row>
    <row r="15" spans="1:5" s="72" customFormat="1" ht="12.75" customHeight="1">
      <c r="A15" s="75" t="s">
        <v>11</v>
      </c>
      <c r="B15" s="216">
        <f>SUM(B13:B14)</f>
        <v>1271898.13</v>
      </c>
      <c r="C15" s="216">
        <f>SUM(C13:C14)</f>
        <v>4470848.9399999995</v>
      </c>
      <c r="D15" s="216">
        <f>SUM(D13:D14)</f>
        <v>615252.83</v>
      </c>
      <c r="E15" s="219">
        <f>SUM(E13:E14)</f>
        <v>6357999.9</v>
      </c>
    </row>
    <row r="16" spans="2:5" s="72" customFormat="1" ht="12.75">
      <c r="B16" s="214"/>
      <c r="C16" s="214"/>
      <c r="D16" s="214"/>
      <c r="E16" s="215"/>
    </row>
    <row r="17" spans="1:9" ht="12.75">
      <c r="A17" s="76" t="s">
        <v>179</v>
      </c>
      <c r="B17" s="218">
        <v>20670.46</v>
      </c>
      <c r="C17" s="218">
        <v>2893.68</v>
      </c>
      <c r="D17" s="218">
        <v>234435.86</v>
      </c>
      <c r="E17" s="152">
        <f>SUM(B17:D17)</f>
        <v>258000</v>
      </c>
      <c r="F17" s="73"/>
      <c r="I17" s="73"/>
    </row>
    <row r="18" spans="1:9" ht="13.5" customHeight="1">
      <c r="A18" s="76"/>
      <c r="B18" s="218"/>
      <c r="C18" s="218"/>
      <c r="D18" s="218"/>
      <c r="E18" s="152"/>
      <c r="F18" s="73"/>
      <c r="I18" s="73"/>
    </row>
    <row r="19" spans="1:9" ht="12.75">
      <c r="A19" s="76" t="s">
        <v>145</v>
      </c>
      <c r="B19" s="372">
        <v>137314.91999999998</v>
      </c>
      <c r="C19" s="372">
        <v>178327.88999999998</v>
      </c>
      <c r="D19" s="372">
        <v>104357.16999999998</v>
      </c>
      <c r="E19" s="152">
        <f>SUM(B19:D19)</f>
        <v>419999.9799999999</v>
      </c>
      <c r="F19" s="73"/>
      <c r="G19" s="153"/>
      <c r="I19" s="73"/>
    </row>
    <row r="20" spans="2:9" ht="13.5" customHeight="1">
      <c r="B20" s="151"/>
      <c r="C20" s="151"/>
      <c r="D20" s="151"/>
      <c r="E20" s="152"/>
      <c r="F20" s="73"/>
      <c r="G20" s="154"/>
      <c r="I20" s="73"/>
    </row>
    <row r="21" spans="1:9" ht="13.5" customHeight="1">
      <c r="A21" s="76" t="s">
        <v>184</v>
      </c>
      <c r="B21" s="151"/>
      <c r="C21" s="151"/>
      <c r="D21" s="151"/>
      <c r="E21" s="152">
        <v>26999.989999999998</v>
      </c>
      <c r="F21" s="73"/>
      <c r="G21" s="154"/>
      <c r="I21" s="73"/>
    </row>
    <row r="22" spans="2:9" ht="13.5" customHeight="1">
      <c r="B22" s="74"/>
      <c r="C22" s="151"/>
      <c r="D22" s="220"/>
      <c r="E22" s="72"/>
      <c r="F22" s="73"/>
      <c r="I22" s="73"/>
    </row>
    <row r="23" spans="1:9" ht="13.5" customHeight="1">
      <c r="A23" s="76" t="s">
        <v>225</v>
      </c>
      <c r="B23" s="218">
        <v>42437.74887698856</v>
      </c>
      <c r="C23" s="218">
        <v>124757.056827321</v>
      </c>
      <c r="D23" s="218">
        <v>14805.194295690386</v>
      </c>
      <c r="E23" s="152">
        <f>SUM(B23:D23)</f>
        <v>181999.99999999994</v>
      </c>
      <c r="F23" s="73"/>
      <c r="I23" s="73"/>
    </row>
    <row r="24" spans="1:9" ht="13.5" customHeight="1">
      <c r="A24" s="76"/>
      <c r="B24" s="152"/>
      <c r="C24" s="152"/>
      <c r="D24" s="152"/>
      <c r="E24" s="152"/>
      <c r="F24" s="73"/>
      <c r="I24" s="73"/>
    </row>
    <row r="25" spans="1:7" ht="13.5" customHeight="1">
      <c r="A25" s="72" t="s">
        <v>154</v>
      </c>
      <c r="F25" s="73"/>
      <c r="G25" s="72"/>
    </row>
    <row r="26" spans="1:7" ht="12.75">
      <c r="A26" s="72" t="s">
        <v>60</v>
      </c>
      <c r="F26" s="73"/>
      <c r="G26" s="72"/>
    </row>
    <row r="27" spans="1:7" ht="12.75">
      <c r="A27" s="155"/>
      <c r="F27" s="73"/>
      <c r="G27" s="72"/>
    </row>
    <row r="28" spans="1:7" ht="12.75">
      <c r="A28" s="156"/>
      <c r="F28" s="73"/>
      <c r="G28" s="72"/>
    </row>
    <row r="29" spans="1:7" ht="12.75">
      <c r="A29" s="262"/>
      <c r="F29" s="73"/>
      <c r="G29" s="72"/>
    </row>
    <row r="30" spans="1:7" ht="12.75">
      <c r="A30" s="262"/>
      <c r="F30" s="73"/>
      <c r="G30" s="72"/>
    </row>
    <row r="31" spans="6:7" ht="12.75">
      <c r="F31" s="73"/>
      <c r="G31" s="72"/>
    </row>
    <row r="32" spans="1:7" ht="12.75">
      <c r="A32" s="637" t="s">
        <v>354</v>
      </c>
      <c r="B32" s="637"/>
      <c r="C32" s="637"/>
      <c r="D32" s="637"/>
      <c r="E32" s="637"/>
      <c r="F32" s="73"/>
      <c r="G32" s="72"/>
    </row>
    <row r="33" ht="7.5" customHeight="1" thickBot="1">
      <c r="F33" s="73"/>
    </row>
    <row r="34" spans="1:6" ht="12.75" customHeight="1">
      <c r="A34" s="157" t="s">
        <v>56</v>
      </c>
      <c r="B34" s="158" t="s">
        <v>61</v>
      </c>
      <c r="C34" s="78">
        <v>2013</v>
      </c>
      <c r="E34" s="139"/>
      <c r="F34" s="73"/>
    </row>
    <row r="35" spans="1:6" ht="12.75">
      <c r="A35" s="356" t="s">
        <v>57</v>
      </c>
      <c r="B35" s="357" t="s">
        <v>13</v>
      </c>
      <c r="C35" s="406">
        <v>418962</v>
      </c>
      <c r="D35" s="413"/>
      <c r="E35" s="139"/>
      <c r="F35" s="73"/>
    </row>
    <row r="36" spans="1:6" ht="12.75">
      <c r="A36" s="358" t="s">
        <v>58</v>
      </c>
      <c r="B36" s="359" t="s">
        <v>62</v>
      </c>
      <c r="C36" s="407">
        <v>1344555</v>
      </c>
      <c r="D36" s="413"/>
      <c r="E36" s="139"/>
      <c r="F36" s="73"/>
    </row>
    <row r="37" spans="1:6" ht="12.75">
      <c r="A37" s="358"/>
      <c r="B37" s="359" t="s">
        <v>63</v>
      </c>
      <c r="C37" s="407">
        <v>6723</v>
      </c>
      <c r="D37" s="413"/>
      <c r="F37" s="73"/>
    </row>
    <row r="38" spans="1:6" ht="12.75">
      <c r="A38" s="358"/>
      <c r="B38" s="359" t="s">
        <v>64</v>
      </c>
      <c r="C38" s="408">
        <v>6743</v>
      </c>
      <c r="D38" s="413"/>
      <c r="F38" s="73"/>
    </row>
    <row r="39" spans="1:6" ht="12.75">
      <c r="A39" s="358"/>
      <c r="B39" s="359" t="s">
        <v>65</v>
      </c>
      <c r="C39" s="408">
        <v>2156</v>
      </c>
      <c r="D39" s="413"/>
      <c r="F39" s="73"/>
    </row>
    <row r="40" spans="1:6" ht="12.75">
      <c r="A40" s="360"/>
      <c r="B40" s="361" t="s">
        <v>66</v>
      </c>
      <c r="C40" s="407">
        <v>3842</v>
      </c>
      <c r="D40" s="413"/>
      <c r="F40" s="73"/>
    </row>
    <row r="41" spans="1:6" ht="12.75">
      <c r="A41" s="358" t="s">
        <v>59</v>
      </c>
      <c r="B41" s="359" t="s">
        <v>67</v>
      </c>
      <c r="C41" s="409">
        <v>367278</v>
      </c>
      <c r="D41" s="413"/>
      <c r="E41" s="72"/>
      <c r="F41" s="73"/>
    </row>
    <row r="42" spans="1:6" ht="12.75">
      <c r="A42" s="358"/>
      <c r="B42" s="361" t="s">
        <v>68</v>
      </c>
      <c r="C42" s="410">
        <v>49738</v>
      </c>
      <c r="D42" s="413"/>
      <c r="E42" s="72"/>
      <c r="F42" s="73"/>
    </row>
    <row r="43" spans="1:4" s="72" customFormat="1" ht="12.75">
      <c r="A43" s="159"/>
      <c r="B43" s="160" t="s">
        <v>11</v>
      </c>
      <c r="C43" s="412">
        <v>2199997</v>
      </c>
      <c r="D43" s="215"/>
    </row>
    <row r="44" spans="1:5" s="72" customFormat="1" ht="7.5" customHeight="1">
      <c r="A44" s="76"/>
      <c r="B44" s="75"/>
      <c r="C44" s="79"/>
      <c r="D44" s="79"/>
      <c r="E44" s="79"/>
    </row>
    <row r="45" spans="1:5" s="72" customFormat="1" ht="12.75">
      <c r="A45" s="263"/>
      <c r="B45" s="263"/>
      <c r="C45" s="263"/>
      <c r="D45" s="263"/>
      <c r="E45" s="263"/>
    </row>
    <row r="46" spans="1:5" s="72" customFormat="1" ht="12.75">
      <c r="A46" s="263"/>
      <c r="B46" s="263"/>
      <c r="C46" s="263"/>
      <c r="D46" s="263"/>
      <c r="E46" s="263"/>
    </row>
    <row r="47" spans="1:5" s="72" customFormat="1" ht="13.5" customHeight="1">
      <c r="A47" s="76"/>
      <c r="B47" s="75"/>
      <c r="C47" s="79"/>
      <c r="D47" s="79"/>
      <c r="E47" s="79"/>
    </row>
    <row r="48" ht="13.5" customHeight="1">
      <c r="F48" s="73"/>
    </row>
    <row r="49" spans="1:6" ht="12.75">
      <c r="A49" s="637" t="s">
        <v>314</v>
      </c>
      <c r="B49" s="637"/>
      <c r="C49" s="637"/>
      <c r="D49" s="637"/>
      <c r="E49" s="637"/>
      <c r="F49" s="73"/>
    </row>
    <row r="50" ht="6" customHeight="1" thickBot="1"/>
    <row r="51" spans="1:5" ht="12.75">
      <c r="A51" s="161" t="s">
        <v>158</v>
      </c>
      <c r="B51" s="78"/>
      <c r="C51" s="118"/>
      <c r="D51" s="365" t="s">
        <v>157</v>
      </c>
      <c r="E51" s="78">
        <v>2013</v>
      </c>
    </row>
    <row r="52" spans="1:8" ht="40.5" customHeight="1">
      <c r="A52" s="362" t="s">
        <v>163</v>
      </c>
      <c r="B52" s="635" t="s">
        <v>328</v>
      </c>
      <c r="C52" s="636"/>
      <c r="D52" s="366">
        <v>4</v>
      </c>
      <c r="E52" s="370">
        <v>397391</v>
      </c>
      <c r="F52" s="73"/>
      <c r="H52" s="72"/>
    </row>
    <row r="53" spans="1:8" ht="27" customHeight="1">
      <c r="A53" s="362" t="s">
        <v>164</v>
      </c>
      <c r="B53" s="635" t="s">
        <v>329</v>
      </c>
      <c r="C53" s="636"/>
      <c r="D53" s="366">
        <v>1</v>
      </c>
      <c r="E53" s="370">
        <v>47260</v>
      </c>
      <c r="F53" s="73"/>
      <c r="H53" s="72"/>
    </row>
    <row r="54" spans="1:6" ht="17.25">
      <c r="A54" s="363" t="s">
        <v>330</v>
      </c>
      <c r="B54" s="368" t="s">
        <v>331</v>
      </c>
      <c r="C54" s="369"/>
      <c r="D54" s="366">
        <v>2</v>
      </c>
      <c r="E54" s="370">
        <v>148836</v>
      </c>
      <c r="F54" s="170"/>
    </row>
    <row r="55" spans="1:5" ht="12.75">
      <c r="A55" s="362" t="s">
        <v>332</v>
      </c>
      <c r="B55" s="368" t="s">
        <v>333</v>
      </c>
      <c r="C55" s="369"/>
      <c r="D55" s="366">
        <v>1</v>
      </c>
      <c r="E55" s="370">
        <v>36547</v>
      </c>
    </row>
    <row r="56" spans="1:6" ht="12.75">
      <c r="A56" s="358"/>
      <c r="B56" s="364"/>
      <c r="C56" s="162" t="s">
        <v>11</v>
      </c>
      <c r="D56" s="367">
        <f>SUM(D52:D55)</f>
        <v>8</v>
      </c>
      <c r="E56" s="371">
        <f>SUM(E52:E55)</f>
        <v>630034</v>
      </c>
      <c r="F56" s="215"/>
    </row>
  </sheetData>
  <sheetProtection/>
  <mergeCells count="6">
    <mergeCell ref="B53:C53"/>
    <mergeCell ref="A49:E49"/>
    <mergeCell ref="A2:E2"/>
    <mergeCell ref="A4:E4"/>
    <mergeCell ref="A32:E32"/>
    <mergeCell ref="B52:C52"/>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88"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M32" sqref="M32"/>
    </sheetView>
  </sheetViews>
  <sheetFormatPr defaultColWidth="9.57421875" defaultRowHeight="12.75"/>
  <cols>
    <col min="1" max="1" width="23.8515625" style="61" customWidth="1"/>
    <col min="2" max="14" width="9.28125" style="61" customWidth="1"/>
    <col min="15" max="16384" width="9.57421875" style="61" customWidth="1"/>
  </cols>
  <sheetData>
    <row r="1" spans="1:4" ht="12" customHeight="1">
      <c r="A1" s="6" t="s">
        <v>305</v>
      </c>
      <c r="B1" s="60"/>
      <c r="C1" s="60"/>
      <c r="D1" s="60"/>
    </row>
    <row r="2" spans="1:11" ht="12" customHeight="1">
      <c r="A2" s="633" t="s">
        <v>169</v>
      </c>
      <c r="B2" s="633"/>
      <c r="C2" s="633"/>
      <c r="D2" s="633"/>
      <c r="E2" s="633"/>
      <c r="F2" s="633"/>
      <c r="G2" s="633"/>
      <c r="H2" s="633"/>
      <c r="I2" s="633"/>
      <c r="J2" s="121"/>
      <c r="K2" s="121"/>
    </row>
    <row r="3" spans="1:11" ht="12" customHeight="1">
      <c r="A3" s="121"/>
      <c r="B3" s="121"/>
      <c r="C3" s="121"/>
      <c r="D3" s="121"/>
      <c r="E3" s="121"/>
      <c r="F3" s="121"/>
      <c r="G3" s="121"/>
      <c r="H3" s="121"/>
      <c r="I3" s="121"/>
      <c r="J3" s="121"/>
      <c r="K3" s="121"/>
    </row>
    <row r="4" spans="1:9" s="264" customFormat="1" ht="12.75">
      <c r="A4" s="684" t="s">
        <v>170</v>
      </c>
      <c r="B4" s="684"/>
      <c r="C4" s="684"/>
      <c r="D4" s="684"/>
      <c r="E4" s="684"/>
      <c r="F4" s="684"/>
      <c r="G4" s="684"/>
      <c r="H4" s="684"/>
      <c r="I4" s="684"/>
    </row>
    <row r="5" spans="1:9" s="264" customFormat="1" ht="12.75">
      <c r="A5" s="685" t="s">
        <v>161</v>
      </c>
      <c r="B5" s="685"/>
      <c r="C5" s="685"/>
      <c r="D5" s="685"/>
      <c r="E5" s="685"/>
      <c r="F5" s="685"/>
      <c r="G5" s="685"/>
      <c r="H5" s="685"/>
      <c r="I5" s="685"/>
    </row>
    <row r="6" spans="1:8" s="67" customFormat="1" ht="5.25" customHeight="1" thickBot="1">
      <c r="A6" s="68"/>
      <c r="F6" s="68"/>
      <c r="G6" s="68"/>
      <c r="H6" s="68"/>
    </row>
    <row r="7" spans="1:9" s="70" customFormat="1" ht="15" customHeight="1">
      <c r="A7" s="69"/>
      <c r="B7" s="686" t="s">
        <v>51</v>
      </c>
      <c r="C7" s="687"/>
      <c r="D7" s="687"/>
      <c r="E7" s="688"/>
      <c r="F7" s="686" t="s">
        <v>52</v>
      </c>
      <c r="G7" s="687"/>
      <c r="H7" s="687"/>
      <c r="I7" s="689"/>
    </row>
    <row r="8" spans="1:9" s="67" customFormat="1" ht="38.25" customHeight="1">
      <c r="A8" s="71" t="s">
        <v>53</v>
      </c>
      <c r="B8" s="673" t="s">
        <v>160</v>
      </c>
      <c r="C8" s="674"/>
      <c r="D8" s="675" t="s">
        <v>159</v>
      </c>
      <c r="E8" s="676"/>
      <c r="F8" s="673" t="s">
        <v>160</v>
      </c>
      <c r="G8" s="674"/>
      <c r="H8" s="675" t="s">
        <v>159</v>
      </c>
      <c r="I8" s="677"/>
    </row>
    <row r="9" spans="1:9" s="67" customFormat="1" ht="11.25" customHeight="1">
      <c r="A9" s="165">
        <v>1996</v>
      </c>
      <c r="B9" s="678">
        <v>44704</v>
      </c>
      <c r="C9" s="679"/>
      <c r="D9" s="680">
        <v>24.26877607530014</v>
      </c>
      <c r="E9" s="681"/>
      <c r="F9" s="678">
        <v>0</v>
      </c>
      <c r="G9" s="682"/>
      <c r="H9" s="683">
        <v>0</v>
      </c>
      <c r="I9" s="682"/>
    </row>
    <row r="10" spans="1:9" s="67" customFormat="1" ht="11.25" customHeight="1">
      <c r="A10" s="166">
        <v>1997</v>
      </c>
      <c r="B10" s="667">
        <v>43903</v>
      </c>
      <c r="C10" s="668"/>
      <c r="D10" s="669">
        <v>64.37</v>
      </c>
      <c r="E10" s="670"/>
      <c r="F10" s="667">
        <v>58079</v>
      </c>
      <c r="G10" s="668"/>
      <c r="H10" s="671">
        <v>6.866650636218731</v>
      </c>
      <c r="I10" s="672"/>
    </row>
    <row r="11" spans="1:9" s="67" customFormat="1" ht="11.25" customHeight="1">
      <c r="A11" s="166">
        <v>1998</v>
      </c>
      <c r="B11" s="667">
        <v>43392</v>
      </c>
      <c r="C11" s="668"/>
      <c r="D11" s="669">
        <v>71.244599019829</v>
      </c>
      <c r="E11" s="670"/>
      <c r="F11" s="667">
        <v>58002</v>
      </c>
      <c r="G11" s="668"/>
      <c r="H11" s="671">
        <v>24.19</v>
      </c>
      <c r="I11" s="672"/>
    </row>
    <row r="12" spans="1:9" s="67" customFormat="1" ht="11.25" customHeight="1">
      <c r="A12" s="166">
        <v>1999</v>
      </c>
      <c r="B12" s="667">
        <v>43187</v>
      </c>
      <c r="C12" s="668"/>
      <c r="D12" s="669">
        <v>77.71</v>
      </c>
      <c r="E12" s="670"/>
      <c r="F12" s="667">
        <v>57623</v>
      </c>
      <c r="G12" s="668"/>
      <c r="H12" s="671">
        <v>41.7204802193362</v>
      </c>
      <c r="I12" s="672"/>
    </row>
    <row r="13" spans="1:9" s="67" customFormat="1" ht="11.25" customHeight="1">
      <c r="A13" s="166">
        <v>2000</v>
      </c>
      <c r="B13" s="667">
        <v>44164</v>
      </c>
      <c r="C13" s="668"/>
      <c r="D13" s="669">
        <v>81.39</v>
      </c>
      <c r="E13" s="670"/>
      <c r="F13" s="667">
        <v>56518</v>
      </c>
      <c r="G13" s="668"/>
      <c r="H13" s="660">
        <v>60.09</v>
      </c>
      <c r="I13" s="662"/>
    </row>
    <row r="14" spans="1:9" s="67" customFormat="1" ht="11.25" customHeight="1">
      <c r="A14" s="166">
        <v>2001</v>
      </c>
      <c r="B14" s="663">
        <v>44572</v>
      </c>
      <c r="C14" s="664"/>
      <c r="D14" s="665">
        <v>86.6</v>
      </c>
      <c r="E14" s="666"/>
      <c r="F14" s="663">
        <v>56477</v>
      </c>
      <c r="G14" s="664"/>
      <c r="H14" s="660">
        <v>78.08</v>
      </c>
      <c r="I14" s="662"/>
    </row>
    <row r="15" spans="1:9" s="67" customFormat="1" ht="11.25" customHeight="1">
      <c r="A15" s="166">
        <v>2002</v>
      </c>
      <c r="B15" s="663">
        <v>45348</v>
      </c>
      <c r="C15" s="664"/>
      <c r="D15" s="665">
        <v>90.65</v>
      </c>
      <c r="E15" s="666"/>
      <c r="F15" s="663">
        <v>57158</v>
      </c>
      <c r="G15" s="664"/>
      <c r="H15" s="660">
        <v>94.74</v>
      </c>
      <c r="I15" s="662"/>
    </row>
    <row r="16" spans="1:9" s="67" customFormat="1" ht="11.25" customHeight="1">
      <c r="A16" s="166">
        <v>2003</v>
      </c>
      <c r="B16" s="658">
        <v>46072</v>
      </c>
      <c r="C16" s="659"/>
      <c r="D16" s="660">
        <v>92.36</v>
      </c>
      <c r="E16" s="661"/>
      <c r="F16" s="658">
        <v>56483</v>
      </c>
      <c r="G16" s="659"/>
      <c r="H16" s="660">
        <v>106.35</v>
      </c>
      <c r="I16" s="662"/>
    </row>
    <row r="17" spans="1:9" s="67" customFormat="1" ht="11.25" customHeight="1">
      <c r="A17" s="166">
        <v>2004</v>
      </c>
      <c r="B17" s="658">
        <v>46973</v>
      </c>
      <c r="C17" s="659"/>
      <c r="D17" s="660">
        <v>91.05</v>
      </c>
      <c r="E17" s="661"/>
      <c r="F17" s="658">
        <v>57695</v>
      </c>
      <c r="G17" s="659"/>
      <c r="H17" s="660">
        <v>104.65</v>
      </c>
      <c r="I17" s="662"/>
    </row>
    <row r="18" spans="1:9" s="67" customFormat="1" ht="11.25" customHeight="1">
      <c r="A18" s="166">
        <v>2005</v>
      </c>
      <c r="B18" s="658">
        <v>49609</v>
      </c>
      <c r="C18" s="659"/>
      <c r="D18" s="660">
        <v>86.96</v>
      </c>
      <c r="E18" s="661"/>
      <c r="F18" s="658">
        <v>58911</v>
      </c>
      <c r="G18" s="659"/>
      <c r="H18" s="660">
        <v>103.39</v>
      </c>
      <c r="I18" s="662"/>
    </row>
    <row r="19" spans="1:9" s="67" customFormat="1" ht="11.25" customHeight="1">
      <c r="A19" s="166">
        <v>2006</v>
      </c>
      <c r="B19" s="638">
        <v>49426</v>
      </c>
      <c r="C19" s="639"/>
      <c r="D19" s="640">
        <v>88.71</v>
      </c>
      <c r="E19" s="641"/>
      <c r="F19" s="638">
        <v>61325</v>
      </c>
      <c r="G19" s="639"/>
      <c r="H19" s="640">
        <v>100.96</v>
      </c>
      <c r="I19" s="642"/>
    </row>
    <row r="20" spans="1:9" s="67" customFormat="1" ht="11.25" customHeight="1">
      <c r="A20" s="166">
        <v>2007</v>
      </c>
      <c r="B20" s="638">
        <v>49688</v>
      </c>
      <c r="C20" s="639"/>
      <c r="D20" s="640">
        <v>89.28</v>
      </c>
      <c r="E20" s="641"/>
      <c r="F20" s="638">
        <v>62632</v>
      </c>
      <c r="G20" s="639"/>
      <c r="H20" s="640">
        <v>100.84</v>
      </c>
      <c r="I20" s="642"/>
    </row>
    <row r="21" spans="1:9" s="67" customFormat="1" ht="12" customHeight="1">
      <c r="A21" s="166">
        <v>2008</v>
      </c>
      <c r="B21" s="638">
        <v>49629</v>
      </c>
      <c r="C21" s="639"/>
      <c r="D21" s="640">
        <v>95.57</v>
      </c>
      <c r="E21" s="641"/>
      <c r="F21" s="638">
        <v>64493</v>
      </c>
      <c r="G21" s="639"/>
      <c r="H21" s="640">
        <v>100.91</v>
      </c>
      <c r="I21" s="642"/>
    </row>
    <row r="22" spans="1:9" s="67" customFormat="1" ht="12" customHeight="1">
      <c r="A22" s="166">
        <v>2009</v>
      </c>
      <c r="B22" s="638">
        <v>50249.9305</v>
      </c>
      <c r="C22" s="639"/>
      <c r="D22" s="640">
        <v>97.75</v>
      </c>
      <c r="E22" s="641"/>
      <c r="F22" s="638">
        <v>66130</v>
      </c>
      <c r="G22" s="639"/>
      <c r="H22" s="640">
        <v>101.95</v>
      </c>
      <c r="I22" s="642"/>
    </row>
    <row r="23" spans="1:9" s="67" customFormat="1" ht="12" customHeight="1">
      <c r="A23" s="166" t="s">
        <v>204</v>
      </c>
      <c r="B23" s="638">
        <v>51679.5258</v>
      </c>
      <c r="C23" s="639"/>
      <c r="D23" s="640">
        <v>76.05</v>
      </c>
      <c r="E23" s="641"/>
      <c r="F23" s="638">
        <v>67320</v>
      </c>
      <c r="G23" s="639"/>
      <c r="H23" s="640">
        <v>80.12</v>
      </c>
      <c r="I23" s="642"/>
    </row>
    <row r="24" spans="1:11" s="67" customFormat="1" ht="11.25" customHeight="1">
      <c r="A24" s="166">
        <v>2011</v>
      </c>
      <c r="B24" s="638">
        <v>52051.6782</v>
      </c>
      <c r="C24" s="639"/>
      <c r="D24" s="640">
        <v>77.17</v>
      </c>
      <c r="E24" s="641"/>
      <c r="F24" s="638">
        <v>67789</v>
      </c>
      <c r="G24" s="639"/>
      <c r="H24" s="640">
        <v>81.33</v>
      </c>
      <c r="I24" s="642"/>
      <c r="K24" s="142"/>
    </row>
    <row r="25" spans="1:11" s="67" customFormat="1" ht="12">
      <c r="A25" s="166">
        <v>2012</v>
      </c>
      <c r="B25" s="638">
        <v>52527</v>
      </c>
      <c r="C25" s="639"/>
      <c r="D25" s="640">
        <v>76.48</v>
      </c>
      <c r="E25" s="641"/>
      <c r="F25" s="638">
        <v>65756</v>
      </c>
      <c r="G25" s="639"/>
      <c r="H25" s="640">
        <v>83.84</v>
      </c>
      <c r="I25" s="642"/>
      <c r="K25" s="142"/>
    </row>
    <row r="26" spans="1:11" s="67" customFormat="1" ht="12">
      <c r="A26" s="166" t="s">
        <v>428</v>
      </c>
      <c r="B26" s="638">
        <v>53150</v>
      </c>
      <c r="C26" s="639"/>
      <c r="D26" s="640">
        <v>75.58</v>
      </c>
      <c r="E26" s="641"/>
      <c r="F26" s="638">
        <v>65096</v>
      </c>
      <c r="G26" s="639"/>
      <c r="H26" s="640">
        <v>97.67</v>
      </c>
      <c r="I26" s="642"/>
      <c r="K26" s="142"/>
    </row>
    <row r="27" spans="1:11" s="67" customFormat="1" ht="12">
      <c r="A27" s="68"/>
      <c r="B27" s="212"/>
      <c r="C27" s="212"/>
      <c r="D27" s="212"/>
      <c r="E27" s="212"/>
      <c r="F27" s="119"/>
      <c r="G27" s="119"/>
      <c r="H27" s="119"/>
      <c r="I27" s="212"/>
      <c r="K27" s="142"/>
    </row>
    <row r="28" spans="2:12" s="67" customFormat="1" ht="12" thickBot="1">
      <c r="B28" s="212"/>
      <c r="C28" s="212"/>
      <c r="D28" s="212"/>
      <c r="E28" s="119"/>
      <c r="F28" s="212"/>
      <c r="G28" s="212"/>
      <c r="H28" s="212"/>
      <c r="I28" s="212"/>
      <c r="J28" s="68"/>
      <c r="K28" s="68"/>
      <c r="L28" s="68"/>
    </row>
    <row r="29" spans="1:9" s="67" customFormat="1" ht="13.5" customHeight="1">
      <c r="A29" s="114"/>
      <c r="B29" s="647" t="s">
        <v>179</v>
      </c>
      <c r="C29" s="648"/>
      <c r="D29" s="648"/>
      <c r="E29" s="649"/>
      <c r="F29" s="647" t="s">
        <v>40</v>
      </c>
      <c r="G29" s="648"/>
      <c r="H29" s="648"/>
      <c r="I29" s="649"/>
    </row>
    <row r="30" spans="1:9" s="67" customFormat="1" ht="38.25" customHeight="1">
      <c r="A30" s="71" t="s">
        <v>53</v>
      </c>
      <c r="B30" s="650" t="s">
        <v>160</v>
      </c>
      <c r="C30" s="651"/>
      <c r="D30" s="652" t="s">
        <v>159</v>
      </c>
      <c r="E30" s="656"/>
      <c r="F30" s="650" t="s">
        <v>160</v>
      </c>
      <c r="G30" s="651"/>
      <c r="H30" s="652" t="s">
        <v>159</v>
      </c>
      <c r="I30" s="653"/>
    </row>
    <row r="31" spans="1:9" ht="10.5" customHeight="1">
      <c r="A31" s="164">
        <v>2008</v>
      </c>
      <c r="B31" s="638">
        <v>3681</v>
      </c>
      <c r="C31" s="639"/>
      <c r="D31" s="643">
        <v>83.4</v>
      </c>
      <c r="E31" s="657"/>
      <c r="F31" s="638">
        <v>2557.95</v>
      </c>
      <c r="G31" s="639">
        <v>2557.95</v>
      </c>
      <c r="H31" s="640">
        <v>84.83</v>
      </c>
      <c r="I31" s="642"/>
    </row>
    <row r="32" spans="1:9" ht="12" customHeight="1">
      <c r="A32" s="164">
        <v>2009</v>
      </c>
      <c r="B32" s="638">
        <v>3803.1</v>
      </c>
      <c r="C32" s="639"/>
      <c r="D32" s="643">
        <v>82.8272</v>
      </c>
      <c r="E32" s="644"/>
      <c r="F32" s="638">
        <v>2557.55</v>
      </c>
      <c r="G32" s="639"/>
      <c r="H32" s="645">
        <v>86.8</v>
      </c>
      <c r="I32" s="646"/>
    </row>
    <row r="33" spans="1:9" ht="12" customHeight="1">
      <c r="A33" s="164" t="s">
        <v>204</v>
      </c>
      <c r="B33" s="638">
        <v>3880</v>
      </c>
      <c r="C33" s="639"/>
      <c r="D33" s="643">
        <v>64.95</v>
      </c>
      <c r="E33" s="644"/>
      <c r="F33" s="638">
        <v>2549.8</v>
      </c>
      <c r="G33" s="639"/>
      <c r="H33" s="645">
        <v>69.81</v>
      </c>
      <c r="I33" s="646"/>
    </row>
    <row r="34" spans="1:13" ht="12" customHeight="1">
      <c r="A34" s="164">
        <v>2011</v>
      </c>
      <c r="B34" s="638">
        <v>3935.9236546736643</v>
      </c>
      <c r="C34" s="639"/>
      <c r="D34" s="643">
        <v>65.55</v>
      </c>
      <c r="E34" s="644"/>
      <c r="F34" s="638">
        <v>2551.4</v>
      </c>
      <c r="G34" s="639"/>
      <c r="H34" s="645">
        <v>70.88</v>
      </c>
      <c r="I34" s="646"/>
      <c r="J34" s="122"/>
      <c r="K34" s="122"/>
      <c r="L34" s="120"/>
      <c r="M34" s="120"/>
    </row>
    <row r="35" spans="1:13" ht="12" customHeight="1">
      <c r="A35" s="164">
        <v>2012</v>
      </c>
      <c r="B35" s="638">
        <v>3967</v>
      </c>
      <c r="C35" s="639"/>
      <c r="D35" s="643">
        <v>65.03</v>
      </c>
      <c r="E35" s="644"/>
      <c r="F35" s="638">
        <v>2550</v>
      </c>
      <c r="G35" s="639"/>
      <c r="H35" s="645">
        <v>71.37</v>
      </c>
      <c r="I35" s="646"/>
      <c r="J35" s="122"/>
      <c r="K35" s="122"/>
      <c r="L35" s="120"/>
      <c r="M35" s="120"/>
    </row>
    <row r="36" spans="1:13" ht="12" customHeight="1">
      <c r="A36" s="164">
        <v>2013</v>
      </c>
      <c r="B36" s="638">
        <v>3982.06969198565</v>
      </c>
      <c r="C36" s="639"/>
      <c r="D36" s="643">
        <v>64.7904280829774</v>
      </c>
      <c r="E36" s="644"/>
      <c r="F36" s="638">
        <v>2548.95</v>
      </c>
      <c r="G36" s="639"/>
      <c r="H36" s="645">
        <v>71.4</v>
      </c>
      <c r="I36" s="646"/>
      <c r="J36" s="122"/>
      <c r="K36" s="122"/>
      <c r="L36" s="120"/>
      <c r="M36" s="120"/>
    </row>
    <row r="37" spans="1:13" ht="11.25">
      <c r="A37" s="164"/>
      <c r="B37" s="122"/>
      <c r="C37" s="122"/>
      <c r="D37" s="128"/>
      <c r="E37" s="128"/>
      <c r="F37" s="122"/>
      <c r="G37" s="122"/>
      <c r="H37" s="180"/>
      <c r="I37" s="180"/>
      <c r="J37" s="122"/>
      <c r="K37" s="122"/>
      <c r="L37" s="120"/>
      <c r="M37" s="120"/>
    </row>
    <row r="38" spans="1:13" ht="12" thickBot="1">
      <c r="A38" s="115"/>
      <c r="B38" s="122"/>
      <c r="C38" s="122"/>
      <c r="D38" s="120"/>
      <c r="E38" s="120"/>
      <c r="F38" s="122"/>
      <c r="G38" s="122"/>
      <c r="H38" s="120"/>
      <c r="I38" s="120"/>
      <c r="J38" s="122"/>
      <c r="K38" s="122"/>
      <c r="L38" s="120"/>
      <c r="M38" s="120"/>
    </row>
    <row r="39" spans="1:13" ht="11.25">
      <c r="A39" s="114"/>
      <c r="B39" s="647" t="s">
        <v>145</v>
      </c>
      <c r="C39" s="648"/>
      <c r="D39" s="648"/>
      <c r="E39" s="649"/>
      <c r="F39" s="647" t="s">
        <v>184</v>
      </c>
      <c r="G39" s="648"/>
      <c r="H39" s="648"/>
      <c r="I39" s="649"/>
      <c r="J39" s="122"/>
      <c r="K39" s="128"/>
      <c r="L39" s="120"/>
      <c r="M39" s="120"/>
    </row>
    <row r="40" spans="1:13" ht="39" customHeight="1">
      <c r="A40" s="71" t="s">
        <v>53</v>
      </c>
      <c r="B40" s="650" t="s">
        <v>160</v>
      </c>
      <c r="C40" s="651"/>
      <c r="D40" s="652" t="s">
        <v>159</v>
      </c>
      <c r="E40" s="653"/>
      <c r="F40" s="650" t="s">
        <v>160</v>
      </c>
      <c r="G40" s="651"/>
      <c r="H40" s="652" t="s">
        <v>159</v>
      </c>
      <c r="I40" s="653"/>
      <c r="J40" s="122"/>
      <c r="K40" s="122"/>
      <c r="L40" s="120"/>
      <c r="M40" s="120"/>
    </row>
    <row r="41" spans="1:13" ht="11.25">
      <c r="A41" s="163">
        <v>2008</v>
      </c>
      <c r="B41" s="638">
        <v>4627</v>
      </c>
      <c r="C41" s="639"/>
      <c r="D41" s="640">
        <v>108.49</v>
      </c>
      <c r="E41" s="642">
        <v>97.66</v>
      </c>
      <c r="F41" s="638">
        <v>0</v>
      </c>
      <c r="G41" s="639"/>
      <c r="H41" s="654">
        <v>0</v>
      </c>
      <c r="I41" s="655">
        <v>97.66</v>
      </c>
      <c r="J41" s="122"/>
      <c r="K41" s="120"/>
      <c r="L41" s="120"/>
      <c r="M41" s="116"/>
    </row>
    <row r="42" spans="1:13" ht="11.25">
      <c r="A42" s="163">
        <v>2009</v>
      </c>
      <c r="B42" s="638">
        <v>4631</v>
      </c>
      <c r="C42" s="639"/>
      <c r="D42" s="640">
        <v>111.21</v>
      </c>
      <c r="E42" s="642"/>
      <c r="F42" s="638">
        <v>520</v>
      </c>
      <c r="G42" s="639"/>
      <c r="H42" s="640">
        <v>63.46</v>
      </c>
      <c r="I42" s="642"/>
      <c r="J42" s="122"/>
      <c r="K42" s="120"/>
      <c r="L42" s="120"/>
      <c r="M42" s="116"/>
    </row>
    <row r="43" spans="1:13" ht="12.75">
      <c r="A43" s="163" t="s">
        <v>204</v>
      </c>
      <c r="B43" s="638">
        <v>5367.31</v>
      </c>
      <c r="C43" s="639"/>
      <c r="D43" s="640">
        <v>76.76</v>
      </c>
      <c r="E43" s="642"/>
      <c r="F43" s="638">
        <v>533.58</v>
      </c>
      <c r="G43" s="639"/>
      <c r="H43" s="640">
        <v>48.72</v>
      </c>
      <c r="I43" s="642"/>
      <c r="J43" s="122"/>
      <c r="K43" s="141"/>
      <c r="L43" s="120"/>
      <c r="M43" s="120"/>
    </row>
    <row r="44" spans="1:13" ht="12.75">
      <c r="A44" s="163">
        <v>2011</v>
      </c>
      <c r="B44" s="638">
        <v>5395</v>
      </c>
      <c r="C44" s="639"/>
      <c r="D44" s="640">
        <v>77.85</v>
      </c>
      <c r="E44" s="642"/>
      <c r="F44" s="638">
        <v>547</v>
      </c>
      <c r="G44" s="639"/>
      <c r="H44" s="640">
        <v>49.36</v>
      </c>
      <c r="I44" s="642"/>
      <c r="J44" s="122"/>
      <c r="K44" s="141"/>
      <c r="L44" s="120"/>
      <c r="M44" s="120"/>
    </row>
    <row r="45" spans="1:13" ht="12.75">
      <c r="A45" s="163">
        <v>2012</v>
      </c>
      <c r="B45" s="638">
        <v>5394.52</v>
      </c>
      <c r="C45" s="639"/>
      <c r="D45" s="640">
        <v>77.86</v>
      </c>
      <c r="E45" s="642"/>
      <c r="F45" s="638">
        <v>561.59</v>
      </c>
      <c r="G45" s="639"/>
      <c r="H45" s="640">
        <v>48.08</v>
      </c>
      <c r="I45" s="642"/>
      <c r="J45" s="122"/>
      <c r="K45" s="141"/>
      <c r="L45" s="120"/>
      <c r="M45" s="120"/>
    </row>
    <row r="46" spans="1:13" ht="12.75">
      <c r="A46" s="163">
        <v>2013</v>
      </c>
      <c r="B46" s="638">
        <v>5410</v>
      </c>
      <c r="C46" s="639"/>
      <c r="D46" s="640">
        <v>77.63</v>
      </c>
      <c r="E46" s="641"/>
      <c r="F46" s="638">
        <v>576</v>
      </c>
      <c r="G46" s="639"/>
      <c r="H46" s="640">
        <v>46.86</v>
      </c>
      <c r="I46" s="642"/>
      <c r="J46" s="122"/>
      <c r="K46" s="141"/>
      <c r="L46" s="120"/>
      <c r="M46" s="120"/>
    </row>
    <row r="47" spans="1:13" ht="11.25">
      <c r="A47" s="115"/>
      <c r="B47" s="122"/>
      <c r="C47" s="122"/>
      <c r="D47" s="120"/>
      <c r="E47" s="120"/>
      <c r="F47" s="122"/>
      <c r="G47" s="122"/>
      <c r="H47" s="120"/>
      <c r="I47" s="120"/>
      <c r="J47" s="122"/>
      <c r="K47" s="122"/>
      <c r="L47" s="120"/>
      <c r="M47" s="120"/>
    </row>
    <row r="48" s="116" customFormat="1" ht="11.25">
      <c r="A48" s="119" t="s">
        <v>54</v>
      </c>
    </row>
    <row r="49" spans="1:10" s="116" customFormat="1" ht="11.25">
      <c r="A49" s="119" t="s">
        <v>55</v>
      </c>
      <c r="J49" s="117"/>
    </row>
    <row r="50" s="116" customFormat="1" ht="11.25">
      <c r="A50" s="119" t="s">
        <v>162</v>
      </c>
    </row>
    <row r="51" s="116" customFormat="1" ht="11.25">
      <c r="A51" s="61" t="s">
        <v>203</v>
      </c>
    </row>
    <row r="52" s="116" customFormat="1" ht="11.25">
      <c r="A52" s="124" t="s">
        <v>228</v>
      </c>
    </row>
    <row r="53" ht="11.25">
      <c r="A53" s="61" t="s">
        <v>426</v>
      </c>
    </row>
    <row r="54" ht="11.25">
      <c r="A54" s="124" t="s">
        <v>427</v>
      </c>
    </row>
  </sheetData>
  <sheetProtection/>
  <mergeCells count="141">
    <mergeCell ref="B44:C44"/>
    <mergeCell ref="D44:E44"/>
    <mergeCell ref="F44:G44"/>
    <mergeCell ref="H44:I44"/>
    <mergeCell ref="A2:I2"/>
    <mergeCell ref="A4:I4"/>
    <mergeCell ref="A5:I5"/>
    <mergeCell ref="B7:E7"/>
    <mergeCell ref="F7:I7"/>
    <mergeCell ref="B24:C24"/>
    <mergeCell ref="F24:G24"/>
    <mergeCell ref="H24:I24"/>
    <mergeCell ref="B9:C9"/>
    <mergeCell ref="D9:E9"/>
    <mergeCell ref="F9:G9"/>
    <mergeCell ref="H9:I9"/>
    <mergeCell ref="F10:G10"/>
    <mergeCell ref="H10:I10"/>
    <mergeCell ref="B13:C13"/>
    <mergeCell ref="D13:E13"/>
    <mergeCell ref="B8:C8"/>
    <mergeCell ref="D8:E8"/>
    <mergeCell ref="F8:G8"/>
    <mergeCell ref="H8:I8"/>
    <mergeCell ref="B11:C11"/>
    <mergeCell ref="D11:E11"/>
    <mergeCell ref="F11:G11"/>
    <mergeCell ref="H11:I11"/>
    <mergeCell ref="B10:C10"/>
    <mergeCell ref="D10:E10"/>
    <mergeCell ref="F13:G13"/>
    <mergeCell ref="H13:I13"/>
    <mergeCell ref="B12:C12"/>
    <mergeCell ref="D12:E12"/>
    <mergeCell ref="F12:G12"/>
    <mergeCell ref="H12:I12"/>
    <mergeCell ref="B15:C15"/>
    <mergeCell ref="D15:E15"/>
    <mergeCell ref="F15:G15"/>
    <mergeCell ref="H15:I15"/>
    <mergeCell ref="B14:C14"/>
    <mergeCell ref="D14:E14"/>
    <mergeCell ref="F14:G14"/>
    <mergeCell ref="H14:I14"/>
    <mergeCell ref="B17:C17"/>
    <mergeCell ref="D17:E17"/>
    <mergeCell ref="F17:G17"/>
    <mergeCell ref="H17:I17"/>
    <mergeCell ref="B16:C16"/>
    <mergeCell ref="D16:E16"/>
    <mergeCell ref="F16:G16"/>
    <mergeCell ref="H16:I16"/>
    <mergeCell ref="B19:C19"/>
    <mergeCell ref="D19:E19"/>
    <mergeCell ref="F19:G19"/>
    <mergeCell ref="H19:I19"/>
    <mergeCell ref="B18:C18"/>
    <mergeCell ref="D18:E18"/>
    <mergeCell ref="F18:G18"/>
    <mergeCell ref="H18:I18"/>
    <mergeCell ref="F21:G21"/>
    <mergeCell ref="H21:I21"/>
    <mergeCell ref="B20:C20"/>
    <mergeCell ref="D20:E20"/>
    <mergeCell ref="F20:G20"/>
    <mergeCell ref="H20:I20"/>
    <mergeCell ref="B32:C32"/>
    <mergeCell ref="D32:E32"/>
    <mergeCell ref="B34:C34"/>
    <mergeCell ref="D34:E34"/>
    <mergeCell ref="B21:C21"/>
    <mergeCell ref="D21:E21"/>
    <mergeCell ref="D24:E24"/>
    <mergeCell ref="B26:C26"/>
    <mergeCell ref="D26:E26"/>
    <mergeCell ref="H30:I30"/>
    <mergeCell ref="B23:C23"/>
    <mergeCell ref="D23:E23"/>
    <mergeCell ref="F23:G23"/>
    <mergeCell ref="B29:E29"/>
    <mergeCell ref="B39:E39"/>
    <mergeCell ref="B30:C30"/>
    <mergeCell ref="D30:E30"/>
    <mergeCell ref="B31:C31"/>
    <mergeCell ref="D31:E31"/>
    <mergeCell ref="H42:I42"/>
    <mergeCell ref="F41:G41"/>
    <mergeCell ref="B41:C41"/>
    <mergeCell ref="D41:E41"/>
    <mergeCell ref="B40:C40"/>
    <mergeCell ref="B22:C22"/>
    <mergeCell ref="D22:E22"/>
    <mergeCell ref="F22:G22"/>
    <mergeCell ref="H22:I22"/>
    <mergeCell ref="F29:I29"/>
    <mergeCell ref="B43:C43"/>
    <mergeCell ref="D43:E43"/>
    <mergeCell ref="F43:G43"/>
    <mergeCell ref="H43:I43"/>
    <mergeCell ref="B33:C33"/>
    <mergeCell ref="H40:I40"/>
    <mergeCell ref="B42:C42"/>
    <mergeCell ref="D42:E42"/>
    <mergeCell ref="H41:I41"/>
    <mergeCell ref="F42:G42"/>
    <mergeCell ref="F40:G40"/>
    <mergeCell ref="D40:E40"/>
    <mergeCell ref="F34:G34"/>
    <mergeCell ref="H34:I34"/>
    <mergeCell ref="H23:I23"/>
    <mergeCell ref="F32:G32"/>
    <mergeCell ref="H32:I32"/>
    <mergeCell ref="F31:G31"/>
    <mergeCell ref="H31:I31"/>
    <mergeCell ref="F30:G30"/>
    <mergeCell ref="F35:G35"/>
    <mergeCell ref="H35:I35"/>
    <mergeCell ref="D33:E33"/>
    <mergeCell ref="F33:G33"/>
    <mergeCell ref="H33:I33"/>
    <mergeCell ref="F39:I39"/>
    <mergeCell ref="B45:C45"/>
    <mergeCell ref="D45:E45"/>
    <mergeCell ref="F45:G45"/>
    <mergeCell ref="H45:I45"/>
    <mergeCell ref="B25:C25"/>
    <mergeCell ref="D25:E25"/>
    <mergeCell ref="F25:G25"/>
    <mergeCell ref="H25:I25"/>
    <mergeCell ref="B35:C35"/>
    <mergeCell ref="D35:E35"/>
    <mergeCell ref="B46:C46"/>
    <mergeCell ref="D46:E46"/>
    <mergeCell ref="F46:G46"/>
    <mergeCell ref="H46:I46"/>
    <mergeCell ref="F26:G26"/>
    <mergeCell ref="H26:I26"/>
    <mergeCell ref="B36:C36"/>
    <mergeCell ref="D36:E36"/>
    <mergeCell ref="F36:G36"/>
    <mergeCell ref="H36:I36"/>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98"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S88"/>
  <sheetViews>
    <sheetView zoomScalePageLayoutView="0" workbookViewId="0" topLeftCell="A1">
      <selection activeCell="K44" sqref="K44"/>
    </sheetView>
  </sheetViews>
  <sheetFormatPr defaultColWidth="9.140625" defaultRowHeight="12.75"/>
  <cols>
    <col min="1" max="1" width="20.7109375" style="303" customWidth="1"/>
    <col min="2" max="2" width="14.7109375" style="303" customWidth="1"/>
    <col min="3" max="3" width="12.00390625" style="304" customWidth="1"/>
    <col min="4" max="5" width="11.7109375" style="303" customWidth="1"/>
    <col min="6" max="6" width="11.7109375" style="304" customWidth="1"/>
    <col min="7" max="8" width="11.7109375" style="303" customWidth="1"/>
    <col min="9" max="9" width="11.7109375" style="304" customWidth="1"/>
    <col min="10" max="11" width="11.7109375" style="303" customWidth="1"/>
    <col min="12" max="12" width="11.7109375" style="304" customWidth="1"/>
    <col min="13" max="14" width="11.7109375" style="303" customWidth="1"/>
    <col min="15" max="15" width="7.421875" style="304" customWidth="1"/>
    <col min="16" max="16" width="8.8515625" style="304" customWidth="1"/>
    <col min="17" max="16384" width="9.140625" style="303" customWidth="1"/>
  </cols>
  <sheetData>
    <row r="1" spans="1:2" ht="12.75">
      <c r="A1" s="143" t="s">
        <v>305</v>
      </c>
      <c r="B1" s="330"/>
    </row>
    <row r="2" spans="1:16" ht="12.75">
      <c r="A2" s="697" t="s">
        <v>271</v>
      </c>
      <c r="B2" s="697"/>
      <c r="C2" s="697"/>
      <c r="D2" s="697"/>
      <c r="E2" s="697"/>
      <c r="F2" s="697"/>
      <c r="G2" s="697"/>
      <c r="H2" s="329"/>
      <c r="I2" s="328"/>
      <c r="J2" s="329"/>
      <c r="K2" s="329"/>
      <c r="L2" s="328"/>
      <c r="M2" s="329"/>
      <c r="N2" s="329"/>
      <c r="O2" s="328"/>
      <c r="P2" s="328"/>
    </row>
    <row r="3" spans="8:16" ht="12.75">
      <c r="H3" s="329"/>
      <c r="I3" s="328"/>
      <c r="J3" s="329"/>
      <c r="K3" s="329"/>
      <c r="L3" s="328"/>
      <c r="M3" s="329"/>
      <c r="N3" s="329"/>
      <c r="O3" s="328"/>
      <c r="P3" s="328"/>
    </row>
    <row r="4" spans="1:16" ht="12.75">
      <c r="A4" s="697" t="s">
        <v>352</v>
      </c>
      <c r="B4" s="697"/>
      <c r="C4" s="697"/>
      <c r="D4" s="697"/>
      <c r="E4" s="697"/>
      <c r="F4" s="697"/>
      <c r="G4" s="697"/>
      <c r="H4" s="348"/>
      <c r="I4" s="328"/>
      <c r="J4" s="329"/>
      <c r="K4" s="329"/>
      <c r="L4" s="328"/>
      <c r="M4" s="329"/>
      <c r="N4" s="329"/>
      <c r="O4" s="328"/>
      <c r="P4" s="328"/>
    </row>
    <row r="5" spans="1:8" s="315" customFormat="1" ht="14.25">
      <c r="A5" s="404" t="s">
        <v>351</v>
      </c>
      <c r="B5" s="404"/>
      <c r="C5" s="404"/>
      <c r="D5" s="404"/>
      <c r="E5" s="404"/>
      <c r="F5" s="404"/>
      <c r="G5" s="404"/>
      <c r="H5" s="374"/>
    </row>
    <row r="6" s="315" customFormat="1" ht="14.25" customHeight="1"/>
    <row r="7" spans="1:3" ht="27.75" customHeight="1">
      <c r="A7" s="400"/>
      <c r="B7" s="401" t="s">
        <v>348</v>
      </c>
      <c r="C7" s="401" t="s">
        <v>350</v>
      </c>
    </row>
    <row r="8" spans="1:3" ht="12.75">
      <c r="A8" s="189" t="s">
        <v>5</v>
      </c>
      <c r="B8" s="395">
        <v>14</v>
      </c>
      <c r="C8" s="395">
        <v>8</v>
      </c>
    </row>
    <row r="9" spans="1:3" ht="12.75">
      <c r="A9" s="189" t="s">
        <v>6</v>
      </c>
      <c r="B9" s="395">
        <v>16</v>
      </c>
      <c r="C9" s="395">
        <v>12</v>
      </c>
    </row>
    <row r="10" spans="1:3" ht="12.75">
      <c r="A10" s="189" t="s">
        <v>8</v>
      </c>
      <c r="B10" s="395">
        <v>10</v>
      </c>
      <c r="C10" s="395">
        <v>8</v>
      </c>
    </row>
    <row r="11" spans="1:3" ht="12.75">
      <c r="A11" s="189" t="s">
        <v>9</v>
      </c>
      <c r="B11" s="395">
        <v>3</v>
      </c>
      <c r="C11" s="395">
        <v>1</v>
      </c>
    </row>
    <row r="12" spans="1:3" ht="12.75">
      <c r="A12" s="189" t="s">
        <v>10</v>
      </c>
      <c r="B12" s="395">
        <v>11</v>
      </c>
      <c r="C12" s="395">
        <v>5</v>
      </c>
    </row>
    <row r="13" spans="1:3" ht="14.25">
      <c r="A13" s="402" t="s">
        <v>11</v>
      </c>
      <c r="B13" s="403">
        <f>SUM(B8:B12)</f>
        <v>54</v>
      </c>
      <c r="C13" s="403">
        <f>SUM(C8:C12)</f>
        <v>34</v>
      </c>
    </row>
    <row r="14" ht="6" customHeight="1"/>
    <row r="15" ht="12.75">
      <c r="A15" s="25" t="s">
        <v>264</v>
      </c>
    </row>
    <row r="16" ht="12.75">
      <c r="A16" s="399" t="s">
        <v>349</v>
      </c>
    </row>
    <row r="17" ht="7.5" customHeight="1"/>
    <row r="18" ht="12.75">
      <c r="A18" s="25"/>
    </row>
    <row r="21" spans="1:8" ht="14.25">
      <c r="A21" s="698" t="s">
        <v>270</v>
      </c>
      <c r="B21" s="698"/>
      <c r="C21" s="698"/>
      <c r="D21" s="698"/>
      <c r="E21" s="698"/>
      <c r="F21" s="698"/>
      <c r="G21" s="698"/>
      <c r="H21" s="698"/>
    </row>
    <row r="22" spans="1:7" ht="14.25">
      <c r="A22" s="696" t="s">
        <v>288</v>
      </c>
      <c r="B22" s="696"/>
      <c r="C22" s="696"/>
      <c r="D22" s="696"/>
      <c r="E22" s="696"/>
      <c r="F22" s="696"/>
      <c r="G22" s="696"/>
    </row>
    <row r="23" spans="1:7" ht="14.25">
      <c r="A23" s="696" t="s">
        <v>311</v>
      </c>
      <c r="B23" s="696"/>
      <c r="C23" s="696"/>
      <c r="D23" s="696"/>
      <c r="E23" s="696"/>
      <c r="F23" s="696"/>
      <c r="G23" s="696"/>
    </row>
    <row r="24" ht="7.5" customHeight="1" thickBot="1">
      <c r="A24" s="315"/>
    </row>
    <row r="25" spans="1:7" ht="12.75">
      <c r="A25" s="32"/>
      <c r="B25" s="326"/>
      <c r="C25" s="699" t="s">
        <v>269</v>
      </c>
      <c r="D25" s="699"/>
      <c r="E25" s="699"/>
      <c r="F25" s="699"/>
      <c r="G25" s="700"/>
    </row>
    <row r="26" spans="1:7" ht="12.75">
      <c r="A26" s="37"/>
      <c r="B26" s="325"/>
      <c r="C26" s="324" t="s">
        <v>268</v>
      </c>
      <c r="D26" s="324" t="s">
        <v>267</v>
      </c>
      <c r="E26" s="324" t="s">
        <v>266</v>
      </c>
      <c r="F26" s="324" t="s">
        <v>265</v>
      </c>
      <c r="G26" s="323" t="s">
        <v>11</v>
      </c>
    </row>
    <row r="27" spans="1:7" s="3" customFormat="1" ht="12.75">
      <c r="A27" s="30" t="s">
        <v>257</v>
      </c>
      <c r="B27" s="336"/>
      <c r="C27" s="327"/>
      <c r="D27" s="327"/>
      <c r="E27" s="327"/>
      <c r="F27" s="327"/>
      <c r="G27" s="337"/>
    </row>
    <row r="28" spans="1:7" ht="12.75">
      <c r="A28" s="330"/>
      <c r="B28" s="319" t="s">
        <v>256</v>
      </c>
      <c r="C28" s="318">
        <v>79</v>
      </c>
      <c r="D28" s="318">
        <v>45</v>
      </c>
      <c r="E28" s="318">
        <v>4</v>
      </c>
      <c r="F28" s="318">
        <v>2</v>
      </c>
      <c r="G28" s="99">
        <v>130</v>
      </c>
    </row>
    <row r="29" spans="1:7" ht="12.75">
      <c r="A29" s="30"/>
      <c r="B29" s="319" t="s">
        <v>255</v>
      </c>
      <c r="C29" s="318">
        <v>58</v>
      </c>
      <c r="D29" s="318">
        <v>22</v>
      </c>
      <c r="E29" s="318">
        <v>2</v>
      </c>
      <c r="F29" s="318">
        <v>3</v>
      </c>
      <c r="G29" s="99">
        <v>85</v>
      </c>
    </row>
    <row r="30" spans="2:7" s="30" customFormat="1" ht="12.75">
      <c r="B30" s="317" t="s">
        <v>11</v>
      </c>
      <c r="C30" s="250">
        <v>137</v>
      </c>
      <c r="D30" s="250">
        <v>67</v>
      </c>
      <c r="E30" s="250">
        <v>6</v>
      </c>
      <c r="F30" s="250">
        <v>5</v>
      </c>
      <c r="G30" s="316">
        <v>215</v>
      </c>
    </row>
    <row r="31" spans="1:7" s="30" customFormat="1" ht="12.75">
      <c r="A31" s="30" t="s">
        <v>287</v>
      </c>
      <c r="B31" s="317"/>
      <c r="C31" s="338"/>
      <c r="D31" s="338"/>
      <c r="E31" s="338"/>
      <c r="F31" s="338"/>
      <c r="G31" s="100"/>
    </row>
    <row r="32" spans="1:13" ht="12.75">
      <c r="A32" s="330" t="s">
        <v>14</v>
      </c>
      <c r="B32" s="319" t="s">
        <v>256</v>
      </c>
      <c r="C32" s="318">
        <v>12</v>
      </c>
      <c r="D32" s="318">
        <v>107</v>
      </c>
      <c r="E32" s="318">
        <v>58</v>
      </c>
      <c r="F32" s="318">
        <v>11</v>
      </c>
      <c r="G32" s="99">
        <v>188</v>
      </c>
      <c r="H32" s="30"/>
      <c r="I32" s="30"/>
      <c r="J32" s="30"/>
      <c r="K32" s="30"/>
      <c r="L32" s="30"/>
      <c r="M32" s="30"/>
    </row>
    <row r="33" spans="1:7" ht="12.75">
      <c r="A33" s="30"/>
      <c r="B33" s="319" t="s">
        <v>255</v>
      </c>
      <c r="C33" s="318">
        <v>6</v>
      </c>
      <c r="D33" s="318">
        <v>66</v>
      </c>
      <c r="E33" s="318">
        <v>48</v>
      </c>
      <c r="F33" s="318">
        <v>8</v>
      </c>
      <c r="G33" s="99">
        <v>128</v>
      </c>
    </row>
    <row r="34" spans="2:13" s="30" customFormat="1" ht="12.75">
      <c r="B34" s="317" t="s">
        <v>11</v>
      </c>
      <c r="C34" s="250">
        <v>18</v>
      </c>
      <c r="D34" s="250">
        <v>173</v>
      </c>
      <c r="E34" s="250">
        <v>106</v>
      </c>
      <c r="F34" s="250">
        <v>19</v>
      </c>
      <c r="G34" s="316">
        <v>316</v>
      </c>
      <c r="H34"/>
      <c r="I34"/>
      <c r="J34"/>
      <c r="K34"/>
      <c r="L34"/>
      <c r="M34"/>
    </row>
    <row r="35" spans="2:13" s="30" customFormat="1" ht="12.75">
      <c r="B35" s="317"/>
      <c r="C35" s="338"/>
      <c r="D35" s="338"/>
      <c r="E35" s="338"/>
      <c r="F35" s="338"/>
      <c r="G35" s="100"/>
      <c r="H35"/>
      <c r="I35"/>
      <c r="J35"/>
      <c r="K35"/>
      <c r="L35"/>
      <c r="M35"/>
    </row>
    <row r="36" spans="1:13" ht="12.75">
      <c r="A36" s="30" t="s">
        <v>16</v>
      </c>
      <c r="B36" s="319" t="s">
        <v>256</v>
      </c>
      <c r="C36" s="318">
        <v>13</v>
      </c>
      <c r="D36" s="318">
        <v>176</v>
      </c>
      <c r="E36" s="318">
        <v>398</v>
      </c>
      <c r="F36" s="318">
        <v>75</v>
      </c>
      <c r="G36" s="99">
        <v>662</v>
      </c>
      <c r="H36" s="30"/>
      <c r="I36" s="30"/>
      <c r="J36" s="30"/>
      <c r="K36" s="30"/>
      <c r="L36" s="30"/>
      <c r="M36" s="30"/>
    </row>
    <row r="37" spans="1:13" ht="12.75">
      <c r="A37" s="30"/>
      <c r="B37" s="319" t="s">
        <v>255</v>
      </c>
      <c r="C37" s="318">
        <v>15</v>
      </c>
      <c r="D37" s="318">
        <v>161</v>
      </c>
      <c r="E37" s="318">
        <v>225</v>
      </c>
      <c r="F37" s="318">
        <v>81</v>
      </c>
      <c r="G37" s="99">
        <v>482</v>
      </c>
      <c r="H37" s="30"/>
      <c r="I37" s="30"/>
      <c r="J37" s="30"/>
      <c r="K37" s="30"/>
      <c r="L37" s="30"/>
      <c r="M37" s="30"/>
    </row>
    <row r="38" spans="2:13" s="30" customFormat="1" ht="12.75">
      <c r="B38" s="317" t="s">
        <v>11</v>
      </c>
      <c r="C38" s="250">
        <v>28</v>
      </c>
      <c r="D38" s="250">
        <v>337</v>
      </c>
      <c r="E38" s="250">
        <v>623</v>
      </c>
      <c r="F38" s="250">
        <v>156</v>
      </c>
      <c r="G38" s="316">
        <v>1144</v>
      </c>
      <c r="H38"/>
      <c r="I38"/>
      <c r="J38"/>
      <c r="K38"/>
      <c r="L38"/>
      <c r="M38"/>
    </row>
    <row r="39" spans="2:13" s="30" customFormat="1" ht="12.75">
      <c r="B39" s="317"/>
      <c r="C39" s="338"/>
      <c r="D39" s="338"/>
      <c r="E39" s="338"/>
      <c r="F39" s="338"/>
      <c r="G39" s="100"/>
      <c r="H39"/>
      <c r="I39"/>
      <c r="J39"/>
      <c r="K39"/>
      <c r="L39"/>
      <c r="M39"/>
    </row>
    <row r="40" spans="1:7" ht="12.75">
      <c r="A40" s="30" t="s">
        <v>17</v>
      </c>
      <c r="B40" s="319" t="s">
        <v>256</v>
      </c>
      <c r="C40" s="318">
        <v>1</v>
      </c>
      <c r="D40" s="318">
        <v>4</v>
      </c>
      <c r="E40" s="318">
        <v>14</v>
      </c>
      <c r="F40" s="318">
        <v>2</v>
      </c>
      <c r="G40" s="99">
        <v>21</v>
      </c>
    </row>
    <row r="41" spans="1:13" ht="12.75">
      <c r="A41" s="30"/>
      <c r="B41" s="319" t="s">
        <v>255</v>
      </c>
      <c r="C41" s="318">
        <v>2</v>
      </c>
      <c r="D41" s="318">
        <v>8</v>
      </c>
      <c r="E41" s="318">
        <v>6</v>
      </c>
      <c r="F41" s="318">
        <v>1</v>
      </c>
      <c r="G41" s="99">
        <v>17</v>
      </c>
      <c r="H41" s="30"/>
      <c r="I41" s="30"/>
      <c r="J41" s="30"/>
      <c r="K41" s="30"/>
      <c r="L41" s="30"/>
      <c r="M41" s="30"/>
    </row>
    <row r="42" spans="2:7" s="30" customFormat="1" ht="12.75">
      <c r="B42" s="317" t="s">
        <v>11</v>
      </c>
      <c r="C42" s="250">
        <v>3</v>
      </c>
      <c r="D42" s="250">
        <v>12</v>
      </c>
      <c r="E42" s="250">
        <v>20</v>
      </c>
      <c r="F42" s="250">
        <v>3</v>
      </c>
      <c r="G42" s="316">
        <v>38</v>
      </c>
    </row>
    <row r="43" spans="2:7" s="30" customFormat="1" ht="12.75">
      <c r="B43" s="317"/>
      <c r="C43" s="338"/>
      <c r="D43" s="338"/>
      <c r="E43" s="338"/>
      <c r="F43" s="338"/>
      <c r="G43" s="100"/>
    </row>
    <row r="44" spans="1:7" ht="12.75">
      <c r="A44" s="30" t="s">
        <v>15</v>
      </c>
      <c r="B44" s="319" t="s">
        <v>256</v>
      </c>
      <c r="C44" s="318">
        <v>2</v>
      </c>
      <c r="D44" s="318">
        <v>91</v>
      </c>
      <c r="E44" s="318">
        <v>138</v>
      </c>
      <c r="F44" s="318">
        <v>22</v>
      </c>
      <c r="G44" s="99">
        <v>253</v>
      </c>
    </row>
    <row r="45" spans="2:7" ht="12.75">
      <c r="B45" s="319" t="s">
        <v>255</v>
      </c>
      <c r="C45" s="318">
        <v>4</v>
      </c>
      <c r="D45" s="318">
        <v>67</v>
      </c>
      <c r="E45" s="318">
        <v>82</v>
      </c>
      <c r="F45" s="318">
        <v>15</v>
      </c>
      <c r="G45" s="99">
        <v>168</v>
      </c>
    </row>
    <row r="46" spans="2:7" s="30" customFormat="1" ht="12.75">
      <c r="B46" s="317" t="s">
        <v>11</v>
      </c>
      <c r="C46" s="250">
        <v>6</v>
      </c>
      <c r="D46" s="250">
        <v>158</v>
      </c>
      <c r="E46" s="250">
        <v>220</v>
      </c>
      <c r="F46" s="250">
        <v>37</v>
      </c>
      <c r="G46" s="316">
        <v>421</v>
      </c>
    </row>
    <row r="47" spans="1:13" ht="12.75">
      <c r="A47" s="249" t="s">
        <v>11</v>
      </c>
      <c r="B47" s="322" t="s">
        <v>256</v>
      </c>
      <c r="C47" s="321">
        <v>107</v>
      </c>
      <c r="D47" s="321">
        <v>423</v>
      </c>
      <c r="E47" s="321">
        <v>612</v>
      </c>
      <c r="F47" s="321">
        <v>112</v>
      </c>
      <c r="G47" s="320">
        <v>1254</v>
      </c>
      <c r="H47" s="30"/>
      <c r="I47" s="30"/>
      <c r="J47" s="30"/>
      <c r="K47" s="30"/>
      <c r="L47" s="30"/>
      <c r="M47" s="30"/>
    </row>
    <row r="48" spans="2:7" ht="12.75">
      <c r="B48" s="319" t="s">
        <v>255</v>
      </c>
      <c r="C48" s="318">
        <v>85</v>
      </c>
      <c r="D48" s="318">
        <v>324</v>
      </c>
      <c r="E48" s="318">
        <v>363</v>
      </c>
      <c r="F48" s="318">
        <v>108</v>
      </c>
      <c r="G48" s="99">
        <v>880</v>
      </c>
    </row>
    <row r="49" spans="2:13" s="30" customFormat="1" ht="12.75">
      <c r="B49" s="317" t="s">
        <v>11</v>
      </c>
      <c r="C49" s="250">
        <v>192</v>
      </c>
      <c r="D49" s="250">
        <v>747</v>
      </c>
      <c r="E49" s="250">
        <v>975</v>
      </c>
      <c r="F49" s="250">
        <v>220</v>
      </c>
      <c r="G49" s="316">
        <v>2134</v>
      </c>
      <c r="H49"/>
      <c r="I49"/>
      <c r="J49"/>
      <c r="K49"/>
      <c r="L49"/>
      <c r="M49"/>
    </row>
    <row r="50" spans="8:13" ht="6.75" customHeight="1">
      <c r="H50" s="30"/>
      <c r="I50" s="30"/>
      <c r="J50" s="30"/>
      <c r="K50" s="30"/>
      <c r="L50" s="30"/>
      <c r="M50" s="30"/>
    </row>
    <row r="51" ht="12.75">
      <c r="A51" s="25" t="s">
        <v>264</v>
      </c>
    </row>
    <row r="52" ht="12.75"/>
    <row r="53" spans="8:13" ht="12.75">
      <c r="H53" s="30"/>
      <c r="I53" s="30"/>
      <c r="J53" s="30"/>
      <c r="K53" s="30"/>
      <c r="L53" s="30"/>
      <c r="M53" s="30"/>
    </row>
    <row r="54" spans="1:10" ht="14.25">
      <c r="A54" s="696" t="s">
        <v>312</v>
      </c>
      <c r="B54" s="696"/>
      <c r="C54" s="696"/>
      <c r="D54" s="696"/>
      <c r="E54" s="696"/>
      <c r="F54" s="696"/>
      <c r="G54" s="696"/>
      <c r="H54" s="696"/>
      <c r="I54" s="696"/>
      <c r="J54" s="696"/>
    </row>
    <row r="55" ht="6" customHeight="1" thickBot="1">
      <c r="A55" s="315"/>
    </row>
    <row r="56" spans="1:10" ht="12.75" customHeight="1">
      <c r="A56" s="32"/>
      <c r="B56" s="32"/>
      <c r="C56" s="701" t="s">
        <v>263</v>
      </c>
      <c r="D56" s="702"/>
      <c r="E56" s="702"/>
      <c r="F56" s="703"/>
      <c r="G56" s="693" t="s">
        <v>353</v>
      </c>
      <c r="H56" s="704"/>
      <c r="I56" s="705"/>
      <c r="J56" s="693" t="s">
        <v>42</v>
      </c>
    </row>
    <row r="57" spans="1:10" ht="12.75">
      <c r="A57" s="3"/>
      <c r="B57" s="3"/>
      <c r="C57" s="690" t="s">
        <v>262</v>
      </c>
      <c r="D57" s="691"/>
      <c r="E57" s="691"/>
      <c r="F57" s="692"/>
      <c r="G57" s="706"/>
      <c r="H57" s="707"/>
      <c r="I57" s="708"/>
      <c r="J57" s="694"/>
    </row>
    <row r="58" spans="1:11" ht="36" customHeight="1">
      <c r="A58" s="37"/>
      <c r="B58" s="313"/>
      <c r="C58" s="312" t="s">
        <v>261</v>
      </c>
      <c r="D58" s="312" t="s">
        <v>260</v>
      </c>
      <c r="E58" s="312" t="s">
        <v>258</v>
      </c>
      <c r="F58" s="312" t="s">
        <v>11</v>
      </c>
      <c r="G58" s="312" t="s">
        <v>259</v>
      </c>
      <c r="H58" s="312" t="s">
        <v>258</v>
      </c>
      <c r="I58" s="312" t="s">
        <v>11</v>
      </c>
      <c r="J58" s="695"/>
      <c r="K58" s="1"/>
    </row>
    <row r="59" spans="1:11" s="3" customFormat="1" ht="12.75">
      <c r="A59" s="30" t="s">
        <v>257</v>
      </c>
      <c r="B59" s="340"/>
      <c r="C59" s="341"/>
      <c r="D59" s="341"/>
      <c r="E59" s="341"/>
      <c r="F59" s="341"/>
      <c r="G59" s="341"/>
      <c r="H59" s="341"/>
      <c r="I59" s="341"/>
      <c r="J59" s="314"/>
      <c r="K59" s="337"/>
    </row>
    <row r="60" spans="1:10" ht="12.75">
      <c r="A60" s="303"/>
      <c r="B60" t="s">
        <v>256</v>
      </c>
      <c r="C60" s="253">
        <v>34</v>
      </c>
      <c r="D60" s="253">
        <v>16</v>
      </c>
      <c r="E60" s="253">
        <v>0</v>
      </c>
      <c r="F60" s="253">
        <v>50</v>
      </c>
      <c r="G60" s="253">
        <v>73</v>
      </c>
      <c r="H60" s="253">
        <v>7</v>
      </c>
      <c r="I60" s="253">
        <v>80</v>
      </c>
      <c r="J60" s="11">
        <v>130</v>
      </c>
    </row>
    <row r="61" spans="2:10" ht="12.75">
      <c r="B61" t="s">
        <v>255</v>
      </c>
      <c r="C61" s="253">
        <v>17</v>
      </c>
      <c r="D61" s="253">
        <v>5</v>
      </c>
      <c r="E61" s="253">
        <v>0</v>
      </c>
      <c r="F61" s="253">
        <v>22</v>
      </c>
      <c r="G61" s="253">
        <v>53</v>
      </c>
      <c r="H61" s="253">
        <v>10</v>
      </c>
      <c r="I61" s="253">
        <v>63</v>
      </c>
      <c r="J61" s="11">
        <v>85</v>
      </c>
    </row>
    <row r="62" spans="2:10" s="305" customFormat="1" ht="12.75">
      <c r="B62" s="305" t="s">
        <v>11</v>
      </c>
      <c r="C62" s="307">
        <v>51</v>
      </c>
      <c r="D62" s="307">
        <v>21</v>
      </c>
      <c r="E62" s="307">
        <v>0</v>
      </c>
      <c r="F62" s="307">
        <v>72</v>
      </c>
      <c r="G62" s="307">
        <v>126</v>
      </c>
      <c r="H62" s="307">
        <v>17</v>
      </c>
      <c r="I62" s="307">
        <v>143</v>
      </c>
      <c r="J62" s="306">
        <v>215</v>
      </c>
    </row>
    <row r="63" spans="1:10" s="305" customFormat="1" ht="12.75">
      <c r="A63" s="344" t="s">
        <v>287</v>
      </c>
      <c r="C63" s="342"/>
      <c r="D63" s="342"/>
      <c r="E63" s="342"/>
      <c r="F63" s="342"/>
      <c r="G63" s="342"/>
      <c r="H63" s="342"/>
      <c r="I63" s="342"/>
      <c r="J63" s="343"/>
    </row>
    <row r="64" spans="1:19" ht="12.75">
      <c r="A64" s="30" t="s">
        <v>14</v>
      </c>
      <c r="B64" t="s">
        <v>256</v>
      </c>
      <c r="C64" s="253">
        <v>45</v>
      </c>
      <c r="D64" s="253">
        <v>62</v>
      </c>
      <c r="E64" s="253">
        <v>5</v>
      </c>
      <c r="F64" s="253">
        <v>112</v>
      </c>
      <c r="G64" s="253">
        <v>64</v>
      </c>
      <c r="H64" s="253">
        <v>12</v>
      </c>
      <c r="I64" s="253">
        <v>76</v>
      </c>
      <c r="J64" s="11">
        <v>188</v>
      </c>
      <c r="K64" s="305"/>
      <c r="L64" s="305"/>
      <c r="M64" s="305"/>
      <c r="N64" s="305"/>
      <c r="O64" s="305"/>
      <c r="P64" s="305"/>
      <c r="Q64" s="305"/>
      <c r="R64" s="305"/>
      <c r="S64" s="305"/>
    </row>
    <row r="65" spans="1:10" ht="12.75">
      <c r="A65" s="30"/>
      <c r="B65" t="s">
        <v>255</v>
      </c>
      <c r="C65" s="253">
        <v>24</v>
      </c>
      <c r="D65" s="253">
        <v>38</v>
      </c>
      <c r="E65" s="253">
        <v>5</v>
      </c>
      <c r="F65" s="253">
        <v>67</v>
      </c>
      <c r="G65" s="253">
        <v>55</v>
      </c>
      <c r="H65" s="253">
        <v>6</v>
      </c>
      <c r="I65" s="253">
        <v>61</v>
      </c>
      <c r="J65" s="11">
        <v>128</v>
      </c>
    </row>
    <row r="66" spans="2:19" s="305" customFormat="1" ht="12.75">
      <c r="B66" s="305" t="s">
        <v>11</v>
      </c>
      <c r="C66" s="307">
        <v>69</v>
      </c>
      <c r="D66" s="307">
        <v>100</v>
      </c>
      <c r="E66" s="307">
        <v>10</v>
      </c>
      <c r="F66" s="307">
        <v>179</v>
      </c>
      <c r="G66" s="307">
        <v>119</v>
      </c>
      <c r="H66" s="307">
        <v>18</v>
      </c>
      <c r="I66" s="307">
        <v>137</v>
      </c>
      <c r="J66" s="311">
        <v>316</v>
      </c>
      <c r="K66"/>
      <c r="L66"/>
      <c r="M66"/>
      <c r="N66"/>
      <c r="O66"/>
      <c r="P66"/>
      <c r="Q66"/>
      <c r="R66"/>
      <c r="S66"/>
    </row>
    <row r="67" spans="3:19" s="305" customFormat="1" ht="12.75">
      <c r="C67" s="342"/>
      <c r="D67" s="342"/>
      <c r="E67" s="342"/>
      <c r="F67" s="342"/>
      <c r="G67" s="342"/>
      <c r="H67" s="342"/>
      <c r="I67" s="342"/>
      <c r="J67" s="343"/>
      <c r="K67"/>
      <c r="L67"/>
      <c r="M67"/>
      <c r="N67"/>
      <c r="O67"/>
      <c r="P67"/>
      <c r="Q67"/>
      <c r="R67"/>
      <c r="S67"/>
    </row>
    <row r="68" spans="1:19" s="189" customFormat="1" ht="12.75">
      <c r="A68" s="345" t="s">
        <v>16</v>
      </c>
      <c r="B68" s="189" t="s">
        <v>256</v>
      </c>
      <c r="C68" s="310">
        <v>114</v>
      </c>
      <c r="D68" s="310">
        <v>236</v>
      </c>
      <c r="E68" s="310">
        <v>8</v>
      </c>
      <c r="F68" s="310">
        <v>358</v>
      </c>
      <c r="G68" s="310">
        <v>175</v>
      </c>
      <c r="H68" s="310">
        <v>129</v>
      </c>
      <c r="I68" s="310">
        <v>304</v>
      </c>
      <c r="J68" s="168">
        <v>662</v>
      </c>
      <c r="K68" s="305"/>
      <c r="L68" s="305"/>
      <c r="M68" s="305"/>
      <c r="N68" s="305"/>
      <c r="O68" s="305"/>
      <c r="P68" s="305"/>
      <c r="Q68" s="305"/>
      <c r="R68" s="305"/>
      <c r="S68" s="305"/>
    </row>
    <row r="69" spans="1:19" s="189" customFormat="1" ht="12.75">
      <c r="A69" s="345"/>
      <c r="B69" s="189" t="s">
        <v>255</v>
      </c>
      <c r="C69" s="310">
        <v>59</v>
      </c>
      <c r="D69" s="310">
        <v>160</v>
      </c>
      <c r="E69" s="310">
        <v>12</v>
      </c>
      <c r="F69" s="310">
        <v>231</v>
      </c>
      <c r="G69" s="310">
        <v>154</v>
      </c>
      <c r="H69" s="310">
        <v>97</v>
      </c>
      <c r="I69" s="310">
        <v>251</v>
      </c>
      <c r="J69" s="168">
        <v>482</v>
      </c>
      <c r="K69" s="305"/>
      <c r="L69" s="305"/>
      <c r="M69" s="305"/>
      <c r="N69" s="305"/>
      <c r="O69" s="305"/>
      <c r="P69" s="305"/>
      <c r="Q69" s="305"/>
      <c r="R69" s="305"/>
      <c r="S69" s="305"/>
    </row>
    <row r="70" spans="2:19" s="308" customFormat="1" ht="12.75">
      <c r="B70" s="308" t="s">
        <v>11</v>
      </c>
      <c r="C70" s="272">
        <v>173</v>
      </c>
      <c r="D70" s="272">
        <v>396</v>
      </c>
      <c r="E70" s="272">
        <v>20</v>
      </c>
      <c r="F70" s="272">
        <v>589</v>
      </c>
      <c r="G70" s="272">
        <v>329</v>
      </c>
      <c r="H70" s="272">
        <v>226</v>
      </c>
      <c r="I70" s="272">
        <v>555</v>
      </c>
      <c r="J70" s="309">
        <v>1144</v>
      </c>
      <c r="K70" s="189"/>
      <c r="L70" s="189"/>
      <c r="M70" s="189"/>
      <c r="N70" s="189"/>
      <c r="O70" s="189"/>
      <c r="P70" s="189"/>
      <c r="Q70" s="189"/>
      <c r="R70" s="189"/>
      <c r="S70" s="189"/>
    </row>
    <row r="71" spans="3:19" s="308" customFormat="1" ht="12.75">
      <c r="C71" s="346"/>
      <c r="D71" s="346"/>
      <c r="E71" s="346"/>
      <c r="F71" s="346"/>
      <c r="G71" s="346"/>
      <c r="H71" s="346"/>
      <c r="I71" s="346"/>
      <c r="J71" s="347"/>
      <c r="K71" s="189"/>
      <c r="L71" s="189"/>
      <c r="M71" s="189"/>
      <c r="N71" s="189"/>
      <c r="O71" s="189"/>
      <c r="P71" s="189"/>
      <c r="Q71" s="189"/>
      <c r="R71" s="189"/>
      <c r="S71" s="189"/>
    </row>
    <row r="72" spans="1:19" ht="12.75">
      <c r="A72" s="30" t="s">
        <v>17</v>
      </c>
      <c r="B72" t="s">
        <v>256</v>
      </c>
      <c r="C72" s="253">
        <v>3</v>
      </c>
      <c r="D72" s="253">
        <v>5</v>
      </c>
      <c r="E72" s="253">
        <v>0</v>
      </c>
      <c r="F72" s="253">
        <v>8</v>
      </c>
      <c r="G72" s="253">
        <v>12</v>
      </c>
      <c r="H72" s="253">
        <v>1</v>
      </c>
      <c r="I72" s="253">
        <v>13</v>
      </c>
      <c r="J72" s="11">
        <v>21</v>
      </c>
      <c r="K72" s="189"/>
      <c r="L72" s="189"/>
      <c r="M72" s="189"/>
      <c r="N72" s="189"/>
      <c r="O72" s="189"/>
      <c r="P72" s="189"/>
      <c r="Q72" s="189"/>
      <c r="R72" s="189"/>
      <c r="S72" s="189"/>
    </row>
    <row r="73" spans="1:19" ht="12.75">
      <c r="A73" s="30"/>
      <c r="B73" t="s">
        <v>255</v>
      </c>
      <c r="C73" s="253">
        <v>2</v>
      </c>
      <c r="D73" s="253">
        <v>1</v>
      </c>
      <c r="E73" s="253">
        <v>0</v>
      </c>
      <c r="F73" s="253">
        <v>3</v>
      </c>
      <c r="G73" s="253">
        <v>12</v>
      </c>
      <c r="H73" s="253">
        <v>2</v>
      </c>
      <c r="I73" s="253">
        <v>14</v>
      </c>
      <c r="J73" s="11">
        <v>17</v>
      </c>
      <c r="K73" s="308"/>
      <c r="L73" s="308"/>
      <c r="M73" s="308"/>
      <c r="N73" s="308"/>
      <c r="O73" s="308"/>
      <c r="P73" s="308"/>
      <c r="Q73" s="308"/>
      <c r="R73" s="308"/>
      <c r="S73" s="308"/>
    </row>
    <row r="74" spans="2:19" s="305" customFormat="1" ht="12.75">
      <c r="B74" s="305" t="s">
        <v>11</v>
      </c>
      <c r="C74" s="307">
        <v>5</v>
      </c>
      <c r="D74" s="307">
        <v>6</v>
      </c>
      <c r="E74" s="307">
        <v>0</v>
      </c>
      <c r="F74" s="307">
        <v>11</v>
      </c>
      <c r="G74" s="307">
        <v>24</v>
      </c>
      <c r="H74" s="307">
        <v>3</v>
      </c>
      <c r="I74" s="307">
        <v>27</v>
      </c>
      <c r="J74" s="306">
        <v>38</v>
      </c>
      <c r="K74" s="308"/>
      <c r="L74" s="308"/>
      <c r="M74" s="308"/>
      <c r="N74" s="308"/>
      <c r="O74" s="308"/>
      <c r="P74" s="308"/>
      <c r="Q74" s="308"/>
      <c r="R74" s="308"/>
      <c r="S74" s="308"/>
    </row>
    <row r="75" spans="3:19" s="305" customFormat="1" ht="12.75">
      <c r="C75" s="342"/>
      <c r="D75" s="342"/>
      <c r="E75" s="342"/>
      <c r="F75" s="342"/>
      <c r="G75" s="342"/>
      <c r="H75" s="342"/>
      <c r="I75" s="342"/>
      <c r="J75" s="343"/>
      <c r="K75" s="308"/>
      <c r="L75" s="308"/>
      <c r="M75" s="308"/>
      <c r="N75" s="308"/>
      <c r="O75" s="308"/>
      <c r="P75" s="308"/>
      <c r="Q75" s="308"/>
      <c r="R75" s="308"/>
      <c r="S75" s="308"/>
    </row>
    <row r="76" spans="1:10" ht="12.75">
      <c r="A76" s="30" t="s">
        <v>15</v>
      </c>
      <c r="B76" t="s">
        <v>256</v>
      </c>
      <c r="C76" s="253">
        <v>58</v>
      </c>
      <c r="D76" s="253">
        <v>44</v>
      </c>
      <c r="E76" s="253">
        <v>3</v>
      </c>
      <c r="F76" s="253">
        <v>105</v>
      </c>
      <c r="G76" s="253">
        <v>125</v>
      </c>
      <c r="H76" s="253">
        <v>23</v>
      </c>
      <c r="I76" s="253">
        <v>148</v>
      </c>
      <c r="J76" s="11">
        <v>253</v>
      </c>
    </row>
    <row r="77" spans="2:10" ht="12.75">
      <c r="B77" t="s">
        <v>255</v>
      </c>
      <c r="C77" s="253">
        <v>37</v>
      </c>
      <c r="D77" s="253">
        <v>18</v>
      </c>
      <c r="E77" s="253">
        <v>3</v>
      </c>
      <c r="F77" s="253">
        <v>58</v>
      </c>
      <c r="G77" s="253">
        <v>103</v>
      </c>
      <c r="H77" s="253">
        <v>7</v>
      </c>
      <c r="I77" s="253">
        <v>110</v>
      </c>
      <c r="J77" s="11">
        <v>168</v>
      </c>
    </row>
    <row r="78" spans="2:10" s="305" customFormat="1" ht="12.75">
      <c r="B78" s="305" t="s">
        <v>11</v>
      </c>
      <c r="C78" s="307">
        <v>95</v>
      </c>
      <c r="D78" s="307">
        <v>62</v>
      </c>
      <c r="E78" s="307">
        <v>6</v>
      </c>
      <c r="F78" s="307">
        <v>163</v>
      </c>
      <c r="G78" s="307">
        <v>228</v>
      </c>
      <c r="H78" s="307">
        <v>30</v>
      </c>
      <c r="I78" s="307">
        <v>258</v>
      </c>
      <c r="J78" s="306">
        <v>421</v>
      </c>
    </row>
    <row r="79" spans="1:19" ht="12.75">
      <c r="A79" s="249" t="s">
        <v>11</v>
      </c>
      <c r="B79" s="101" t="s">
        <v>256</v>
      </c>
      <c r="C79" s="251">
        <v>254</v>
      </c>
      <c r="D79" s="251">
        <v>363</v>
      </c>
      <c r="E79" s="251">
        <v>16</v>
      </c>
      <c r="F79" s="251">
        <v>633</v>
      </c>
      <c r="G79" s="251">
        <v>449</v>
      </c>
      <c r="H79" s="251">
        <v>172</v>
      </c>
      <c r="I79" s="251">
        <v>621</v>
      </c>
      <c r="J79" s="252">
        <v>1254</v>
      </c>
      <c r="K79" s="305"/>
      <c r="L79" s="305"/>
      <c r="M79" s="305"/>
      <c r="N79" s="305"/>
      <c r="O79" s="305"/>
      <c r="P79" s="305"/>
      <c r="Q79" s="305"/>
      <c r="R79" s="305"/>
      <c r="S79" s="305"/>
    </row>
    <row r="80" spans="2:10" ht="12.75">
      <c r="B80" t="s">
        <v>255</v>
      </c>
      <c r="C80" s="253">
        <v>139</v>
      </c>
      <c r="D80" s="253">
        <v>222</v>
      </c>
      <c r="E80" s="253">
        <v>20</v>
      </c>
      <c r="F80" s="253">
        <v>381</v>
      </c>
      <c r="G80" s="253">
        <v>377</v>
      </c>
      <c r="H80" s="253">
        <v>122</v>
      </c>
      <c r="I80" s="253">
        <v>499</v>
      </c>
      <c r="J80" s="11">
        <v>880</v>
      </c>
    </row>
    <row r="81" spans="2:19" s="305" customFormat="1" ht="12.75">
      <c r="B81" s="305" t="s">
        <v>11</v>
      </c>
      <c r="C81" s="307">
        <v>393</v>
      </c>
      <c r="D81" s="307">
        <v>585</v>
      </c>
      <c r="E81" s="307">
        <v>36</v>
      </c>
      <c r="F81" s="307">
        <v>1014</v>
      </c>
      <c r="G81" s="307">
        <v>826</v>
      </c>
      <c r="H81" s="307">
        <v>294</v>
      </c>
      <c r="I81" s="307">
        <v>1120</v>
      </c>
      <c r="J81" s="306">
        <v>2134</v>
      </c>
      <c r="K81"/>
      <c r="L81"/>
      <c r="M81"/>
      <c r="N81"/>
      <c r="O81"/>
      <c r="P81"/>
      <c r="Q81"/>
      <c r="R81"/>
      <c r="S81"/>
    </row>
    <row r="82" s="305" customFormat="1" ht="6.75" customHeight="1"/>
    <row r="83" ht="12.75">
      <c r="A83" s="25" t="s">
        <v>254</v>
      </c>
    </row>
    <row r="84" ht="12.75">
      <c r="A84" s="25" t="s">
        <v>253</v>
      </c>
    </row>
    <row r="85" spans="11:19" ht="12.75">
      <c r="K85" s="305"/>
      <c r="L85" s="305"/>
      <c r="M85" s="305"/>
      <c r="N85" s="305"/>
      <c r="O85" s="305"/>
      <c r="P85" s="305"/>
      <c r="Q85" s="305"/>
      <c r="R85" s="305"/>
      <c r="S85" s="305"/>
    </row>
    <row r="86" spans="11:19" ht="12.75">
      <c r="K86" s="305"/>
      <c r="L86" s="305"/>
      <c r="M86" s="305"/>
      <c r="N86" s="305"/>
      <c r="O86" s="305"/>
      <c r="P86" s="305"/>
      <c r="Q86" s="305"/>
      <c r="R86" s="305"/>
      <c r="S86" s="305"/>
    </row>
    <row r="87" spans="11:19" ht="12.75">
      <c r="K87"/>
      <c r="L87"/>
      <c r="M87"/>
      <c r="N87"/>
      <c r="O87"/>
      <c r="P87"/>
      <c r="Q87"/>
      <c r="R87"/>
      <c r="S87"/>
    </row>
    <row r="88" spans="11:19" ht="12.75">
      <c r="K88"/>
      <c r="L88"/>
      <c r="M88"/>
      <c r="N88"/>
      <c r="O88"/>
      <c r="P88"/>
      <c r="Q88"/>
      <c r="R88"/>
      <c r="S88"/>
    </row>
  </sheetData>
  <sheetProtection/>
  <mergeCells count="11">
    <mergeCell ref="G56:I57"/>
    <mergeCell ref="C57:F57"/>
    <mergeCell ref="J56:J58"/>
    <mergeCell ref="A54:J54"/>
    <mergeCell ref="A22:G22"/>
    <mergeCell ref="A23:G23"/>
    <mergeCell ref="A2:G2"/>
    <mergeCell ref="A4:G4"/>
    <mergeCell ref="A21:H21"/>
    <mergeCell ref="C25:G25"/>
    <mergeCell ref="C56:F56"/>
  </mergeCells>
  <printOptions horizontalCentered="1"/>
  <pageMargins left="0.3937007874015748" right="0.3937007874015748" top="0.3937007874015748" bottom="0.3937007874015748" header="0.5118110236220472" footer="0.5118110236220472"/>
  <pageSetup fitToHeight="2" fitToWidth="1" horizontalDpi="600" verticalDpi="600" orientation="landscape" paperSize="9"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S65"/>
  <sheetViews>
    <sheetView zoomScalePageLayoutView="0" workbookViewId="0" topLeftCell="A1">
      <selection activeCell="I46" sqref="I46"/>
    </sheetView>
  </sheetViews>
  <sheetFormatPr defaultColWidth="9.140625" defaultRowHeight="12.75"/>
  <cols>
    <col min="1" max="1" width="40.140625" style="0" bestFit="1" customWidth="1"/>
    <col min="2" max="3" width="12.421875" style="112" customWidth="1"/>
    <col min="4" max="4" width="12.28125" style="112" customWidth="1"/>
    <col min="5" max="6" width="14.28125" style="0" customWidth="1"/>
    <col min="7" max="7" width="12.57421875" style="0" customWidth="1"/>
    <col min="8" max="8" width="10.00390625" style="0" bestFit="1" customWidth="1"/>
    <col min="13" max="13" width="10.00390625" style="0" bestFit="1" customWidth="1"/>
  </cols>
  <sheetData>
    <row r="1" ht="12.75">
      <c r="A1" s="6" t="s">
        <v>305</v>
      </c>
    </row>
    <row r="2" spans="1:7" ht="12.75">
      <c r="A2" s="617" t="s">
        <v>176</v>
      </c>
      <c r="B2" s="617"/>
      <c r="C2" s="617"/>
      <c r="D2" s="617"/>
      <c r="E2" s="617"/>
      <c r="F2" s="617"/>
      <c r="G2" s="617"/>
    </row>
    <row r="4" spans="1:7" ht="12.75">
      <c r="A4" s="617" t="s">
        <v>308</v>
      </c>
      <c r="B4" s="617"/>
      <c r="C4" s="617"/>
      <c r="D4" s="617"/>
      <c r="E4" s="617"/>
      <c r="F4" s="617"/>
      <c r="G4" s="617"/>
    </row>
    <row r="6" spans="1:7" ht="12.75">
      <c r="A6" s="617" t="s">
        <v>324</v>
      </c>
      <c r="B6" s="617"/>
      <c r="C6" s="617"/>
      <c r="D6" s="617"/>
      <c r="E6" s="617"/>
      <c r="F6" s="617"/>
      <c r="G6" s="617"/>
    </row>
    <row r="7" ht="13.5" thickBot="1"/>
    <row r="8" spans="1:7" ht="12.75">
      <c r="A8" s="713"/>
      <c r="B8" s="710" t="s">
        <v>89</v>
      </c>
      <c r="C8" s="711"/>
      <c r="D8" s="710" t="s">
        <v>90</v>
      </c>
      <c r="E8" s="712"/>
      <c r="F8" s="711"/>
      <c r="G8" s="715" t="s">
        <v>11</v>
      </c>
    </row>
    <row r="9" spans="1:7" ht="12.75">
      <c r="A9" s="714" t="s">
        <v>88</v>
      </c>
      <c r="B9" s="231" t="s">
        <v>58</v>
      </c>
      <c r="C9" s="231" t="s">
        <v>59</v>
      </c>
      <c r="D9" s="231" t="s">
        <v>58</v>
      </c>
      <c r="E9" s="57" t="s">
        <v>59</v>
      </c>
      <c r="F9" s="231" t="s">
        <v>91</v>
      </c>
      <c r="G9" s="716"/>
    </row>
    <row r="10" spans="1:19" ht="12.75">
      <c r="A10" s="232">
        <v>2002</v>
      </c>
      <c r="B10" s="233">
        <v>83200000</v>
      </c>
      <c r="C10" s="233">
        <v>19800000</v>
      </c>
      <c r="D10" s="233">
        <v>12500000</v>
      </c>
      <c r="E10" s="234">
        <v>1300000</v>
      </c>
      <c r="F10" s="233">
        <v>7728000</v>
      </c>
      <c r="G10" s="235">
        <f aca="true" t="shared" si="0" ref="G10:G18">SUM(B10:F10)</f>
        <v>124528000</v>
      </c>
      <c r="N10" s="99"/>
      <c r="O10" s="99"/>
      <c r="P10" s="99"/>
      <c r="Q10" s="99"/>
      <c r="R10" s="99"/>
      <c r="S10" s="99"/>
    </row>
    <row r="11" spans="1:19" ht="12.75">
      <c r="A11" s="236">
        <v>2003</v>
      </c>
      <c r="B11" s="237">
        <v>84454000</v>
      </c>
      <c r="C11" s="237">
        <v>20112000</v>
      </c>
      <c r="D11" s="237">
        <v>12680000</v>
      </c>
      <c r="E11" s="238">
        <v>1363000</v>
      </c>
      <c r="F11" s="237">
        <v>7844000</v>
      </c>
      <c r="G11" s="239">
        <f t="shared" si="0"/>
        <v>126453000</v>
      </c>
      <c r="N11" s="99"/>
      <c r="O11" s="99"/>
      <c r="P11" s="99"/>
      <c r="Q11" s="99"/>
      <c r="R11" s="99"/>
      <c r="S11" s="99"/>
    </row>
    <row r="12" spans="1:19" ht="12.75">
      <c r="A12" s="236">
        <v>2004</v>
      </c>
      <c r="B12" s="237">
        <v>73976000</v>
      </c>
      <c r="C12" s="237">
        <v>17617000</v>
      </c>
      <c r="D12" s="237">
        <v>11107000</v>
      </c>
      <c r="E12" s="238">
        <v>1194000</v>
      </c>
      <c r="F12" s="237">
        <v>6871000</v>
      </c>
      <c r="G12" s="239">
        <f t="shared" si="0"/>
        <v>110765000</v>
      </c>
      <c r="N12" s="99"/>
      <c r="O12" s="99"/>
      <c r="P12" s="99"/>
      <c r="Q12" s="99"/>
      <c r="R12" s="99"/>
      <c r="S12" s="99"/>
    </row>
    <row r="13" spans="1:19" ht="12.75">
      <c r="A13" s="236">
        <v>2005</v>
      </c>
      <c r="B13" s="237">
        <v>87093000</v>
      </c>
      <c r="C13" s="237">
        <v>20741000</v>
      </c>
      <c r="D13" s="237">
        <v>12222000</v>
      </c>
      <c r="E13" s="238">
        <v>1315000</v>
      </c>
      <c r="F13" s="237">
        <v>7561000</v>
      </c>
      <c r="G13" s="239">
        <f t="shared" si="0"/>
        <v>128932000</v>
      </c>
      <c r="N13" s="99"/>
      <c r="O13" s="99"/>
      <c r="P13" s="99"/>
      <c r="Q13" s="99"/>
      <c r="R13" s="99"/>
      <c r="S13" s="99"/>
    </row>
    <row r="14" spans="1:19" ht="12.75">
      <c r="A14" s="236">
        <v>2006</v>
      </c>
      <c r="B14" s="237">
        <v>119875000</v>
      </c>
      <c r="C14" s="237">
        <v>28548000</v>
      </c>
      <c r="D14" s="237">
        <v>13296000</v>
      </c>
      <c r="E14" s="238">
        <v>1429000</v>
      </c>
      <c r="F14" s="237">
        <v>8217000</v>
      </c>
      <c r="G14" s="239">
        <f t="shared" si="0"/>
        <v>171365000</v>
      </c>
      <c r="N14" s="99"/>
      <c r="O14" s="99"/>
      <c r="P14" s="99"/>
      <c r="Q14" s="99"/>
      <c r="R14" s="99"/>
      <c r="S14" s="99"/>
    </row>
    <row r="15" spans="1:19" ht="12.75">
      <c r="A15" s="27">
        <v>2007</v>
      </c>
      <c r="B15" s="237">
        <v>123442000</v>
      </c>
      <c r="C15" s="237">
        <v>29397000</v>
      </c>
      <c r="D15" s="237">
        <v>13535000</v>
      </c>
      <c r="E15" s="238">
        <v>1455000</v>
      </c>
      <c r="F15" s="237">
        <v>8365000</v>
      </c>
      <c r="G15" s="239">
        <f>SUM(B15:F15)</f>
        <v>176194000</v>
      </c>
      <c r="N15" s="99"/>
      <c r="O15" s="99"/>
      <c r="P15" s="99"/>
      <c r="Q15" s="99"/>
      <c r="R15" s="99"/>
      <c r="S15" s="99"/>
    </row>
    <row r="16" spans="1:19" ht="12.75">
      <c r="A16" s="27">
        <v>2008</v>
      </c>
      <c r="B16" s="237">
        <v>240420000</v>
      </c>
      <c r="C16" s="237">
        <v>59309000</v>
      </c>
      <c r="D16" s="237">
        <v>19601000</v>
      </c>
      <c r="E16" s="238">
        <v>2107000</v>
      </c>
      <c r="F16" s="237">
        <v>12114000</v>
      </c>
      <c r="G16" s="239">
        <f>SUM(B16:F16)</f>
        <v>333551000</v>
      </c>
      <c r="N16" s="99"/>
      <c r="O16" s="99"/>
      <c r="P16" s="99"/>
      <c r="Q16" s="99"/>
      <c r="R16" s="99"/>
      <c r="S16" s="99"/>
    </row>
    <row r="17" spans="1:19" ht="12.75">
      <c r="A17" s="27">
        <v>2009</v>
      </c>
      <c r="B17" s="237">
        <v>139755000</v>
      </c>
      <c r="C17" s="237">
        <v>33282000</v>
      </c>
      <c r="D17" s="237">
        <v>14082000</v>
      </c>
      <c r="E17" s="238">
        <v>1514000</v>
      </c>
      <c r="F17" s="237">
        <v>8703000</v>
      </c>
      <c r="G17" s="239">
        <f t="shared" si="0"/>
        <v>197336000</v>
      </c>
      <c r="N17" s="99"/>
      <c r="O17" s="99"/>
      <c r="P17" s="99"/>
      <c r="Q17" s="99"/>
      <c r="R17" s="99"/>
      <c r="S17" s="99"/>
    </row>
    <row r="18" spans="1:19" ht="12.75">
      <c r="A18" s="240">
        <v>2010</v>
      </c>
      <c r="B18" s="238">
        <v>142755000</v>
      </c>
      <c r="C18" s="237">
        <v>36282000</v>
      </c>
      <c r="D18" s="237">
        <v>13530000</v>
      </c>
      <c r="E18" s="237">
        <v>1454000</v>
      </c>
      <c r="F18" s="237">
        <v>8361000</v>
      </c>
      <c r="G18" s="241">
        <f t="shared" si="0"/>
        <v>202382000</v>
      </c>
      <c r="N18" s="99"/>
      <c r="O18" s="99"/>
      <c r="P18" s="99"/>
      <c r="Q18" s="99"/>
      <c r="R18" s="99"/>
      <c r="S18" s="99"/>
    </row>
    <row r="19" spans="1:19" ht="12.75">
      <c r="A19" s="240">
        <v>2011</v>
      </c>
      <c r="B19" s="238">
        <v>149880000</v>
      </c>
      <c r="C19" s="237">
        <v>35157000</v>
      </c>
      <c r="D19" s="237">
        <v>13806000</v>
      </c>
      <c r="E19" s="237">
        <v>1484000</v>
      </c>
      <c r="F19" s="237">
        <v>8532000</v>
      </c>
      <c r="G19" s="241">
        <v>208859000</v>
      </c>
      <c r="N19" s="99"/>
      <c r="O19" s="99"/>
      <c r="P19" s="99"/>
      <c r="Q19" s="99"/>
      <c r="R19" s="99"/>
      <c r="S19" s="99"/>
    </row>
    <row r="20" spans="1:19" ht="12.75">
      <c r="A20" s="240">
        <v>2012</v>
      </c>
      <c r="B20" s="238">
        <v>153248000</v>
      </c>
      <c r="C20" s="237">
        <v>45495000</v>
      </c>
      <c r="D20" s="237">
        <v>14082000</v>
      </c>
      <c r="E20" s="237">
        <v>1514000</v>
      </c>
      <c r="F20" s="237">
        <v>8703000</v>
      </c>
      <c r="G20" s="241">
        <v>223042000</v>
      </c>
      <c r="N20" s="99"/>
      <c r="O20" s="99"/>
      <c r="P20" s="99"/>
      <c r="Q20" s="99"/>
      <c r="R20" s="99"/>
      <c r="S20" s="99"/>
    </row>
    <row r="21" spans="2:7" ht="9" customHeight="1">
      <c r="B21" s="99"/>
      <c r="C21" s="99"/>
      <c r="D21" s="99"/>
      <c r="E21" s="99"/>
      <c r="F21" s="99"/>
      <c r="G21" s="99"/>
    </row>
    <row r="22" spans="1:7" ht="27" customHeight="1">
      <c r="A22" s="709" t="s">
        <v>98</v>
      </c>
      <c r="B22" s="709"/>
      <c r="C22" s="709"/>
      <c r="D22" s="709"/>
      <c r="E22" s="709"/>
      <c r="F22" s="709"/>
      <c r="G22" s="709"/>
    </row>
    <row r="24" spans="1:4" ht="12.75">
      <c r="A24" s="617" t="s">
        <v>309</v>
      </c>
      <c r="B24" s="617"/>
      <c r="C24" s="617"/>
      <c r="D24" s="617"/>
    </row>
    <row r="25" ht="13.5" thickBot="1"/>
    <row r="26" spans="1:4" ht="12.75">
      <c r="A26" s="242" t="s">
        <v>1</v>
      </c>
      <c r="B26" s="243" t="s">
        <v>58</v>
      </c>
      <c r="C26" s="243" t="s">
        <v>59</v>
      </c>
      <c r="D26" s="244" t="s">
        <v>11</v>
      </c>
    </row>
    <row r="27" spans="1:4" ht="12.75">
      <c r="A27" s="101" t="s">
        <v>5</v>
      </c>
      <c r="B27" s="245">
        <v>32985974.06</v>
      </c>
      <c r="C27" s="245">
        <v>20247108.83</v>
      </c>
      <c r="D27" s="246">
        <f aca="true" t="shared" si="1" ref="D27:D32">SUM(B27:C27)</f>
        <v>53233082.89</v>
      </c>
    </row>
    <row r="28" spans="1:4" ht="12.75">
      <c r="A28" s="3" t="s">
        <v>6</v>
      </c>
      <c r="B28" s="247">
        <v>14208641.5</v>
      </c>
      <c r="C28" s="247">
        <v>4247289.38</v>
      </c>
      <c r="D28" s="248">
        <f t="shared" si="1"/>
        <v>18455930.88</v>
      </c>
    </row>
    <row r="29" spans="1:6" ht="12.75">
      <c r="A29" s="3" t="s">
        <v>7</v>
      </c>
      <c r="B29" s="247">
        <v>7660522.5</v>
      </c>
      <c r="C29" s="247">
        <v>3246135.99</v>
      </c>
      <c r="D29" s="248">
        <f t="shared" si="1"/>
        <v>10906658.49</v>
      </c>
      <c r="F29" s="99"/>
    </row>
    <row r="30" spans="1:4" ht="12.75">
      <c r="A30" s="3" t="s">
        <v>8</v>
      </c>
      <c r="B30" s="247">
        <v>27056223.18</v>
      </c>
      <c r="C30" s="247">
        <v>4581953.12</v>
      </c>
      <c r="D30" s="248">
        <f t="shared" si="1"/>
        <v>31638176.3</v>
      </c>
    </row>
    <row r="31" spans="1:4" ht="12.75">
      <c r="A31" s="3" t="s">
        <v>9</v>
      </c>
      <c r="B31" s="247">
        <v>28770394.83</v>
      </c>
      <c r="C31" s="247">
        <v>9886604.04</v>
      </c>
      <c r="D31" s="248">
        <f t="shared" si="1"/>
        <v>38656998.87</v>
      </c>
    </row>
    <row r="32" spans="1:4" ht="12.75">
      <c r="A32" s="3" t="s">
        <v>10</v>
      </c>
      <c r="B32" s="302">
        <v>32490536.78</v>
      </c>
      <c r="C32" s="247">
        <v>1654514.97</v>
      </c>
      <c r="D32" s="248">
        <f t="shared" si="1"/>
        <v>34145051.75</v>
      </c>
    </row>
    <row r="33" spans="1:4" ht="12.75">
      <c r="A33" s="249" t="s">
        <v>11</v>
      </c>
      <c r="B33" s="250">
        <f>SUM(B27:B32)</f>
        <v>143172292.85000002</v>
      </c>
      <c r="C33" s="250">
        <f>SUM(C27:C32)</f>
        <v>43863606.33</v>
      </c>
      <c r="D33" s="261">
        <f>SUM(D27:D32)</f>
        <v>187035899.17999998</v>
      </c>
    </row>
    <row r="34" spans="1:5" ht="12.75">
      <c r="A34" s="6"/>
      <c r="B34" s="100"/>
      <c r="C34" s="100"/>
      <c r="D34" s="113"/>
      <c r="E34" s="99"/>
    </row>
    <row r="36" spans="1:4" ht="12.75">
      <c r="A36" s="617" t="s">
        <v>325</v>
      </c>
      <c r="B36" s="617"/>
      <c r="C36" s="617"/>
      <c r="D36" s="617"/>
    </row>
    <row r="37" ht="13.5" thickBot="1"/>
    <row r="38" spans="1:4" ht="12.75">
      <c r="A38" s="242" t="s">
        <v>143</v>
      </c>
      <c r="B38" s="243" t="s">
        <v>58</v>
      </c>
      <c r="C38" s="243" t="s">
        <v>59</v>
      </c>
      <c r="D38" s="244" t="s">
        <v>11</v>
      </c>
    </row>
    <row r="39" spans="1:7" ht="12.75">
      <c r="A39" s="101" t="s">
        <v>92</v>
      </c>
      <c r="B39" s="251">
        <v>80748559.01</v>
      </c>
      <c r="C39" s="251">
        <v>26011050.75</v>
      </c>
      <c r="D39" s="252">
        <f>SUM(B39:C39)</f>
        <v>106759609.76</v>
      </c>
      <c r="E39" s="112"/>
      <c r="F39" s="112"/>
      <c r="G39" s="112"/>
    </row>
    <row r="40" spans="1:4" ht="12.75">
      <c r="A40" s="3" t="s">
        <v>93</v>
      </c>
      <c r="B40" s="253">
        <v>44197859.63</v>
      </c>
      <c r="C40" s="253">
        <v>3634158.91</v>
      </c>
      <c r="D40" s="8">
        <f aca="true" t="shared" si="2" ref="D40:D46">SUM(B40:C40)</f>
        <v>47832018.54000001</v>
      </c>
    </row>
    <row r="41" spans="1:7" ht="12.75">
      <c r="A41" s="3" t="s">
        <v>94</v>
      </c>
      <c r="B41" s="253">
        <v>4621676.68</v>
      </c>
      <c r="C41" s="253">
        <v>6909430.57</v>
      </c>
      <c r="D41" s="8">
        <f t="shared" si="2"/>
        <v>11531107.25</v>
      </c>
      <c r="E41" s="112"/>
      <c r="F41" s="112"/>
      <c r="G41" s="112"/>
    </row>
    <row r="42" spans="1:7" ht="12.75">
      <c r="A42" s="3" t="s">
        <v>26</v>
      </c>
      <c r="B42" s="253">
        <v>5250144.11</v>
      </c>
      <c r="C42" s="253">
        <v>192470.12</v>
      </c>
      <c r="D42" s="8">
        <f t="shared" si="2"/>
        <v>5442614.23</v>
      </c>
      <c r="F42" s="112"/>
      <c r="G42" s="112"/>
    </row>
    <row r="43" spans="1:4" ht="12.75">
      <c r="A43" s="3" t="s">
        <v>95</v>
      </c>
      <c r="B43" s="253">
        <v>2101683.89</v>
      </c>
      <c r="C43" s="253">
        <v>0</v>
      </c>
      <c r="D43" s="8">
        <f t="shared" si="2"/>
        <v>2101683.89</v>
      </c>
    </row>
    <row r="44" spans="1:4" ht="12.75">
      <c r="A44" s="3" t="s">
        <v>144</v>
      </c>
      <c r="B44" s="253">
        <v>2693062.24</v>
      </c>
      <c r="C44" s="253">
        <v>0</v>
      </c>
      <c r="D44" s="8">
        <f t="shared" si="2"/>
        <v>2693062.24</v>
      </c>
    </row>
    <row r="45" spans="1:4" ht="12.75">
      <c r="A45" s="3" t="s">
        <v>179</v>
      </c>
      <c r="B45" s="253">
        <v>50406.31</v>
      </c>
      <c r="C45" s="253">
        <v>0</v>
      </c>
      <c r="D45" s="8">
        <f t="shared" si="2"/>
        <v>50406.31</v>
      </c>
    </row>
    <row r="46" spans="1:4" ht="12.75">
      <c r="A46" s="37" t="s">
        <v>145</v>
      </c>
      <c r="B46" s="254">
        <v>3508900.98</v>
      </c>
      <c r="C46" s="254">
        <v>7116495.98</v>
      </c>
      <c r="D46" s="255">
        <f t="shared" si="2"/>
        <v>10625396.96</v>
      </c>
    </row>
    <row r="47" spans="1:4" ht="12.75">
      <c r="A47" s="6" t="s">
        <v>11</v>
      </c>
      <c r="B47" s="256">
        <f>SUM(B39:B46)</f>
        <v>143172292.85000002</v>
      </c>
      <c r="C47" s="256">
        <f>SUM(C39:C46)</f>
        <v>43863606.33</v>
      </c>
      <c r="D47" s="353">
        <f>SUM(D39:D46)</f>
        <v>187035899.18</v>
      </c>
    </row>
    <row r="50" spans="1:4" ht="12.75">
      <c r="A50" s="31" t="s">
        <v>310</v>
      </c>
      <c r="B50" s="31"/>
      <c r="C50" s="31"/>
      <c r="D50" s="31"/>
    </row>
    <row r="51" ht="13.5" thickBot="1"/>
    <row r="52" spans="1:4" ht="12.75">
      <c r="A52" s="242" t="s">
        <v>146</v>
      </c>
      <c r="B52" s="257" t="s">
        <v>58</v>
      </c>
      <c r="C52" s="257" t="s">
        <v>59</v>
      </c>
      <c r="D52" s="258" t="s">
        <v>11</v>
      </c>
    </row>
    <row r="53" spans="1:4" ht="12.75">
      <c r="A53" t="s">
        <v>96</v>
      </c>
      <c r="B53" s="253">
        <v>50740248.23</v>
      </c>
      <c r="C53" s="253">
        <v>22953408.72</v>
      </c>
      <c r="D53" s="11">
        <v>73693656.94999999</v>
      </c>
    </row>
    <row r="54" spans="1:4" ht="12.75">
      <c r="A54" t="s">
        <v>326</v>
      </c>
      <c r="B54" s="253">
        <v>21079667.669999998</v>
      </c>
      <c r="C54" s="253">
        <v>14842763.2</v>
      </c>
      <c r="D54" s="11">
        <v>35922430.87</v>
      </c>
    </row>
    <row r="55" spans="1:4" ht="12.75">
      <c r="A55" t="s">
        <v>327</v>
      </c>
      <c r="B55" s="253">
        <v>71352376.95000002</v>
      </c>
      <c r="C55" s="253">
        <v>6067434.42</v>
      </c>
      <c r="D55" s="11">
        <v>77419811.37000002</v>
      </c>
    </row>
    <row r="56" spans="1:8" ht="12.75" customHeight="1">
      <c r="A56" s="259" t="s">
        <v>11</v>
      </c>
      <c r="B56" s="260">
        <f>SUM(B53:B55)</f>
        <v>143172292.85000002</v>
      </c>
      <c r="C56" s="260">
        <f>SUM(C53:C55)</f>
        <v>43863606.34</v>
      </c>
      <c r="D56" s="353">
        <f>SUM(D53:D55)</f>
        <v>187035899.19</v>
      </c>
      <c r="F56" s="11"/>
      <c r="G56" s="11"/>
      <c r="H56" s="11"/>
    </row>
    <row r="57" ht="12.75" customHeight="1"/>
    <row r="58" ht="12.75">
      <c r="A58" t="s">
        <v>97</v>
      </c>
    </row>
    <row r="59" ht="12.75">
      <c r="A59" t="s">
        <v>147</v>
      </c>
    </row>
    <row r="60" ht="12.75">
      <c r="A60" t="s">
        <v>148</v>
      </c>
    </row>
    <row r="61" ht="12.75">
      <c r="A61" t="s">
        <v>149</v>
      </c>
    </row>
    <row r="62" ht="12.75">
      <c r="A62" t="s">
        <v>150</v>
      </c>
    </row>
    <row r="63" ht="12.75">
      <c r="A63" t="s">
        <v>151</v>
      </c>
    </row>
    <row r="64" ht="12.75">
      <c r="A64" t="s">
        <v>152</v>
      </c>
    </row>
    <row r="65" ht="12.75">
      <c r="A65" t="s">
        <v>153</v>
      </c>
    </row>
  </sheetData>
  <sheetProtection/>
  <mergeCells count="11">
    <mergeCell ref="G8:G9"/>
    <mergeCell ref="A6:G6"/>
    <mergeCell ref="A22:G22"/>
    <mergeCell ref="A24:D24"/>
    <mergeCell ref="A36:D36"/>
    <mergeCell ref="A2:G2"/>
    <mergeCell ref="A4:G4"/>
    <mergeCell ref="B8:C8"/>
    <mergeCell ref="D8:F8"/>
    <mergeCell ref="A8:A9"/>
  </mergeCells>
  <printOptions/>
  <pageMargins left="0.3937007874015748" right="0.1968503937007874" top="0.5905511811023623" bottom="0.5905511811023623" header="0.5118110236220472" footer="0.5118110236220472"/>
  <pageSetup horizontalDpi="600" verticalDpi="600" orientation="portrait" paperSize="9" scale="73"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dimension ref="A1:E35"/>
  <sheetViews>
    <sheetView zoomScalePageLayoutView="0" workbookViewId="0" topLeftCell="A1">
      <selection activeCell="H25" sqref="H25"/>
    </sheetView>
  </sheetViews>
  <sheetFormatPr defaultColWidth="9.140625" defaultRowHeight="12.75"/>
  <cols>
    <col min="1" max="1" width="41.28125" style="0" customWidth="1"/>
    <col min="2" max="5" width="15.7109375" style="0" customWidth="1"/>
    <col min="6" max="7" width="13.7109375" style="0" customWidth="1"/>
  </cols>
  <sheetData>
    <row r="1" ht="12.75">
      <c r="A1" s="30" t="s">
        <v>305</v>
      </c>
    </row>
    <row r="2" spans="1:5" ht="15">
      <c r="A2" s="719" t="s">
        <v>285</v>
      </c>
      <c r="B2" s="719"/>
      <c r="C2" s="719"/>
      <c r="D2" s="719"/>
      <c r="E2" s="719"/>
    </row>
    <row r="3" spans="1:5" ht="6.75" customHeight="1" thickBot="1">
      <c r="A3" s="335"/>
      <c r="B3" s="335"/>
      <c r="C3" s="335"/>
      <c r="D3" s="335"/>
      <c r="E3" s="335"/>
    </row>
    <row r="4" spans="1:5" ht="58.5" customHeight="1" thickBot="1">
      <c r="A4" s="721" t="s">
        <v>286</v>
      </c>
      <c r="B4" s="722"/>
      <c r="C4" s="722"/>
      <c r="D4" s="722"/>
      <c r="E4" s="723"/>
    </row>
    <row r="5" spans="1:5" ht="6" customHeight="1">
      <c r="A5" s="335"/>
      <c r="B5" s="335"/>
      <c r="C5" s="335"/>
      <c r="D5" s="335"/>
      <c r="E5" s="335"/>
    </row>
    <row r="6" spans="1:5" ht="14.25">
      <c r="A6" s="720" t="s">
        <v>306</v>
      </c>
      <c r="B6" s="720"/>
      <c r="C6" s="720"/>
      <c r="D6" s="720"/>
      <c r="E6" s="720"/>
    </row>
    <row r="7" spans="1:5" s="3" customFormat="1" ht="9" customHeight="1" thickBot="1">
      <c r="A7" s="334"/>
      <c r="B7" s="334"/>
      <c r="C7" s="334"/>
      <c r="D7" s="334"/>
      <c r="E7" s="334"/>
    </row>
    <row r="8" spans="1:5" ht="51" customHeight="1">
      <c r="A8" s="242"/>
      <c r="B8" s="333" t="s">
        <v>284</v>
      </c>
      <c r="C8" s="333" t="s">
        <v>283</v>
      </c>
      <c r="D8" s="333" t="s">
        <v>282</v>
      </c>
      <c r="E8" s="332" t="s">
        <v>281</v>
      </c>
    </row>
    <row r="9" spans="1:5" ht="12.75">
      <c r="A9" t="s">
        <v>273</v>
      </c>
      <c r="B9" s="391">
        <v>1850</v>
      </c>
      <c r="C9" s="392">
        <v>174</v>
      </c>
      <c r="D9" s="396" t="str">
        <f>"(2)"</f>
        <v>(2)</v>
      </c>
      <c r="E9" s="197" t="str">
        <f>"(2)"</f>
        <v>(2)</v>
      </c>
    </row>
    <row r="10" spans="1:5" ht="12.75">
      <c r="A10" t="s">
        <v>280</v>
      </c>
      <c r="B10" s="393">
        <v>1478</v>
      </c>
      <c r="C10" s="394">
        <v>556</v>
      </c>
      <c r="D10" s="394">
        <v>173</v>
      </c>
      <c r="E10" s="189">
        <v>359</v>
      </c>
    </row>
    <row r="11" spans="1:5" ht="12.75">
      <c r="A11" t="s">
        <v>279</v>
      </c>
      <c r="B11" s="394">
        <v>201</v>
      </c>
      <c r="C11" s="394">
        <v>37</v>
      </c>
      <c r="D11" s="394">
        <v>10</v>
      </c>
      <c r="E11" s="189">
        <v>94</v>
      </c>
    </row>
    <row r="12" spans="1:5" ht="12.75">
      <c r="A12" t="s">
        <v>278</v>
      </c>
      <c r="B12" s="394">
        <v>310</v>
      </c>
      <c r="C12" s="394">
        <v>157</v>
      </c>
      <c r="D12" s="394">
        <v>50</v>
      </c>
      <c r="E12" s="189">
        <v>50</v>
      </c>
    </row>
    <row r="13" spans="1:5" ht="12.75">
      <c r="A13" t="s">
        <v>277</v>
      </c>
      <c r="B13" s="394">
        <v>129</v>
      </c>
      <c r="C13" s="394">
        <v>51</v>
      </c>
      <c r="D13" s="394">
        <v>17</v>
      </c>
      <c r="E13" s="189">
        <v>59</v>
      </c>
    </row>
    <row r="14" spans="1:5" ht="12.75">
      <c r="A14" t="s">
        <v>334</v>
      </c>
      <c r="B14" s="394">
        <v>245</v>
      </c>
      <c r="C14" s="394">
        <v>46</v>
      </c>
      <c r="D14" s="394">
        <v>88</v>
      </c>
      <c r="E14" s="189">
        <v>119</v>
      </c>
    </row>
    <row r="15" spans="1:5" ht="12.75">
      <c r="A15" s="189" t="s">
        <v>335</v>
      </c>
      <c r="B15" s="394">
        <v>612</v>
      </c>
      <c r="C15" s="394">
        <v>45</v>
      </c>
      <c r="D15" s="397" t="str">
        <f>"(3)"</f>
        <v>(3)</v>
      </c>
      <c r="E15" s="197" t="str">
        <f>"(3)"</f>
        <v>(3)</v>
      </c>
    </row>
    <row r="16" ht="8.25" customHeight="1"/>
    <row r="17" spans="1:5" ht="12.75">
      <c r="A17" s="25" t="s">
        <v>276</v>
      </c>
      <c r="B17" s="25"/>
      <c r="C17" s="25"/>
      <c r="D17" s="25"/>
      <c r="E17" s="25"/>
    </row>
    <row r="18" spans="1:5" ht="46.5" customHeight="1">
      <c r="A18" s="718" t="s">
        <v>275</v>
      </c>
      <c r="B18" s="718"/>
      <c r="C18" s="718"/>
      <c r="D18" s="718"/>
      <c r="E18" s="718"/>
    </row>
    <row r="19" spans="1:5" ht="12.75" customHeight="1">
      <c r="A19" s="718" t="s">
        <v>274</v>
      </c>
      <c r="B19" s="718"/>
      <c r="C19" s="718"/>
      <c r="D19" s="718"/>
      <c r="E19" s="718"/>
    </row>
    <row r="20" spans="1:5" ht="12.75">
      <c r="A20" s="25" t="s">
        <v>336</v>
      </c>
      <c r="B20" s="331"/>
      <c r="C20" s="331"/>
      <c r="D20" s="331"/>
      <c r="E20" s="331"/>
    </row>
    <row r="22" spans="1:4" ht="14.25">
      <c r="A22" s="696" t="s">
        <v>307</v>
      </c>
      <c r="B22" s="696"/>
      <c r="C22" s="696"/>
      <c r="D22" s="696"/>
    </row>
    <row r="23" ht="13.5" thickBot="1"/>
    <row r="24" spans="1:2" ht="12.75">
      <c r="A24" s="717" t="s">
        <v>337</v>
      </c>
      <c r="B24" s="717"/>
    </row>
    <row r="25" spans="1:2" ht="12.75">
      <c r="A25" s="398" t="s">
        <v>272</v>
      </c>
      <c r="B25" s="411" t="s">
        <v>200</v>
      </c>
    </row>
    <row r="26" spans="1:2" ht="12.75">
      <c r="A26" t="s">
        <v>338</v>
      </c>
      <c r="B26" s="405">
        <v>952</v>
      </c>
    </row>
    <row r="27" spans="1:2" ht="12.75">
      <c r="A27" t="s">
        <v>339</v>
      </c>
      <c r="B27" s="405">
        <v>246</v>
      </c>
    </row>
    <row r="28" spans="1:2" ht="12.75">
      <c r="A28" t="s">
        <v>340</v>
      </c>
      <c r="B28" s="405">
        <v>159</v>
      </c>
    </row>
    <row r="29" spans="1:2" ht="12.75">
      <c r="A29" t="s">
        <v>341</v>
      </c>
      <c r="B29" s="405">
        <v>135</v>
      </c>
    </row>
    <row r="30" spans="1:2" ht="12.75">
      <c r="A30" t="s">
        <v>342</v>
      </c>
      <c r="B30" s="405">
        <v>135</v>
      </c>
    </row>
    <row r="31" spans="1:2" ht="12.75">
      <c r="A31" t="s">
        <v>343</v>
      </c>
      <c r="B31" s="405">
        <v>135</v>
      </c>
    </row>
    <row r="32" spans="1:2" ht="12.75">
      <c r="A32" t="s">
        <v>344</v>
      </c>
      <c r="B32" s="405">
        <v>134</v>
      </c>
    </row>
    <row r="33" spans="1:2" ht="12.75">
      <c r="A33" t="s">
        <v>345</v>
      </c>
      <c r="B33" s="405">
        <v>130</v>
      </c>
    </row>
    <row r="34" spans="1:2" ht="12.75">
      <c r="A34" t="s">
        <v>346</v>
      </c>
      <c r="B34" s="405">
        <v>127</v>
      </c>
    </row>
    <row r="35" spans="1:2" ht="12.75">
      <c r="A35" t="s">
        <v>347</v>
      </c>
      <c r="B35" s="405">
        <v>122</v>
      </c>
    </row>
  </sheetData>
  <sheetProtection/>
  <mergeCells count="7">
    <mergeCell ref="A24:B24"/>
    <mergeCell ref="A18:E18"/>
    <mergeCell ref="A19:E19"/>
    <mergeCell ref="A2:E2"/>
    <mergeCell ref="A6:E6"/>
    <mergeCell ref="A22:D22"/>
    <mergeCell ref="A4:E4"/>
  </mergeCells>
  <printOptions horizontalCentered="1"/>
  <pageMargins left="0.11811023622047245" right="0.11811023622047245" top="0.5511811023622047" bottom="0.35433070866141736" header="0.31496062992125984" footer="0.31496062992125984"/>
  <pageSetup horizontalDpi="600" verticalDpi="600" orientation="portrait" paperSize="9"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58"/>
  <sheetViews>
    <sheetView zoomScalePageLayoutView="0" workbookViewId="0" topLeftCell="A1">
      <selection activeCell="L26" sqref="L26"/>
    </sheetView>
  </sheetViews>
  <sheetFormatPr defaultColWidth="9.140625" defaultRowHeight="12.75"/>
  <cols>
    <col min="1" max="1" width="37.140625" style="3" customWidth="1"/>
    <col min="2" max="3" width="8.57421875" style="0" customWidth="1"/>
    <col min="4" max="4" width="8.57421875" style="3" customWidth="1"/>
    <col min="5" max="6" width="8.57421875" style="0" customWidth="1"/>
    <col min="7" max="7" width="8.57421875" style="3" customWidth="1"/>
    <col min="8" max="9" width="8.57421875" style="0" customWidth="1"/>
    <col min="10" max="10" width="8.57421875" style="3" customWidth="1"/>
    <col min="11" max="12" width="8.57421875" style="0" customWidth="1"/>
    <col min="13" max="16" width="8.57421875" style="3" customWidth="1"/>
    <col min="17" max="18" width="8.57421875" style="0" customWidth="1"/>
    <col min="19" max="19" width="8.57421875" style="3" customWidth="1"/>
    <col min="20" max="23" width="8.140625" style="0" customWidth="1"/>
    <col min="24" max="24" width="10.57421875" style="0" customWidth="1"/>
    <col min="25" max="26" width="9.28125" style="0" customWidth="1"/>
    <col min="27" max="27" width="11.421875" style="0" customWidth="1"/>
    <col min="28" max="28" width="9.57421875" style="0" customWidth="1"/>
    <col min="29" max="29" width="16.00390625" style="0" customWidth="1"/>
    <col min="30" max="30" width="10.57421875" style="0" customWidth="1"/>
  </cols>
  <sheetData>
    <row r="1" spans="1:18" ht="12.75">
      <c r="A1" s="6" t="s">
        <v>305</v>
      </c>
      <c r="B1" s="3"/>
      <c r="C1" s="3"/>
      <c r="D1" s="276"/>
      <c r="E1" s="276"/>
      <c r="F1" s="276"/>
      <c r="G1" s="276"/>
      <c r="H1" s="276"/>
      <c r="I1" s="3"/>
      <c r="K1" s="3"/>
      <c r="L1" s="3"/>
      <c r="Q1" s="3"/>
      <c r="R1" s="3"/>
    </row>
    <row r="2" spans="1:19" ht="12.75">
      <c r="A2" s="597" t="s">
        <v>131</v>
      </c>
      <c r="B2" s="597"/>
      <c r="C2" s="597"/>
      <c r="D2" s="597"/>
      <c r="E2" s="597"/>
      <c r="F2" s="597"/>
      <c r="G2" s="597"/>
      <c r="H2" s="597"/>
      <c r="I2" s="597"/>
      <c r="J2" s="597"/>
      <c r="K2" s="597"/>
      <c r="L2" s="597"/>
      <c r="M2" s="597"/>
      <c r="N2" s="597"/>
      <c r="O2" s="597"/>
      <c r="P2" s="597"/>
      <c r="Q2" s="597"/>
      <c r="R2" s="597"/>
      <c r="S2" s="597"/>
    </row>
    <row r="3" spans="1:15" ht="12.75">
      <c r="A3" s="6"/>
      <c r="N3"/>
      <c r="O3"/>
    </row>
    <row r="4" spans="1:20" ht="12.75">
      <c r="A4" s="597" t="s">
        <v>20</v>
      </c>
      <c r="B4" s="597"/>
      <c r="C4" s="597"/>
      <c r="D4" s="597"/>
      <c r="E4" s="597"/>
      <c r="F4" s="597"/>
      <c r="G4" s="597"/>
      <c r="H4" s="597"/>
      <c r="I4" s="597"/>
      <c r="J4" s="597"/>
      <c r="K4" s="597"/>
      <c r="L4" s="597"/>
      <c r="M4" s="597"/>
      <c r="N4" s="597"/>
      <c r="O4" s="597"/>
      <c r="P4" s="597"/>
      <c r="Q4" s="597"/>
      <c r="R4" s="597"/>
      <c r="S4" s="597"/>
      <c r="T4" s="123"/>
    </row>
    <row r="5" ht="3.75" customHeight="1" thickBot="1">
      <c r="A5" s="6"/>
    </row>
    <row r="6" spans="1:20" ht="12.75">
      <c r="A6" s="2"/>
      <c r="B6" s="605" t="s">
        <v>13</v>
      </c>
      <c r="C6" s="606"/>
      <c r="D6" s="607"/>
      <c r="E6" s="605" t="s">
        <v>0</v>
      </c>
      <c r="F6" s="606"/>
      <c r="G6" s="607"/>
      <c r="H6" s="605" t="s">
        <v>1</v>
      </c>
      <c r="I6" s="606"/>
      <c r="J6" s="607"/>
      <c r="K6" s="605" t="s">
        <v>2</v>
      </c>
      <c r="L6" s="606"/>
      <c r="M6" s="607"/>
      <c r="N6" s="605" t="s">
        <v>27</v>
      </c>
      <c r="O6" s="606"/>
      <c r="P6" s="607"/>
      <c r="Q6" s="605" t="s">
        <v>11</v>
      </c>
      <c r="R6" s="606"/>
      <c r="S6" s="606"/>
      <c r="T6" s="3"/>
    </row>
    <row r="7" spans="1:20" ht="12.75">
      <c r="A7" s="102"/>
      <c r="B7" s="20"/>
      <c r="C7" s="21"/>
      <c r="D7" s="21"/>
      <c r="E7" s="20"/>
      <c r="F7" s="21"/>
      <c r="G7" s="21"/>
      <c r="H7" s="20"/>
      <c r="I7" s="21"/>
      <c r="J7" s="21"/>
      <c r="K7" s="20"/>
      <c r="L7" s="21"/>
      <c r="M7" s="21"/>
      <c r="N7" s="608" t="s">
        <v>28</v>
      </c>
      <c r="O7" s="609"/>
      <c r="P7" s="610"/>
      <c r="Q7" s="20"/>
      <c r="R7" s="21"/>
      <c r="S7" s="21"/>
      <c r="T7" s="3"/>
    </row>
    <row r="8" spans="1:19" ht="12.75">
      <c r="A8" s="3" t="s">
        <v>21</v>
      </c>
      <c r="B8" s="110"/>
      <c r="C8" s="349">
        <v>32</v>
      </c>
      <c r="D8" s="349"/>
      <c r="E8" s="350"/>
      <c r="F8" s="349">
        <v>101</v>
      </c>
      <c r="G8" s="349"/>
      <c r="H8" s="350"/>
      <c r="I8" s="349">
        <v>2</v>
      </c>
      <c r="J8" s="349"/>
      <c r="K8" s="350"/>
      <c r="L8" s="349">
        <v>1</v>
      </c>
      <c r="M8" s="349"/>
      <c r="N8" s="350"/>
      <c r="O8" s="349">
        <v>1</v>
      </c>
      <c r="P8" s="351"/>
      <c r="Q8" s="352"/>
      <c r="R8" s="351">
        <v>137</v>
      </c>
      <c r="S8" s="351"/>
    </row>
    <row r="9" spans="2:19" ht="12.75">
      <c r="B9" s="200"/>
      <c r="C9" s="200"/>
      <c r="D9" s="200"/>
      <c r="E9" s="200"/>
      <c r="F9" s="200"/>
      <c r="G9" s="9"/>
      <c r="H9" s="8"/>
      <c r="I9" s="8"/>
      <c r="J9" s="9"/>
      <c r="K9" s="8"/>
      <c r="L9" s="8"/>
      <c r="M9" s="9"/>
      <c r="N9" s="8"/>
      <c r="O9" s="8"/>
      <c r="P9" s="9"/>
      <c r="Q9" s="9"/>
      <c r="R9" s="9"/>
      <c r="S9" s="9"/>
    </row>
    <row r="10" spans="2:19" ht="12.75">
      <c r="B10" s="8"/>
      <c r="C10" s="8"/>
      <c r="D10" s="9"/>
      <c r="E10" s="8"/>
      <c r="F10" s="8"/>
      <c r="G10" s="9"/>
      <c r="H10" s="8"/>
      <c r="I10" s="8"/>
      <c r="J10" s="9"/>
      <c r="K10" s="8"/>
      <c r="L10" s="8"/>
      <c r="M10" s="9"/>
      <c r="N10" s="8"/>
      <c r="O10" s="8"/>
      <c r="P10" s="9"/>
      <c r="Q10" s="9"/>
      <c r="R10" s="9"/>
      <c r="S10" s="9"/>
    </row>
    <row r="11" spans="1:20" ht="12.75">
      <c r="A11" s="604" t="s">
        <v>29</v>
      </c>
      <c r="B11" s="604"/>
      <c r="C11" s="604"/>
      <c r="D11" s="604"/>
      <c r="E11" s="604"/>
      <c r="F11" s="604"/>
      <c r="G11" s="604"/>
      <c r="H11" s="604"/>
      <c r="I11" s="604"/>
      <c r="J11" s="604"/>
      <c r="K11" s="604"/>
      <c r="L11" s="604"/>
      <c r="M11" s="604"/>
      <c r="N11" s="604"/>
      <c r="O11" s="604"/>
      <c r="P11" s="604"/>
      <c r="Q11" s="604"/>
      <c r="R11" s="604"/>
      <c r="S11" s="604"/>
      <c r="T11" s="604"/>
    </row>
    <row r="12" spans="1:20" ht="3.75" customHeight="1" thickBot="1">
      <c r="A12" s="143"/>
      <c r="B12" s="189"/>
      <c r="C12" s="189"/>
      <c r="D12" s="175"/>
      <c r="E12" s="189"/>
      <c r="F12" s="189"/>
      <c r="G12" s="175"/>
      <c r="H12" s="189"/>
      <c r="I12" s="189"/>
      <c r="J12" s="175"/>
      <c r="K12" s="189"/>
      <c r="L12" s="189"/>
      <c r="M12" s="175"/>
      <c r="N12" s="175"/>
      <c r="O12" s="175"/>
      <c r="P12" s="175"/>
      <c r="Q12" s="189"/>
      <c r="R12" s="189"/>
      <c r="S12" s="175"/>
      <c r="T12" s="189"/>
    </row>
    <row r="13" spans="1:20" s="3" customFormat="1" ht="12.75">
      <c r="A13" s="191"/>
      <c r="B13" s="598" t="s">
        <v>13</v>
      </c>
      <c r="C13" s="599"/>
      <c r="D13" s="600"/>
      <c r="E13" s="598" t="s">
        <v>0</v>
      </c>
      <c r="F13" s="599"/>
      <c r="G13" s="600"/>
      <c r="H13" s="598" t="s">
        <v>1</v>
      </c>
      <c r="I13" s="599"/>
      <c r="J13" s="600"/>
      <c r="K13" s="598" t="s">
        <v>2</v>
      </c>
      <c r="L13" s="599"/>
      <c r="M13" s="600"/>
      <c r="N13" s="598" t="s">
        <v>27</v>
      </c>
      <c r="O13" s="599"/>
      <c r="P13" s="600"/>
      <c r="Q13" s="598" t="s">
        <v>11</v>
      </c>
      <c r="R13" s="599"/>
      <c r="S13" s="599"/>
      <c r="T13" s="175"/>
    </row>
    <row r="14" spans="1:20" s="3" customFormat="1" ht="12.75">
      <c r="A14" s="175"/>
      <c r="B14" s="192"/>
      <c r="C14" s="193"/>
      <c r="D14" s="193"/>
      <c r="E14" s="192"/>
      <c r="F14" s="193"/>
      <c r="G14" s="193"/>
      <c r="H14" s="192"/>
      <c r="I14" s="193"/>
      <c r="J14" s="193"/>
      <c r="K14" s="192"/>
      <c r="L14" s="193"/>
      <c r="M14" s="193"/>
      <c r="N14" s="601" t="s">
        <v>28</v>
      </c>
      <c r="O14" s="602"/>
      <c r="P14" s="603"/>
      <c r="Q14" s="192"/>
      <c r="R14" s="193"/>
      <c r="S14" s="193"/>
      <c r="T14" s="175"/>
    </row>
    <row r="15" spans="1:20" s="1" customFormat="1" ht="12.75">
      <c r="A15" s="194"/>
      <c r="B15" s="195" t="s">
        <v>3</v>
      </c>
      <c r="C15" s="196" t="s">
        <v>4</v>
      </c>
      <c r="D15" s="196" t="s">
        <v>12</v>
      </c>
      <c r="E15" s="195" t="s">
        <v>3</v>
      </c>
      <c r="F15" s="196" t="s">
        <v>4</v>
      </c>
      <c r="G15" s="196" t="s">
        <v>12</v>
      </c>
      <c r="H15" s="195" t="s">
        <v>3</v>
      </c>
      <c r="I15" s="196" t="s">
        <v>4</v>
      </c>
      <c r="J15" s="196" t="s">
        <v>12</v>
      </c>
      <c r="K15" s="195" t="s">
        <v>3</v>
      </c>
      <c r="L15" s="196" t="s">
        <v>4</v>
      </c>
      <c r="M15" s="196" t="s">
        <v>12</v>
      </c>
      <c r="N15" s="195" t="s">
        <v>3</v>
      </c>
      <c r="O15" s="196" t="s">
        <v>4</v>
      </c>
      <c r="P15" s="196" t="s">
        <v>12</v>
      </c>
      <c r="Q15" s="195" t="s">
        <v>3</v>
      </c>
      <c r="R15" s="196" t="s">
        <v>4</v>
      </c>
      <c r="S15" s="196" t="s">
        <v>12</v>
      </c>
      <c r="T15" s="197"/>
    </row>
    <row r="16" spans="1:20" ht="12.75">
      <c r="A16" s="175" t="s">
        <v>22</v>
      </c>
      <c r="B16" s="173">
        <v>30</v>
      </c>
      <c r="C16" s="190">
        <v>27</v>
      </c>
      <c r="D16" s="198">
        <v>57</v>
      </c>
      <c r="E16" s="173">
        <v>34</v>
      </c>
      <c r="F16" s="190">
        <v>21</v>
      </c>
      <c r="G16" s="198">
        <v>55</v>
      </c>
      <c r="H16" s="173">
        <v>0</v>
      </c>
      <c r="I16" s="190">
        <v>0</v>
      </c>
      <c r="J16" s="198">
        <v>0</v>
      </c>
      <c r="K16" s="173">
        <v>9</v>
      </c>
      <c r="L16" s="190">
        <v>5</v>
      </c>
      <c r="M16" s="198">
        <v>14</v>
      </c>
      <c r="N16" s="173">
        <v>0</v>
      </c>
      <c r="O16" s="190">
        <v>0</v>
      </c>
      <c r="P16" s="198">
        <v>0</v>
      </c>
      <c r="Q16" s="172">
        <v>73</v>
      </c>
      <c r="R16" s="198">
        <v>53</v>
      </c>
      <c r="S16" s="198">
        <v>126</v>
      </c>
      <c r="T16" s="189"/>
    </row>
    <row r="17" spans="1:20" ht="12.75">
      <c r="A17" s="175" t="s">
        <v>23</v>
      </c>
      <c r="B17" s="173">
        <v>1</v>
      </c>
      <c r="C17" s="190">
        <v>0</v>
      </c>
      <c r="D17" s="198">
        <v>1</v>
      </c>
      <c r="E17" s="173">
        <v>0</v>
      </c>
      <c r="F17" s="190">
        <v>0</v>
      </c>
      <c r="G17" s="198">
        <v>0</v>
      </c>
      <c r="H17" s="173">
        <v>0</v>
      </c>
      <c r="I17" s="190">
        <v>0</v>
      </c>
      <c r="J17" s="198">
        <v>0</v>
      </c>
      <c r="K17" s="173">
        <v>3</v>
      </c>
      <c r="L17" s="190">
        <v>1</v>
      </c>
      <c r="M17" s="198">
        <v>4</v>
      </c>
      <c r="N17" s="173">
        <v>0</v>
      </c>
      <c r="O17" s="190">
        <v>0</v>
      </c>
      <c r="P17" s="198">
        <v>0</v>
      </c>
      <c r="Q17" s="172">
        <v>4</v>
      </c>
      <c r="R17" s="198">
        <v>1</v>
      </c>
      <c r="S17" s="198">
        <v>5</v>
      </c>
      <c r="T17" s="189"/>
    </row>
    <row r="18" spans="1:20" ht="12.75">
      <c r="A18" s="175" t="s">
        <v>102</v>
      </c>
      <c r="B18" s="173">
        <v>192</v>
      </c>
      <c r="C18" s="168">
        <v>166</v>
      </c>
      <c r="D18" s="198">
        <v>358</v>
      </c>
      <c r="E18" s="173">
        <v>430</v>
      </c>
      <c r="F18" s="168">
        <v>346</v>
      </c>
      <c r="G18" s="198">
        <v>776</v>
      </c>
      <c r="H18" s="173">
        <v>0</v>
      </c>
      <c r="I18" s="168">
        <v>0</v>
      </c>
      <c r="J18" s="198">
        <v>0</v>
      </c>
      <c r="K18" s="173">
        <v>10</v>
      </c>
      <c r="L18" s="168">
        <v>10</v>
      </c>
      <c r="M18" s="198">
        <v>20</v>
      </c>
      <c r="N18" s="173">
        <v>0</v>
      </c>
      <c r="O18" s="168">
        <v>1</v>
      </c>
      <c r="P18" s="198">
        <v>1</v>
      </c>
      <c r="Q18" s="172">
        <v>632</v>
      </c>
      <c r="R18" s="199">
        <v>523</v>
      </c>
      <c r="S18" s="198">
        <v>1155</v>
      </c>
      <c r="T18" s="189"/>
    </row>
    <row r="19" spans="1:20" ht="12.75">
      <c r="A19" s="175" t="s">
        <v>24</v>
      </c>
      <c r="B19" s="173">
        <v>41</v>
      </c>
      <c r="C19" s="168">
        <v>34</v>
      </c>
      <c r="D19" s="198">
        <v>75</v>
      </c>
      <c r="E19" s="173">
        <v>34</v>
      </c>
      <c r="F19" s="168">
        <v>12</v>
      </c>
      <c r="G19" s="198">
        <v>46</v>
      </c>
      <c r="H19" s="173">
        <v>0</v>
      </c>
      <c r="I19" s="168">
        <v>0</v>
      </c>
      <c r="J19" s="198">
        <v>0</v>
      </c>
      <c r="K19" s="173">
        <v>28</v>
      </c>
      <c r="L19" s="168">
        <v>10</v>
      </c>
      <c r="M19" s="198">
        <v>38</v>
      </c>
      <c r="N19" s="173">
        <v>7</v>
      </c>
      <c r="O19" s="168">
        <v>3</v>
      </c>
      <c r="P19" s="198">
        <v>10</v>
      </c>
      <c r="Q19" s="172">
        <v>110</v>
      </c>
      <c r="R19" s="199">
        <v>59</v>
      </c>
      <c r="S19" s="198">
        <v>169</v>
      </c>
      <c r="T19" s="189"/>
    </row>
    <row r="20" spans="1:20" ht="12.75">
      <c r="A20" s="278" t="s">
        <v>227</v>
      </c>
      <c r="B20" s="173">
        <v>995</v>
      </c>
      <c r="C20" s="190">
        <v>817</v>
      </c>
      <c r="D20" s="198">
        <v>1812</v>
      </c>
      <c r="E20" s="173">
        <v>4102</v>
      </c>
      <c r="F20" s="190">
        <v>3438</v>
      </c>
      <c r="G20" s="198">
        <v>7540</v>
      </c>
      <c r="H20" s="173">
        <v>42</v>
      </c>
      <c r="I20" s="190">
        <v>4</v>
      </c>
      <c r="J20" s="198">
        <v>46</v>
      </c>
      <c r="K20" s="173">
        <v>9</v>
      </c>
      <c r="L20" s="190">
        <v>5</v>
      </c>
      <c r="M20" s="198">
        <v>14</v>
      </c>
      <c r="N20" s="173">
        <v>14</v>
      </c>
      <c r="O20" s="190">
        <v>11</v>
      </c>
      <c r="P20" s="198">
        <v>25</v>
      </c>
      <c r="Q20" s="172">
        <v>5162</v>
      </c>
      <c r="R20" s="198">
        <v>4275</v>
      </c>
      <c r="S20" s="198">
        <v>9437</v>
      </c>
      <c r="T20" s="189"/>
    </row>
    <row r="21" spans="1:20" ht="12.75">
      <c r="A21" s="175" t="s">
        <v>25</v>
      </c>
      <c r="B21" s="173">
        <v>39</v>
      </c>
      <c r="C21" s="168">
        <v>10</v>
      </c>
      <c r="D21" s="198">
        <v>49</v>
      </c>
      <c r="E21" s="173">
        <v>15</v>
      </c>
      <c r="F21" s="168">
        <v>2</v>
      </c>
      <c r="G21" s="198">
        <v>17</v>
      </c>
      <c r="H21" s="173">
        <v>0</v>
      </c>
      <c r="I21" s="168">
        <v>0</v>
      </c>
      <c r="J21" s="198">
        <v>0</v>
      </c>
      <c r="K21" s="173">
        <v>0</v>
      </c>
      <c r="L21" s="168">
        <v>0</v>
      </c>
      <c r="M21" s="198">
        <v>0</v>
      </c>
      <c r="N21" s="173">
        <v>0</v>
      </c>
      <c r="O21" s="168">
        <v>0</v>
      </c>
      <c r="P21" s="198">
        <v>0</v>
      </c>
      <c r="Q21" s="172">
        <v>54</v>
      </c>
      <c r="R21" s="199">
        <v>12</v>
      </c>
      <c r="S21" s="198">
        <v>66</v>
      </c>
      <c r="T21" s="189"/>
    </row>
    <row r="22" spans="1:20" ht="12.75">
      <c r="A22" s="175" t="s">
        <v>26</v>
      </c>
      <c r="B22" s="173">
        <v>58</v>
      </c>
      <c r="C22" s="168">
        <v>20</v>
      </c>
      <c r="D22" s="198">
        <v>78</v>
      </c>
      <c r="E22" s="173">
        <v>38</v>
      </c>
      <c r="F22" s="168">
        <v>18</v>
      </c>
      <c r="G22" s="198">
        <v>56</v>
      </c>
      <c r="H22" s="173">
        <v>0</v>
      </c>
      <c r="I22" s="168">
        <v>0</v>
      </c>
      <c r="J22" s="198">
        <v>0</v>
      </c>
      <c r="K22" s="173">
        <v>10</v>
      </c>
      <c r="L22" s="168">
        <v>5</v>
      </c>
      <c r="M22" s="198">
        <v>15</v>
      </c>
      <c r="N22" s="173">
        <v>11</v>
      </c>
      <c r="O22" s="168">
        <v>3</v>
      </c>
      <c r="P22" s="198">
        <v>14</v>
      </c>
      <c r="Q22" s="172">
        <v>117</v>
      </c>
      <c r="R22" s="199">
        <v>46</v>
      </c>
      <c r="S22" s="198">
        <v>163</v>
      </c>
      <c r="T22" s="189"/>
    </row>
    <row r="23" spans="1:20" ht="12.75">
      <c r="A23" s="175" t="s">
        <v>207</v>
      </c>
      <c r="B23" s="173">
        <v>0</v>
      </c>
      <c r="C23" s="168">
        <v>8</v>
      </c>
      <c r="D23" s="198">
        <f>SUM(B23:C23)</f>
        <v>8</v>
      </c>
      <c r="E23" s="173">
        <v>16</v>
      </c>
      <c r="F23" s="168">
        <v>153</v>
      </c>
      <c r="G23" s="198">
        <f>SUM(E23:F23)</f>
        <v>169</v>
      </c>
      <c r="H23" s="173">
        <v>10</v>
      </c>
      <c r="I23" s="168">
        <v>23</v>
      </c>
      <c r="J23" s="198">
        <f>SUM(H23:I23)</f>
        <v>33</v>
      </c>
      <c r="K23" s="173">
        <v>0</v>
      </c>
      <c r="L23" s="168">
        <v>0</v>
      </c>
      <c r="M23" s="198">
        <v>0</v>
      </c>
      <c r="N23" s="173">
        <v>0</v>
      </c>
      <c r="O23" s="168">
        <v>0</v>
      </c>
      <c r="P23" s="198">
        <v>0</v>
      </c>
      <c r="Q23" s="172">
        <f>SUM(N23,K23,H23,E23,B23)</f>
        <v>26</v>
      </c>
      <c r="R23" s="373">
        <f>SUM(O23,L23,I23,F23,C23)</f>
        <v>184</v>
      </c>
      <c r="S23" s="373">
        <f>SUM(P23,M23,J23,G23,D23)</f>
        <v>210</v>
      </c>
      <c r="T23" s="189"/>
    </row>
    <row r="24" spans="1:20" s="6" customFormat="1" ht="12.75">
      <c r="A24" s="184" t="s">
        <v>11</v>
      </c>
      <c r="B24" s="174">
        <f aca="true" t="shared" si="0" ref="B24:S24">SUM(B16:B23)</f>
        <v>1356</v>
      </c>
      <c r="C24" s="185">
        <f t="shared" si="0"/>
        <v>1082</v>
      </c>
      <c r="D24" s="186">
        <f t="shared" si="0"/>
        <v>2438</v>
      </c>
      <c r="E24" s="174">
        <f t="shared" si="0"/>
        <v>4669</v>
      </c>
      <c r="F24" s="185">
        <f t="shared" si="0"/>
        <v>3990</v>
      </c>
      <c r="G24" s="186">
        <f t="shared" si="0"/>
        <v>8659</v>
      </c>
      <c r="H24" s="174">
        <f t="shared" si="0"/>
        <v>52</v>
      </c>
      <c r="I24" s="185">
        <f t="shared" si="0"/>
        <v>27</v>
      </c>
      <c r="J24" s="186">
        <f t="shared" si="0"/>
        <v>79</v>
      </c>
      <c r="K24" s="174">
        <f t="shared" si="0"/>
        <v>69</v>
      </c>
      <c r="L24" s="185">
        <f t="shared" si="0"/>
        <v>36</v>
      </c>
      <c r="M24" s="186">
        <f t="shared" si="0"/>
        <v>105</v>
      </c>
      <c r="N24" s="174">
        <f t="shared" si="0"/>
        <v>32</v>
      </c>
      <c r="O24" s="185">
        <f t="shared" si="0"/>
        <v>18</v>
      </c>
      <c r="P24" s="186">
        <f t="shared" si="0"/>
        <v>50</v>
      </c>
      <c r="Q24" s="187">
        <f t="shared" si="0"/>
        <v>6178</v>
      </c>
      <c r="R24" s="186">
        <f t="shared" si="0"/>
        <v>5153</v>
      </c>
      <c r="S24" s="185">
        <f t="shared" si="0"/>
        <v>11331</v>
      </c>
      <c r="T24" s="188"/>
    </row>
    <row r="25" spans="1:20" ht="12.75">
      <c r="A25" s="143"/>
      <c r="B25" s="168"/>
      <c r="C25" s="168"/>
      <c r="D25" s="168"/>
      <c r="E25" s="168"/>
      <c r="F25" s="168"/>
      <c r="G25" s="168"/>
      <c r="H25" s="168"/>
      <c r="I25" s="168"/>
      <c r="J25" s="168"/>
      <c r="K25" s="168"/>
      <c r="L25" s="168"/>
      <c r="M25" s="168"/>
      <c r="N25" s="168"/>
      <c r="O25" s="168"/>
      <c r="P25" s="168"/>
      <c r="Q25" s="189"/>
      <c r="R25" s="189"/>
      <c r="S25" s="175"/>
      <c r="T25" s="189"/>
    </row>
    <row r="26" spans="1:20" ht="12.75">
      <c r="A26" s="143"/>
      <c r="B26" s="168"/>
      <c r="C26" s="168"/>
      <c r="D26" s="168"/>
      <c r="E26" s="168"/>
      <c r="F26" s="168"/>
      <c r="G26" s="168"/>
      <c r="H26" s="168"/>
      <c r="I26" s="168"/>
      <c r="J26" s="168"/>
      <c r="K26" s="168"/>
      <c r="L26" s="168"/>
      <c r="M26" s="168"/>
      <c r="N26" s="168"/>
      <c r="O26" s="168"/>
      <c r="P26" s="168"/>
      <c r="Q26" s="189"/>
      <c r="R26" s="189"/>
      <c r="S26" s="175"/>
      <c r="T26" s="189"/>
    </row>
    <row r="27" spans="1:20" ht="12.75">
      <c r="A27" s="143"/>
      <c r="B27" s="168"/>
      <c r="C27" s="168"/>
      <c r="D27" s="168"/>
      <c r="E27" s="168"/>
      <c r="F27" s="168"/>
      <c r="G27" s="168"/>
      <c r="H27" s="168"/>
      <c r="I27" s="168"/>
      <c r="J27" s="168"/>
      <c r="K27" s="168"/>
      <c r="L27" s="168"/>
      <c r="M27" s="168"/>
      <c r="N27" s="168"/>
      <c r="O27" s="168"/>
      <c r="P27" s="168"/>
      <c r="Q27" s="189"/>
      <c r="R27" s="189"/>
      <c r="S27" s="175"/>
      <c r="T27" s="189"/>
    </row>
    <row r="28" spans="1:20" ht="12.75">
      <c r="A28" s="604" t="s">
        <v>30</v>
      </c>
      <c r="B28" s="604"/>
      <c r="C28" s="604"/>
      <c r="D28" s="604"/>
      <c r="E28" s="604"/>
      <c r="F28" s="604"/>
      <c r="G28" s="604"/>
      <c r="H28" s="604"/>
      <c r="I28" s="604"/>
      <c r="J28" s="604"/>
      <c r="K28" s="604"/>
      <c r="L28" s="604"/>
      <c r="M28" s="604"/>
      <c r="N28" s="604"/>
      <c r="O28" s="604"/>
      <c r="P28" s="604"/>
      <c r="Q28" s="604"/>
      <c r="R28" s="604"/>
      <c r="S28" s="604"/>
      <c r="T28" s="604"/>
    </row>
    <row r="29" spans="1:20" ht="5.25" customHeight="1" thickBot="1">
      <c r="A29" s="143"/>
      <c r="B29" s="189"/>
      <c r="C29" s="189"/>
      <c r="D29" s="175"/>
      <c r="E29" s="189"/>
      <c r="F29" s="189"/>
      <c r="G29" s="175"/>
      <c r="H29" s="189"/>
      <c r="I29" s="189"/>
      <c r="J29" s="175"/>
      <c r="K29" s="189"/>
      <c r="L29" s="189"/>
      <c r="M29" s="175"/>
      <c r="N29" s="175"/>
      <c r="O29" s="175"/>
      <c r="P29" s="175"/>
      <c r="Q29" s="189"/>
      <c r="R29" s="189"/>
      <c r="S29" s="175"/>
      <c r="T29" s="189"/>
    </row>
    <row r="30" spans="1:20" s="3" customFormat="1" ht="12.75">
      <c r="A30" s="191"/>
      <c r="B30" s="598" t="s">
        <v>13</v>
      </c>
      <c r="C30" s="599"/>
      <c r="D30" s="600"/>
      <c r="E30" s="598" t="s">
        <v>0</v>
      </c>
      <c r="F30" s="599"/>
      <c r="G30" s="600"/>
      <c r="H30" s="598" t="s">
        <v>1</v>
      </c>
      <c r="I30" s="599"/>
      <c r="J30" s="600"/>
      <c r="K30" s="598" t="s">
        <v>2</v>
      </c>
      <c r="L30" s="599"/>
      <c r="M30" s="600"/>
      <c r="N30" s="598" t="s">
        <v>27</v>
      </c>
      <c r="O30" s="599"/>
      <c r="P30" s="600"/>
      <c r="Q30" s="598" t="s">
        <v>11</v>
      </c>
      <c r="R30" s="599"/>
      <c r="S30" s="599"/>
      <c r="T30" s="175"/>
    </row>
    <row r="31" spans="1:20" s="3" customFormat="1" ht="12.75">
      <c r="A31" s="175"/>
      <c r="B31" s="192"/>
      <c r="C31" s="193"/>
      <c r="D31" s="193"/>
      <c r="E31" s="192"/>
      <c r="F31" s="193"/>
      <c r="G31" s="193"/>
      <c r="H31" s="192"/>
      <c r="I31" s="193"/>
      <c r="J31" s="193"/>
      <c r="K31" s="192"/>
      <c r="L31" s="193"/>
      <c r="M31" s="193"/>
      <c r="N31" s="601" t="s">
        <v>28</v>
      </c>
      <c r="O31" s="602"/>
      <c r="P31" s="603"/>
      <c r="Q31" s="192"/>
      <c r="R31" s="193"/>
      <c r="S31" s="193"/>
      <c r="T31" s="175"/>
    </row>
    <row r="32" spans="1:20" s="1" customFormat="1" ht="12.75">
      <c r="A32" s="194"/>
      <c r="B32" s="195" t="s">
        <v>3</v>
      </c>
      <c r="C32" s="196" t="s">
        <v>4</v>
      </c>
      <c r="D32" s="196" t="s">
        <v>12</v>
      </c>
      <c r="E32" s="195" t="s">
        <v>3</v>
      </c>
      <c r="F32" s="196" t="s">
        <v>4</v>
      </c>
      <c r="G32" s="196" t="s">
        <v>12</v>
      </c>
      <c r="H32" s="195" t="s">
        <v>3</v>
      </c>
      <c r="I32" s="196" t="s">
        <v>4</v>
      </c>
      <c r="J32" s="196" t="s">
        <v>12</v>
      </c>
      <c r="K32" s="195" t="s">
        <v>3</v>
      </c>
      <c r="L32" s="196" t="s">
        <v>4</v>
      </c>
      <c r="M32" s="196" t="s">
        <v>12</v>
      </c>
      <c r="N32" s="195" t="s">
        <v>3</v>
      </c>
      <c r="O32" s="196" t="s">
        <v>4</v>
      </c>
      <c r="P32" s="196" t="s">
        <v>12</v>
      </c>
      <c r="Q32" s="195" t="s">
        <v>3</v>
      </c>
      <c r="R32" s="196" t="s">
        <v>4</v>
      </c>
      <c r="S32" s="196" t="s">
        <v>12</v>
      </c>
      <c r="T32" s="197"/>
    </row>
    <row r="33" spans="1:20" ht="12.75">
      <c r="A33" s="175" t="s">
        <v>5</v>
      </c>
      <c r="B33" s="173">
        <v>248</v>
      </c>
      <c r="C33" s="190">
        <v>226</v>
      </c>
      <c r="D33" s="198">
        <v>474</v>
      </c>
      <c r="E33" s="173">
        <v>617</v>
      </c>
      <c r="F33" s="190">
        <v>609</v>
      </c>
      <c r="G33" s="198">
        <v>1226</v>
      </c>
      <c r="H33" s="173">
        <v>0</v>
      </c>
      <c r="I33" s="190">
        <v>0</v>
      </c>
      <c r="J33" s="198">
        <v>0</v>
      </c>
      <c r="K33" s="173">
        <v>0</v>
      </c>
      <c r="L33" s="190">
        <v>0</v>
      </c>
      <c r="M33" s="198">
        <v>0</v>
      </c>
      <c r="N33" s="173">
        <v>0</v>
      </c>
      <c r="O33" s="190">
        <v>0</v>
      </c>
      <c r="P33" s="198">
        <v>0</v>
      </c>
      <c r="Q33" s="172">
        <v>865</v>
      </c>
      <c r="R33" s="198">
        <v>835</v>
      </c>
      <c r="S33" s="198">
        <v>1700</v>
      </c>
      <c r="T33" s="189"/>
    </row>
    <row r="34" spans="1:20" ht="12.75">
      <c r="A34" s="175" t="s">
        <v>6</v>
      </c>
      <c r="B34" s="173">
        <v>224</v>
      </c>
      <c r="C34" s="168">
        <v>204</v>
      </c>
      <c r="D34" s="198">
        <v>428</v>
      </c>
      <c r="E34" s="173">
        <v>176</v>
      </c>
      <c r="F34" s="168">
        <v>257</v>
      </c>
      <c r="G34" s="198">
        <v>433</v>
      </c>
      <c r="H34" s="173">
        <v>0</v>
      </c>
      <c r="I34" s="168">
        <v>0</v>
      </c>
      <c r="J34" s="198">
        <v>0</v>
      </c>
      <c r="K34" s="173">
        <v>0</v>
      </c>
      <c r="L34" s="168">
        <v>0</v>
      </c>
      <c r="M34" s="198">
        <v>0</v>
      </c>
      <c r="N34" s="173">
        <v>0</v>
      </c>
      <c r="O34" s="168">
        <v>0</v>
      </c>
      <c r="P34" s="198">
        <v>0</v>
      </c>
      <c r="Q34" s="172">
        <v>400</v>
      </c>
      <c r="R34" s="199">
        <v>461</v>
      </c>
      <c r="S34" s="198">
        <v>861</v>
      </c>
      <c r="T34" s="189"/>
    </row>
    <row r="35" spans="1:20" ht="12.75">
      <c r="A35" s="175" t="s">
        <v>7</v>
      </c>
      <c r="B35" s="173">
        <v>57</v>
      </c>
      <c r="C35" s="168">
        <v>71</v>
      </c>
      <c r="D35" s="198">
        <v>128</v>
      </c>
      <c r="E35" s="173">
        <v>69</v>
      </c>
      <c r="F35" s="168">
        <v>0</v>
      </c>
      <c r="G35" s="198">
        <v>69</v>
      </c>
      <c r="H35" s="173">
        <v>0</v>
      </c>
      <c r="I35" s="168">
        <v>0</v>
      </c>
      <c r="J35" s="198">
        <v>0</v>
      </c>
      <c r="K35" s="173">
        <v>0</v>
      </c>
      <c r="L35" s="168">
        <v>0</v>
      </c>
      <c r="M35" s="198">
        <v>0</v>
      </c>
      <c r="N35" s="173">
        <v>32</v>
      </c>
      <c r="O35" s="168">
        <v>18</v>
      </c>
      <c r="P35" s="198">
        <v>50</v>
      </c>
      <c r="Q35" s="172">
        <v>158</v>
      </c>
      <c r="R35" s="199">
        <v>89</v>
      </c>
      <c r="S35" s="198">
        <v>247</v>
      </c>
      <c r="T35" s="189"/>
    </row>
    <row r="36" spans="1:20" ht="12.75">
      <c r="A36" s="175" t="s">
        <v>8</v>
      </c>
      <c r="B36" s="173">
        <v>300</v>
      </c>
      <c r="C36" s="168">
        <v>171</v>
      </c>
      <c r="D36" s="198">
        <v>471</v>
      </c>
      <c r="E36" s="173">
        <v>2211</v>
      </c>
      <c r="F36" s="168">
        <v>1731</v>
      </c>
      <c r="G36" s="198">
        <v>3942</v>
      </c>
      <c r="H36" s="173">
        <v>0</v>
      </c>
      <c r="I36" s="168">
        <v>0</v>
      </c>
      <c r="J36" s="198">
        <v>0</v>
      </c>
      <c r="K36" s="173">
        <v>0</v>
      </c>
      <c r="L36" s="168">
        <v>0</v>
      </c>
      <c r="M36" s="198">
        <v>0</v>
      </c>
      <c r="N36" s="173">
        <v>0</v>
      </c>
      <c r="O36" s="168">
        <v>0</v>
      </c>
      <c r="P36" s="198">
        <v>0</v>
      </c>
      <c r="Q36" s="172">
        <v>2511</v>
      </c>
      <c r="R36" s="199">
        <v>1902</v>
      </c>
      <c r="S36" s="198">
        <v>4413</v>
      </c>
      <c r="T36" s="189"/>
    </row>
    <row r="37" spans="1:20" ht="12.75">
      <c r="A37" s="175" t="s">
        <v>9</v>
      </c>
      <c r="B37" s="173">
        <v>194</v>
      </c>
      <c r="C37" s="190">
        <v>178</v>
      </c>
      <c r="D37" s="198">
        <v>372</v>
      </c>
      <c r="E37" s="173">
        <v>1054</v>
      </c>
      <c r="F37" s="190">
        <v>929</v>
      </c>
      <c r="G37" s="198">
        <v>1983</v>
      </c>
      <c r="H37" s="173">
        <v>0</v>
      </c>
      <c r="I37" s="190">
        <v>0</v>
      </c>
      <c r="J37" s="198">
        <v>0</v>
      </c>
      <c r="K37" s="173">
        <v>69</v>
      </c>
      <c r="L37" s="190">
        <v>36</v>
      </c>
      <c r="M37" s="198">
        <v>105</v>
      </c>
      <c r="N37" s="173">
        <v>0</v>
      </c>
      <c r="O37" s="190">
        <v>0</v>
      </c>
      <c r="P37" s="198">
        <v>0</v>
      </c>
      <c r="Q37" s="172">
        <v>1317</v>
      </c>
      <c r="R37" s="198">
        <v>1143</v>
      </c>
      <c r="S37" s="198">
        <v>2460</v>
      </c>
      <c r="T37" s="189"/>
    </row>
    <row r="38" spans="1:20" ht="12.75">
      <c r="A38" s="175" t="s">
        <v>10</v>
      </c>
      <c r="B38" s="173">
        <v>333</v>
      </c>
      <c r="C38" s="168">
        <v>232</v>
      </c>
      <c r="D38" s="198">
        <v>565</v>
      </c>
      <c r="E38" s="173">
        <v>542</v>
      </c>
      <c r="F38" s="168">
        <v>464</v>
      </c>
      <c r="G38" s="198">
        <v>1006</v>
      </c>
      <c r="H38" s="173">
        <v>52</v>
      </c>
      <c r="I38" s="168">
        <v>27</v>
      </c>
      <c r="J38" s="198">
        <v>79</v>
      </c>
      <c r="K38" s="173">
        <v>0</v>
      </c>
      <c r="L38" s="168">
        <v>0</v>
      </c>
      <c r="M38" s="198">
        <v>0</v>
      </c>
      <c r="N38" s="173">
        <v>0</v>
      </c>
      <c r="O38" s="168">
        <v>0</v>
      </c>
      <c r="P38" s="198">
        <v>0</v>
      </c>
      <c r="Q38" s="172">
        <v>927</v>
      </c>
      <c r="R38" s="199">
        <v>723</v>
      </c>
      <c r="S38" s="198">
        <v>1650</v>
      </c>
      <c r="T38" s="189"/>
    </row>
    <row r="39" spans="1:20" s="6" customFormat="1" ht="12.75">
      <c r="A39" s="184" t="s">
        <v>11</v>
      </c>
      <c r="B39" s="174">
        <f>SUM(B33:B38)</f>
        <v>1356</v>
      </c>
      <c r="C39" s="185">
        <f>SUM(C33:C38)</f>
        <v>1082</v>
      </c>
      <c r="D39" s="186">
        <f>SUM(B39:C39)</f>
        <v>2438</v>
      </c>
      <c r="E39" s="174">
        <f>SUM(E33:E38)</f>
        <v>4669</v>
      </c>
      <c r="F39" s="185">
        <f>SUM(F33:F38)</f>
        <v>3990</v>
      </c>
      <c r="G39" s="186">
        <f>SUM(E39:F39)</f>
        <v>8659</v>
      </c>
      <c r="H39" s="174">
        <f>SUM(H33:H38)</f>
        <v>52</v>
      </c>
      <c r="I39" s="185">
        <f>SUM(I33:I38)</f>
        <v>27</v>
      </c>
      <c r="J39" s="186">
        <f>SUM(H39:I39)</f>
        <v>79</v>
      </c>
      <c r="K39" s="174">
        <f>SUM(K33:K38)</f>
        <v>69</v>
      </c>
      <c r="L39" s="185">
        <f>SUM(L33:L38)</f>
        <v>36</v>
      </c>
      <c r="M39" s="186">
        <f>SUM(K39:L39)</f>
        <v>105</v>
      </c>
      <c r="N39" s="174">
        <f>SUM(N33:N38)</f>
        <v>32</v>
      </c>
      <c r="O39" s="185">
        <f>SUM(O33:O38)</f>
        <v>18</v>
      </c>
      <c r="P39" s="186">
        <f>SUM(N39:O39)</f>
        <v>50</v>
      </c>
      <c r="Q39" s="187">
        <f>SUM(Q33:Q38)</f>
        <v>6178</v>
      </c>
      <c r="R39" s="186">
        <f>SUM(R33:R38)</f>
        <v>5153</v>
      </c>
      <c r="S39" s="185">
        <f>SUM(S33:S38)</f>
        <v>11331</v>
      </c>
      <c r="T39" s="143"/>
    </row>
    <row r="40" ht="12.75">
      <c r="A40" s="6"/>
    </row>
    <row r="41" ht="12.75">
      <c r="A41" s="6"/>
    </row>
    <row r="42" spans="1:19" ht="12.75">
      <c r="A42" s="597" t="s">
        <v>252</v>
      </c>
      <c r="B42" s="597"/>
      <c r="C42" s="597"/>
      <c r="D42" s="597"/>
      <c r="E42" s="597"/>
      <c r="F42" s="597"/>
      <c r="G42" s="597"/>
      <c r="H42" s="597"/>
      <c r="I42" s="597"/>
      <c r="J42" s="597"/>
      <c r="K42" s="597"/>
      <c r="L42" s="597"/>
      <c r="M42" s="597"/>
      <c r="N42" s="597"/>
      <c r="O42" s="597"/>
      <c r="P42" s="597"/>
      <c r="Q42" s="597"/>
      <c r="R42" s="597"/>
      <c r="S42" s="597"/>
    </row>
    <row r="43" ht="5.25" customHeight="1" thickBot="1"/>
    <row r="44" spans="1:19" s="3" customFormat="1" ht="12.75">
      <c r="A44" s="2"/>
      <c r="B44" s="605" t="s">
        <v>13</v>
      </c>
      <c r="C44" s="606"/>
      <c r="D44" s="607"/>
      <c r="E44" s="605" t="s">
        <v>0</v>
      </c>
      <c r="F44" s="606"/>
      <c r="G44" s="607"/>
      <c r="H44" s="605" t="s">
        <v>1</v>
      </c>
      <c r="I44" s="606"/>
      <c r="J44" s="607"/>
      <c r="K44" s="605" t="s">
        <v>2</v>
      </c>
      <c r="L44" s="606"/>
      <c r="M44" s="607"/>
      <c r="N44" s="605" t="s">
        <v>27</v>
      </c>
      <c r="O44" s="606"/>
      <c r="P44" s="607"/>
      <c r="Q44" s="605" t="s">
        <v>11</v>
      </c>
      <c r="R44" s="606"/>
      <c r="S44" s="606"/>
    </row>
    <row r="45" spans="2:19" s="3" customFormat="1" ht="12.75">
      <c r="B45" s="20"/>
      <c r="C45" s="21"/>
      <c r="D45" s="21"/>
      <c r="E45" s="20"/>
      <c r="F45" s="21"/>
      <c r="G45" s="21"/>
      <c r="H45" s="20"/>
      <c r="I45" s="21"/>
      <c r="J45" s="21"/>
      <c r="K45" s="20"/>
      <c r="L45" s="21"/>
      <c r="M45" s="21"/>
      <c r="N45" s="608" t="s">
        <v>28</v>
      </c>
      <c r="O45" s="609"/>
      <c r="P45" s="610"/>
      <c r="Q45" s="20"/>
      <c r="R45" s="21"/>
      <c r="S45" s="21"/>
    </row>
    <row r="46" spans="1:19" s="1" customFormat="1" ht="12.75">
      <c r="A46" s="23"/>
      <c r="B46" s="5" t="s">
        <v>3</v>
      </c>
      <c r="C46" s="4" t="s">
        <v>4</v>
      </c>
      <c r="D46" s="4" t="s">
        <v>12</v>
      </c>
      <c r="E46" s="5" t="s">
        <v>3</v>
      </c>
      <c r="F46" s="4" t="s">
        <v>4</v>
      </c>
      <c r="G46" s="4" t="s">
        <v>12</v>
      </c>
      <c r="H46" s="5" t="s">
        <v>3</v>
      </c>
      <c r="I46" s="4" t="s">
        <v>4</v>
      </c>
      <c r="J46" s="4" t="s">
        <v>12</v>
      </c>
      <c r="K46" s="5" t="s">
        <v>3</v>
      </c>
      <c r="L46" s="4" t="s">
        <v>4</v>
      </c>
      <c r="M46" s="4" t="s">
        <v>12</v>
      </c>
      <c r="N46" s="5" t="s">
        <v>3</v>
      </c>
      <c r="O46" s="4" t="s">
        <v>4</v>
      </c>
      <c r="P46" s="4" t="s">
        <v>12</v>
      </c>
      <c r="Q46" s="5" t="s">
        <v>3</v>
      </c>
      <c r="R46" s="4" t="s">
        <v>4</v>
      </c>
      <c r="S46" s="4" t="s">
        <v>12</v>
      </c>
    </row>
    <row r="47" spans="1:19" ht="12.75">
      <c r="A47" s="3" t="s">
        <v>18</v>
      </c>
      <c r="B47" s="16">
        <v>2</v>
      </c>
      <c r="C47" s="8">
        <v>0</v>
      </c>
      <c r="D47" s="9">
        <v>2</v>
      </c>
      <c r="E47" s="16">
        <v>2</v>
      </c>
      <c r="F47" s="8">
        <v>6</v>
      </c>
      <c r="G47" s="9">
        <v>8</v>
      </c>
      <c r="H47" s="16">
        <v>0</v>
      </c>
      <c r="I47" s="8">
        <v>0</v>
      </c>
      <c r="J47" s="9">
        <v>0</v>
      </c>
      <c r="K47" s="16">
        <v>0</v>
      </c>
      <c r="L47" s="8">
        <v>0</v>
      </c>
      <c r="M47" s="9">
        <v>0</v>
      </c>
      <c r="N47" s="16">
        <v>0</v>
      </c>
      <c r="O47" s="8">
        <v>0</v>
      </c>
      <c r="P47" s="9">
        <v>0</v>
      </c>
      <c r="Q47" s="10">
        <v>4</v>
      </c>
      <c r="R47" s="9">
        <v>6</v>
      </c>
      <c r="S47" s="9">
        <v>10</v>
      </c>
    </row>
    <row r="48" spans="1:19" ht="12.75">
      <c r="A48" s="3" t="s">
        <v>19</v>
      </c>
      <c r="B48" s="16">
        <v>264</v>
      </c>
      <c r="C48" s="11">
        <v>236</v>
      </c>
      <c r="D48" s="9">
        <v>500</v>
      </c>
      <c r="E48" s="16">
        <v>1090</v>
      </c>
      <c r="F48" s="11">
        <v>890</v>
      </c>
      <c r="G48" s="9">
        <v>1980</v>
      </c>
      <c r="H48" s="16">
        <v>12</v>
      </c>
      <c r="I48" s="11">
        <v>0</v>
      </c>
      <c r="J48" s="9">
        <v>12</v>
      </c>
      <c r="K48" s="16">
        <v>3</v>
      </c>
      <c r="L48" s="11">
        <v>3</v>
      </c>
      <c r="M48" s="9">
        <v>6</v>
      </c>
      <c r="N48" s="16">
        <v>0</v>
      </c>
      <c r="O48" s="11">
        <v>6</v>
      </c>
      <c r="P48" s="9">
        <v>6</v>
      </c>
      <c r="Q48" s="10">
        <v>1369</v>
      </c>
      <c r="R48" s="12">
        <v>1135</v>
      </c>
      <c r="S48" s="9">
        <v>2504</v>
      </c>
    </row>
    <row r="49" spans="1:19" ht="12.75">
      <c r="A49" s="3" t="s">
        <v>14</v>
      </c>
      <c r="B49" s="16">
        <v>157</v>
      </c>
      <c r="C49" s="11">
        <v>121</v>
      </c>
      <c r="D49" s="9">
        <v>278</v>
      </c>
      <c r="E49" s="16">
        <v>966</v>
      </c>
      <c r="F49" s="11">
        <v>890</v>
      </c>
      <c r="G49" s="9">
        <v>1856</v>
      </c>
      <c r="H49" s="16">
        <v>0</v>
      </c>
      <c r="I49" s="11">
        <v>0</v>
      </c>
      <c r="J49" s="9">
        <v>0</v>
      </c>
      <c r="K49" s="16">
        <v>2</v>
      </c>
      <c r="L49" s="11">
        <v>0</v>
      </c>
      <c r="M49" s="9">
        <v>2</v>
      </c>
      <c r="N49" s="16">
        <v>5</v>
      </c>
      <c r="O49" s="11">
        <v>2</v>
      </c>
      <c r="P49" s="9">
        <v>7</v>
      </c>
      <c r="Q49" s="10">
        <v>1130</v>
      </c>
      <c r="R49" s="12">
        <v>1013</v>
      </c>
      <c r="S49" s="9">
        <v>2143</v>
      </c>
    </row>
    <row r="50" spans="1:19" ht="12.75">
      <c r="A50" s="3" t="s">
        <v>17</v>
      </c>
      <c r="B50" s="16">
        <v>76</v>
      </c>
      <c r="C50" s="8">
        <v>102</v>
      </c>
      <c r="D50" s="9">
        <v>178</v>
      </c>
      <c r="E50" s="16">
        <v>106</v>
      </c>
      <c r="F50" s="8">
        <v>193</v>
      </c>
      <c r="G50" s="9">
        <v>299</v>
      </c>
      <c r="H50" s="16">
        <v>0</v>
      </c>
      <c r="I50" s="8">
        <v>0</v>
      </c>
      <c r="J50" s="9">
        <v>0</v>
      </c>
      <c r="K50" s="16">
        <v>1</v>
      </c>
      <c r="L50" s="8">
        <v>0</v>
      </c>
      <c r="M50" s="9">
        <v>1</v>
      </c>
      <c r="N50" s="16">
        <v>0</v>
      </c>
      <c r="O50" s="8">
        <v>0</v>
      </c>
      <c r="P50" s="9">
        <v>0</v>
      </c>
      <c r="Q50" s="10">
        <v>183</v>
      </c>
      <c r="R50" s="9">
        <v>295</v>
      </c>
      <c r="S50" s="9">
        <v>478</v>
      </c>
    </row>
    <row r="51" spans="1:19" ht="12.75">
      <c r="A51" s="3" t="s">
        <v>15</v>
      </c>
      <c r="B51" s="16">
        <v>274</v>
      </c>
      <c r="C51" s="11">
        <v>165</v>
      </c>
      <c r="D51" s="9">
        <v>439</v>
      </c>
      <c r="E51" s="16">
        <v>1261</v>
      </c>
      <c r="F51" s="11">
        <v>887</v>
      </c>
      <c r="G51" s="9">
        <v>2148</v>
      </c>
      <c r="H51" s="16">
        <v>13</v>
      </c>
      <c r="I51" s="11">
        <v>3</v>
      </c>
      <c r="J51" s="9">
        <v>16</v>
      </c>
      <c r="K51" s="16">
        <v>0</v>
      </c>
      <c r="L51" s="11">
        <v>1</v>
      </c>
      <c r="M51" s="9">
        <v>1</v>
      </c>
      <c r="N51" s="16">
        <v>3</v>
      </c>
      <c r="O51" s="11">
        <v>2</v>
      </c>
      <c r="P51" s="9">
        <v>5</v>
      </c>
      <c r="Q51" s="10">
        <v>1551</v>
      </c>
      <c r="R51" s="12">
        <v>1058</v>
      </c>
      <c r="S51" s="9">
        <v>2609</v>
      </c>
    </row>
    <row r="52" spans="1:19" ht="12.75">
      <c r="A52" s="3" t="s">
        <v>16</v>
      </c>
      <c r="B52" s="16">
        <v>222</v>
      </c>
      <c r="C52" s="11">
        <v>192</v>
      </c>
      <c r="D52" s="9">
        <v>414</v>
      </c>
      <c r="E52" s="16">
        <v>675</v>
      </c>
      <c r="F52" s="11">
        <v>558</v>
      </c>
      <c r="G52" s="9">
        <v>1233</v>
      </c>
      <c r="H52" s="16">
        <v>17</v>
      </c>
      <c r="I52" s="11">
        <v>1</v>
      </c>
      <c r="J52" s="9">
        <v>18</v>
      </c>
      <c r="K52" s="16">
        <v>3</v>
      </c>
      <c r="L52" s="11">
        <v>1</v>
      </c>
      <c r="M52" s="9">
        <v>4</v>
      </c>
      <c r="N52" s="16">
        <v>6</v>
      </c>
      <c r="O52" s="11">
        <v>1</v>
      </c>
      <c r="P52" s="9">
        <v>7</v>
      </c>
      <c r="Q52" s="10">
        <v>923</v>
      </c>
      <c r="R52" s="12">
        <v>753</v>
      </c>
      <c r="S52" s="9">
        <v>1676</v>
      </c>
    </row>
    <row r="53" spans="1:19" s="6" customFormat="1" ht="12.75">
      <c r="A53" s="7" t="s">
        <v>11</v>
      </c>
      <c r="B53" s="17">
        <f>SUM(B47:B52)</f>
        <v>995</v>
      </c>
      <c r="C53" s="15">
        <f>SUM(C47:C52)</f>
        <v>816</v>
      </c>
      <c r="D53" s="13">
        <f>SUM(B53:C53)</f>
        <v>1811</v>
      </c>
      <c r="E53" s="17">
        <f>SUM(E47:E52)</f>
        <v>4100</v>
      </c>
      <c r="F53" s="15">
        <f>SUM(F47:F52)</f>
        <v>3424</v>
      </c>
      <c r="G53" s="13">
        <f>SUM(E53:F53)</f>
        <v>7524</v>
      </c>
      <c r="H53" s="17">
        <f>SUM(H47:H52)</f>
        <v>42</v>
      </c>
      <c r="I53" s="15">
        <f>SUM(I47:I52)</f>
        <v>4</v>
      </c>
      <c r="J53" s="13">
        <f>SUM(H53:I53)</f>
        <v>46</v>
      </c>
      <c r="K53" s="17">
        <f>SUM(K47:K52)</f>
        <v>9</v>
      </c>
      <c r="L53" s="15">
        <f>SUM(L47:L52)</f>
        <v>5</v>
      </c>
      <c r="M53" s="13">
        <f>SUM(K53:L53)</f>
        <v>14</v>
      </c>
      <c r="N53" s="17">
        <f>SUM(N47:N52)</f>
        <v>14</v>
      </c>
      <c r="O53" s="15">
        <f>SUM(O47:O52)</f>
        <v>11</v>
      </c>
      <c r="P53" s="13">
        <f>SUM(N53:O53)</f>
        <v>25</v>
      </c>
      <c r="Q53" s="14">
        <f>SUM(Q47:Q52)</f>
        <v>5160</v>
      </c>
      <c r="R53" s="13">
        <f>SUM(R47:R52)</f>
        <v>4260</v>
      </c>
      <c r="S53" s="15">
        <f>SUM(S47:S52)</f>
        <v>9420</v>
      </c>
    </row>
    <row r="54" spans="2:16" ht="12.75">
      <c r="B54" s="11"/>
      <c r="C54" s="11"/>
      <c r="D54" s="11"/>
      <c r="E54" s="11"/>
      <c r="F54" s="11"/>
      <c r="G54" s="11"/>
      <c r="H54" s="11"/>
      <c r="I54" s="11"/>
      <c r="J54" s="11"/>
      <c r="K54" s="11"/>
      <c r="L54" s="11"/>
      <c r="M54" s="11"/>
      <c r="N54" s="11"/>
      <c r="O54" s="11"/>
      <c r="P54" s="11"/>
    </row>
    <row r="55" spans="1:19" s="25" customFormat="1" ht="11.25">
      <c r="A55" s="24" t="s">
        <v>31</v>
      </c>
      <c r="D55" s="24"/>
      <c r="F55" s="24"/>
      <c r="G55" s="24"/>
      <c r="J55" s="24"/>
      <c r="M55" s="24"/>
      <c r="N55" s="24"/>
      <c r="O55" s="24"/>
      <c r="P55" s="24"/>
      <c r="S55" s="24"/>
    </row>
    <row r="56" spans="1:19" s="25" customFormat="1" ht="12.75">
      <c r="A56" s="24" t="s">
        <v>318</v>
      </c>
      <c r="D56" s="24"/>
      <c r="E56" s="109"/>
      <c r="G56" s="24"/>
      <c r="J56" s="24"/>
      <c r="L56" s="30"/>
      <c r="M56" s="24"/>
      <c r="N56" s="24"/>
      <c r="O56" s="24"/>
      <c r="P56" s="24"/>
      <c r="S56" s="24"/>
    </row>
    <row r="57" ht="12.75">
      <c r="A57" s="24" t="s">
        <v>226</v>
      </c>
    </row>
    <row r="58" ht="12.75">
      <c r="A58" s="179" t="s">
        <v>323</v>
      </c>
    </row>
  </sheetData>
  <sheetProtection/>
  <mergeCells count="33">
    <mergeCell ref="N45:P45"/>
    <mergeCell ref="Q30:S30"/>
    <mergeCell ref="N31:P31"/>
    <mergeCell ref="A42:S42"/>
    <mergeCell ref="B44:D44"/>
    <mergeCell ref="E44:G44"/>
    <mergeCell ref="H44:J44"/>
    <mergeCell ref="K44:M44"/>
    <mergeCell ref="Q44:S44"/>
    <mergeCell ref="B30:D30"/>
    <mergeCell ref="N44:P44"/>
    <mergeCell ref="Q13:S13"/>
    <mergeCell ref="N30:P30"/>
    <mergeCell ref="E30:G30"/>
    <mergeCell ref="K30:M30"/>
    <mergeCell ref="H30:J30"/>
    <mergeCell ref="A4:S4"/>
    <mergeCell ref="N7:P7"/>
    <mergeCell ref="B6:D6"/>
    <mergeCell ref="E6:G6"/>
    <mergeCell ref="H6:J6"/>
    <mergeCell ref="K6:M6"/>
    <mergeCell ref="Q6:S6"/>
    <mergeCell ref="A2:S2"/>
    <mergeCell ref="H13:J13"/>
    <mergeCell ref="N14:P14"/>
    <mergeCell ref="A28:T28"/>
    <mergeCell ref="N13:P13"/>
    <mergeCell ref="A11:T11"/>
    <mergeCell ref="N6:P6"/>
    <mergeCell ref="E13:G13"/>
    <mergeCell ref="K13:M13"/>
    <mergeCell ref="B13:D13"/>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73"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44"/>
  <sheetViews>
    <sheetView zoomScale="99" zoomScaleNormal="99" zoomScalePageLayoutView="0" workbookViewId="0" topLeftCell="A1">
      <selection activeCell="O34" sqref="O34"/>
    </sheetView>
  </sheetViews>
  <sheetFormatPr defaultColWidth="9.140625" defaultRowHeight="12.75"/>
  <cols>
    <col min="1" max="1" width="14.421875" style="27" customWidth="1"/>
    <col min="2" max="3" width="8.57421875" style="0" customWidth="1"/>
    <col min="4" max="4" width="8.57421875" style="3" customWidth="1"/>
    <col min="5" max="6" width="8.57421875" style="0" customWidth="1"/>
    <col min="7" max="7" width="8.57421875" style="3" customWidth="1"/>
    <col min="8" max="9" width="8.57421875" style="0" customWidth="1"/>
    <col min="10" max="10" width="8.57421875" style="3" customWidth="1"/>
    <col min="11" max="12" width="8.57421875" style="0" customWidth="1"/>
    <col min="13" max="16" width="8.57421875" style="3" customWidth="1"/>
    <col min="17" max="18" width="8.57421875" style="0" customWidth="1"/>
    <col min="19" max="19" width="8.57421875" style="3" customWidth="1"/>
    <col min="20" max="20" width="8.140625" style="0" customWidth="1"/>
  </cols>
  <sheetData>
    <row r="1" spans="1:5" ht="12.75">
      <c r="A1" s="6" t="s">
        <v>305</v>
      </c>
      <c r="E1" s="22" t="s">
        <v>206</v>
      </c>
    </row>
    <row r="2" spans="1:19" ht="12.75">
      <c r="A2" s="597" t="s">
        <v>131</v>
      </c>
      <c r="B2" s="597"/>
      <c r="C2" s="597"/>
      <c r="D2" s="597"/>
      <c r="E2" s="597"/>
      <c r="F2" s="597"/>
      <c r="G2" s="597"/>
      <c r="H2" s="597"/>
      <c r="I2" s="597"/>
      <c r="J2" s="597"/>
      <c r="K2" s="597"/>
      <c r="L2" s="597"/>
      <c r="M2" s="597"/>
      <c r="N2" s="597"/>
      <c r="O2" s="597"/>
      <c r="P2" s="597"/>
      <c r="Q2" s="597"/>
      <c r="R2" s="597"/>
      <c r="S2" s="597"/>
    </row>
    <row r="3" ht="12.75">
      <c r="A3" s="26"/>
    </row>
    <row r="4" spans="1:19" ht="12.75">
      <c r="A4" s="597" t="s">
        <v>33</v>
      </c>
      <c r="B4" s="597"/>
      <c r="C4" s="597"/>
      <c r="D4" s="597"/>
      <c r="E4" s="597"/>
      <c r="F4" s="597"/>
      <c r="G4" s="597"/>
      <c r="H4" s="597"/>
      <c r="I4" s="597"/>
      <c r="J4" s="597"/>
      <c r="K4" s="597"/>
      <c r="L4" s="597"/>
      <c r="M4" s="597"/>
      <c r="N4" s="597"/>
      <c r="O4" s="597"/>
      <c r="P4" s="597"/>
      <c r="Q4" s="597"/>
      <c r="R4" s="597"/>
      <c r="S4" s="597"/>
    </row>
    <row r="5" ht="3.75" customHeight="1" thickBot="1"/>
    <row r="6" spans="1:19" s="3" customFormat="1" ht="12.75">
      <c r="A6" s="28"/>
      <c r="B6" s="605" t="s">
        <v>13</v>
      </c>
      <c r="C6" s="606"/>
      <c r="D6" s="607"/>
      <c r="E6" s="605" t="s">
        <v>0</v>
      </c>
      <c r="F6" s="606"/>
      <c r="G6" s="607"/>
      <c r="H6" s="605" t="s">
        <v>1</v>
      </c>
      <c r="I6" s="606"/>
      <c r="J6" s="607"/>
      <c r="K6" s="605" t="s">
        <v>2</v>
      </c>
      <c r="L6" s="606"/>
      <c r="M6" s="607"/>
      <c r="N6" s="605" t="s">
        <v>27</v>
      </c>
      <c r="O6" s="606"/>
      <c r="P6" s="607"/>
      <c r="Q6" s="605" t="s">
        <v>11</v>
      </c>
      <c r="R6" s="606"/>
      <c r="S6" s="606"/>
    </row>
    <row r="7" spans="1:19" s="3" customFormat="1" ht="12.75">
      <c r="A7" s="27"/>
      <c r="B7" s="20"/>
      <c r="C7" s="21"/>
      <c r="D7" s="21"/>
      <c r="E7" s="20"/>
      <c r="F7" s="21"/>
      <c r="G7" s="21"/>
      <c r="H7" s="20"/>
      <c r="I7" s="21"/>
      <c r="J7" s="21"/>
      <c r="K7" s="20"/>
      <c r="L7" s="21"/>
      <c r="M7" s="21"/>
      <c r="N7" s="608" t="s">
        <v>28</v>
      </c>
      <c r="O7" s="609"/>
      <c r="P7" s="610"/>
      <c r="Q7" s="20"/>
      <c r="R7" s="21"/>
      <c r="S7" s="21"/>
    </row>
    <row r="8" spans="1:19" s="1" customFormat="1" ht="12.75">
      <c r="A8" s="29" t="s">
        <v>32</v>
      </c>
      <c r="B8" s="5" t="s">
        <v>3</v>
      </c>
      <c r="C8" s="4" t="s">
        <v>4</v>
      </c>
      <c r="D8" s="4" t="s">
        <v>12</v>
      </c>
      <c r="E8" s="5" t="s">
        <v>3</v>
      </c>
      <c r="F8" s="4" t="s">
        <v>4</v>
      </c>
      <c r="G8" s="4" t="s">
        <v>12</v>
      </c>
      <c r="H8" s="5" t="s">
        <v>3</v>
      </c>
      <c r="I8" s="4" t="s">
        <v>4</v>
      </c>
      <c r="J8" s="4" t="s">
        <v>12</v>
      </c>
      <c r="K8" s="5" t="s">
        <v>3</v>
      </c>
      <c r="L8" s="4" t="s">
        <v>4</v>
      </c>
      <c r="M8" s="4" t="s">
        <v>12</v>
      </c>
      <c r="N8" s="5" t="s">
        <v>3</v>
      </c>
      <c r="O8" s="4" t="s">
        <v>4</v>
      </c>
      <c r="P8" s="4" t="s">
        <v>12</v>
      </c>
      <c r="Q8" s="5" t="s">
        <v>3</v>
      </c>
      <c r="R8" s="4" t="s">
        <v>4</v>
      </c>
      <c r="S8" s="4" t="s">
        <v>12</v>
      </c>
    </row>
    <row r="9" spans="1:19" ht="12.75">
      <c r="A9" s="27" t="s">
        <v>319</v>
      </c>
      <c r="B9" s="16">
        <v>1</v>
      </c>
      <c r="C9" s="8">
        <v>1</v>
      </c>
      <c r="D9" s="9">
        <v>2</v>
      </c>
      <c r="E9" s="173">
        <v>1</v>
      </c>
      <c r="F9" s="8">
        <v>3</v>
      </c>
      <c r="G9" s="9">
        <v>4</v>
      </c>
      <c r="H9" s="16">
        <v>0</v>
      </c>
      <c r="I9" s="8">
        <v>0</v>
      </c>
      <c r="J9" s="9">
        <v>0</v>
      </c>
      <c r="K9" s="16">
        <v>0</v>
      </c>
      <c r="L9" s="8">
        <v>0</v>
      </c>
      <c r="M9" s="9">
        <v>0</v>
      </c>
      <c r="N9" s="16">
        <v>0</v>
      </c>
      <c r="O9" s="8">
        <v>0</v>
      </c>
      <c r="P9" s="9">
        <v>0</v>
      </c>
      <c r="Q9" s="10">
        <v>2</v>
      </c>
      <c r="R9" s="9">
        <v>4</v>
      </c>
      <c r="S9" s="9">
        <v>6</v>
      </c>
    </row>
    <row r="10" spans="1:19" ht="12.75">
      <c r="A10" s="27" t="s">
        <v>192</v>
      </c>
      <c r="B10" s="16">
        <v>2</v>
      </c>
      <c r="C10" s="8">
        <v>2</v>
      </c>
      <c r="D10" s="9">
        <v>4</v>
      </c>
      <c r="E10" s="173">
        <v>1</v>
      </c>
      <c r="F10" s="8">
        <v>1</v>
      </c>
      <c r="G10" s="9">
        <v>2</v>
      </c>
      <c r="H10" s="16">
        <v>0</v>
      </c>
      <c r="I10" s="8">
        <v>0</v>
      </c>
      <c r="J10" s="9">
        <v>0</v>
      </c>
      <c r="K10" s="16">
        <v>2</v>
      </c>
      <c r="L10" s="8">
        <v>1</v>
      </c>
      <c r="M10" s="9">
        <v>3</v>
      </c>
      <c r="N10" s="16">
        <v>0</v>
      </c>
      <c r="O10" s="8">
        <v>0</v>
      </c>
      <c r="P10" s="9">
        <v>0</v>
      </c>
      <c r="Q10" s="10">
        <v>5</v>
      </c>
      <c r="R10" s="9">
        <v>4</v>
      </c>
      <c r="S10" s="9">
        <v>9</v>
      </c>
    </row>
    <row r="11" spans="1:19" ht="12.75">
      <c r="A11" s="27" t="s">
        <v>191</v>
      </c>
      <c r="B11" s="16">
        <v>9</v>
      </c>
      <c r="C11" s="8">
        <v>8</v>
      </c>
      <c r="D11" s="9">
        <v>17</v>
      </c>
      <c r="E11" s="173">
        <v>15</v>
      </c>
      <c r="F11" s="8">
        <v>5</v>
      </c>
      <c r="G11" s="9">
        <v>20</v>
      </c>
      <c r="H11" s="16">
        <v>0</v>
      </c>
      <c r="I11" s="8">
        <v>0</v>
      </c>
      <c r="J11" s="9">
        <v>0</v>
      </c>
      <c r="K11" s="16">
        <v>4</v>
      </c>
      <c r="L11" s="8">
        <v>3</v>
      </c>
      <c r="M11" s="9">
        <v>7</v>
      </c>
      <c r="N11" s="16">
        <v>0</v>
      </c>
      <c r="O11" s="8">
        <v>0</v>
      </c>
      <c r="P11" s="9">
        <v>0</v>
      </c>
      <c r="Q11" s="10">
        <v>28</v>
      </c>
      <c r="R11" s="9">
        <v>16</v>
      </c>
      <c r="S11" s="9">
        <v>44</v>
      </c>
    </row>
    <row r="12" spans="1:19" ht="12.75">
      <c r="A12" s="27" t="s">
        <v>190</v>
      </c>
      <c r="B12" s="16">
        <v>13</v>
      </c>
      <c r="C12" s="8">
        <v>14</v>
      </c>
      <c r="D12" s="9">
        <v>27</v>
      </c>
      <c r="E12" s="173">
        <v>18</v>
      </c>
      <c r="F12" s="8">
        <v>10</v>
      </c>
      <c r="G12" s="9">
        <v>28</v>
      </c>
      <c r="H12" s="16">
        <v>0</v>
      </c>
      <c r="I12" s="8">
        <v>0</v>
      </c>
      <c r="J12" s="9">
        <v>0</v>
      </c>
      <c r="K12" s="16">
        <v>5</v>
      </c>
      <c r="L12" s="8">
        <v>2</v>
      </c>
      <c r="M12" s="9">
        <v>7</v>
      </c>
      <c r="N12" s="16">
        <v>0</v>
      </c>
      <c r="O12" s="8">
        <v>0</v>
      </c>
      <c r="P12" s="9">
        <v>0</v>
      </c>
      <c r="Q12" s="10">
        <v>36</v>
      </c>
      <c r="R12" s="9">
        <v>26</v>
      </c>
      <c r="S12" s="9">
        <v>62</v>
      </c>
    </row>
    <row r="13" spans="1:19" ht="12.75">
      <c r="A13" s="27" t="s">
        <v>189</v>
      </c>
      <c r="B13" s="16">
        <v>34</v>
      </c>
      <c r="C13" s="8">
        <v>18</v>
      </c>
      <c r="D13" s="9">
        <v>52</v>
      </c>
      <c r="E13" s="173">
        <v>30</v>
      </c>
      <c r="F13" s="8">
        <v>26</v>
      </c>
      <c r="G13" s="9">
        <v>56</v>
      </c>
      <c r="H13" s="16">
        <v>0</v>
      </c>
      <c r="I13" s="8">
        <v>0</v>
      </c>
      <c r="J13" s="9">
        <v>0</v>
      </c>
      <c r="K13" s="16">
        <v>4</v>
      </c>
      <c r="L13" s="8">
        <v>4</v>
      </c>
      <c r="M13" s="9">
        <v>8</v>
      </c>
      <c r="N13" s="16">
        <v>0</v>
      </c>
      <c r="O13" s="8">
        <v>0</v>
      </c>
      <c r="P13" s="9">
        <v>0</v>
      </c>
      <c r="Q13" s="10">
        <v>68</v>
      </c>
      <c r="R13" s="9">
        <v>48</v>
      </c>
      <c r="S13" s="9">
        <v>116</v>
      </c>
    </row>
    <row r="14" spans="1:19" ht="12.75">
      <c r="A14" s="27" t="s">
        <v>188</v>
      </c>
      <c r="B14" s="16">
        <v>32</v>
      </c>
      <c r="C14" s="8">
        <v>19</v>
      </c>
      <c r="D14" s="9">
        <v>51</v>
      </c>
      <c r="E14" s="173">
        <v>47</v>
      </c>
      <c r="F14" s="8">
        <v>26</v>
      </c>
      <c r="G14" s="9">
        <v>73</v>
      </c>
      <c r="H14" s="16">
        <v>0</v>
      </c>
      <c r="I14" s="8">
        <v>0</v>
      </c>
      <c r="J14" s="9">
        <v>0</v>
      </c>
      <c r="K14" s="16">
        <v>5</v>
      </c>
      <c r="L14" s="8">
        <v>4</v>
      </c>
      <c r="M14" s="9">
        <v>9</v>
      </c>
      <c r="N14" s="16">
        <v>2</v>
      </c>
      <c r="O14" s="8">
        <v>0</v>
      </c>
      <c r="P14" s="9">
        <v>2</v>
      </c>
      <c r="Q14" s="10">
        <v>86</v>
      </c>
      <c r="R14" s="9">
        <v>49</v>
      </c>
      <c r="S14" s="9">
        <v>135</v>
      </c>
    </row>
    <row r="15" spans="1:19" ht="12.75">
      <c r="A15" s="27" t="s">
        <v>187</v>
      </c>
      <c r="B15" s="16">
        <v>30</v>
      </c>
      <c r="C15" s="8">
        <v>27</v>
      </c>
      <c r="D15" s="9">
        <v>57</v>
      </c>
      <c r="E15" s="173">
        <v>45</v>
      </c>
      <c r="F15" s="8">
        <v>61</v>
      </c>
      <c r="G15" s="9">
        <v>106</v>
      </c>
      <c r="H15" s="16">
        <v>0</v>
      </c>
      <c r="I15" s="8">
        <v>0</v>
      </c>
      <c r="J15" s="9">
        <v>0</v>
      </c>
      <c r="K15" s="16">
        <v>5</v>
      </c>
      <c r="L15" s="8">
        <v>2</v>
      </c>
      <c r="M15" s="9">
        <v>7</v>
      </c>
      <c r="N15" s="16">
        <v>0</v>
      </c>
      <c r="O15" s="8">
        <v>1</v>
      </c>
      <c r="P15" s="9">
        <v>1</v>
      </c>
      <c r="Q15" s="10">
        <v>80</v>
      </c>
      <c r="R15" s="9">
        <v>91</v>
      </c>
      <c r="S15" s="9">
        <v>171</v>
      </c>
    </row>
    <row r="16" spans="1:19" ht="12.75">
      <c r="A16" s="27" t="s">
        <v>186</v>
      </c>
      <c r="B16" s="16">
        <v>37</v>
      </c>
      <c r="C16" s="8">
        <v>30</v>
      </c>
      <c r="D16" s="9">
        <v>67</v>
      </c>
      <c r="E16" s="173">
        <v>74</v>
      </c>
      <c r="F16" s="8">
        <v>49</v>
      </c>
      <c r="G16" s="9">
        <v>123</v>
      </c>
      <c r="H16" s="16">
        <v>0</v>
      </c>
      <c r="I16" s="8">
        <v>0</v>
      </c>
      <c r="J16" s="9">
        <v>0</v>
      </c>
      <c r="K16" s="16">
        <v>9</v>
      </c>
      <c r="L16" s="8">
        <v>4</v>
      </c>
      <c r="M16" s="9">
        <v>13</v>
      </c>
      <c r="N16" s="16">
        <v>0</v>
      </c>
      <c r="O16" s="8">
        <v>1</v>
      </c>
      <c r="P16" s="9">
        <v>1</v>
      </c>
      <c r="Q16" s="10">
        <v>120</v>
      </c>
      <c r="R16" s="9">
        <v>84</v>
      </c>
      <c r="S16" s="9">
        <v>204</v>
      </c>
    </row>
    <row r="17" spans="1:19" ht="12.75">
      <c r="A17" s="27" t="s">
        <v>185</v>
      </c>
      <c r="B17" s="16">
        <v>44</v>
      </c>
      <c r="C17" s="8">
        <v>33</v>
      </c>
      <c r="D17" s="9">
        <v>77</v>
      </c>
      <c r="E17" s="173">
        <v>86</v>
      </c>
      <c r="F17" s="8">
        <v>65</v>
      </c>
      <c r="G17" s="9">
        <v>151</v>
      </c>
      <c r="H17" s="16">
        <v>0</v>
      </c>
      <c r="I17" s="8">
        <v>0</v>
      </c>
      <c r="J17" s="9">
        <v>0</v>
      </c>
      <c r="K17" s="16">
        <v>7</v>
      </c>
      <c r="L17" s="8">
        <v>0</v>
      </c>
      <c r="M17" s="9">
        <v>7</v>
      </c>
      <c r="N17" s="16">
        <v>0</v>
      </c>
      <c r="O17" s="8">
        <v>1</v>
      </c>
      <c r="P17" s="9">
        <v>1</v>
      </c>
      <c r="Q17" s="10">
        <v>137</v>
      </c>
      <c r="R17" s="9">
        <v>99</v>
      </c>
      <c r="S17" s="9">
        <v>236</v>
      </c>
    </row>
    <row r="18" spans="1:19" ht="12.75">
      <c r="A18" s="27" t="s">
        <v>251</v>
      </c>
      <c r="B18" s="16">
        <v>38</v>
      </c>
      <c r="C18" s="8">
        <v>50</v>
      </c>
      <c r="D18" s="9">
        <v>88</v>
      </c>
      <c r="E18" s="173">
        <v>141</v>
      </c>
      <c r="F18" s="8">
        <v>106</v>
      </c>
      <c r="G18" s="9">
        <v>247</v>
      </c>
      <c r="H18" s="16">
        <v>0</v>
      </c>
      <c r="I18" s="8">
        <v>0</v>
      </c>
      <c r="J18" s="9">
        <v>0</v>
      </c>
      <c r="K18" s="16">
        <v>5</v>
      </c>
      <c r="L18" s="8">
        <v>2</v>
      </c>
      <c r="M18" s="9">
        <v>7</v>
      </c>
      <c r="N18" s="16">
        <v>3</v>
      </c>
      <c r="O18" s="8">
        <v>1</v>
      </c>
      <c r="P18" s="9">
        <v>4</v>
      </c>
      <c r="Q18" s="10">
        <v>187</v>
      </c>
      <c r="R18" s="9">
        <v>159</v>
      </c>
      <c r="S18" s="9">
        <v>346</v>
      </c>
    </row>
    <row r="19" spans="1:19" ht="12.75">
      <c r="A19" s="27" t="s">
        <v>250</v>
      </c>
      <c r="B19" s="16">
        <v>91</v>
      </c>
      <c r="C19" s="8">
        <v>87</v>
      </c>
      <c r="D19" s="9">
        <v>178</v>
      </c>
      <c r="E19" s="173">
        <v>452</v>
      </c>
      <c r="F19" s="8">
        <v>357</v>
      </c>
      <c r="G19" s="9">
        <v>809</v>
      </c>
      <c r="H19" s="16">
        <v>3</v>
      </c>
      <c r="I19" s="8">
        <v>0</v>
      </c>
      <c r="J19" s="9">
        <v>3</v>
      </c>
      <c r="K19" s="16">
        <v>5</v>
      </c>
      <c r="L19" s="8">
        <v>4</v>
      </c>
      <c r="M19" s="9">
        <v>9</v>
      </c>
      <c r="N19" s="16">
        <v>3</v>
      </c>
      <c r="O19" s="8">
        <v>1</v>
      </c>
      <c r="P19" s="9">
        <v>4</v>
      </c>
      <c r="Q19" s="10">
        <v>554</v>
      </c>
      <c r="R19" s="9">
        <v>449</v>
      </c>
      <c r="S19" s="9">
        <v>1003</v>
      </c>
    </row>
    <row r="20" spans="1:19" ht="12.75">
      <c r="A20" s="27" t="s">
        <v>249</v>
      </c>
      <c r="B20" s="16">
        <v>147</v>
      </c>
      <c r="C20" s="8">
        <v>123</v>
      </c>
      <c r="D20" s="9">
        <v>270</v>
      </c>
      <c r="E20" s="173">
        <v>505</v>
      </c>
      <c r="F20" s="8">
        <v>442</v>
      </c>
      <c r="G20" s="9">
        <v>947</v>
      </c>
      <c r="H20" s="16">
        <v>2</v>
      </c>
      <c r="I20" s="8">
        <v>0</v>
      </c>
      <c r="J20" s="9">
        <v>2</v>
      </c>
      <c r="K20" s="16">
        <v>2</v>
      </c>
      <c r="L20" s="8">
        <v>4</v>
      </c>
      <c r="M20" s="9">
        <v>6</v>
      </c>
      <c r="N20" s="16">
        <v>2</v>
      </c>
      <c r="O20" s="8">
        <v>5</v>
      </c>
      <c r="P20" s="9">
        <v>7</v>
      </c>
      <c r="Q20" s="10">
        <v>658</v>
      </c>
      <c r="R20" s="9">
        <v>574</v>
      </c>
      <c r="S20" s="9">
        <v>1232</v>
      </c>
    </row>
    <row r="21" spans="1:19" ht="12.75">
      <c r="A21" s="27" t="s">
        <v>248</v>
      </c>
      <c r="B21" s="16">
        <v>185</v>
      </c>
      <c r="C21" s="8">
        <v>143</v>
      </c>
      <c r="D21" s="9">
        <v>328</v>
      </c>
      <c r="E21" s="173">
        <v>682</v>
      </c>
      <c r="F21" s="8">
        <v>571</v>
      </c>
      <c r="G21" s="9">
        <v>1253</v>
      </c>
      <c r="H21" s="16">
        <v>8</v>
      </c>
      <c r="I21" s="8">
        <v>0</v>
      </c>
      <c r="J21" s="9">
        <v>8</v>
      </c>
      <c r="K21" s="16">
        <v>3</v>
      </c>
      <c r="L21" s="8">
        <v>2</v>
      </c>
      <c r="M21" s="9">
        <v>5</v>
      </c>
      <c r="N21" s="16">
        <v>4</v>
      </c>
      <c r="O21" s="8">
        <v>3</v>
      </c>
      <c r="P21" s="9">
        <v>7</v>
      </c>
      <c r="Q21" s="10">
        <v>882</v>
      </c>
      <c r="R21" s="9">
        <v>719</v>
      </c>
      <c r="S21" s="9">
        <v>1601</v>
      </c>
    </row>
    <row r="22" spans="1:19" ht="12.75">
      <c r="A22" s="27" t="s">
        <v>247</v>
      </c>
      <c r="B22" s="16">
        <v>206</v>
      </c>
      <c r="C22" s="8">
        <v>136</v>
      </c>
      <c r="D22" s="9">
        <v>342</v>
      </c>
      <c r="E22" s="173">
        <v>749</v>
      </c>
      <c r="F22" s="8">
        <v>615</v>
      </c>
      <c r="G22" s="9">
        <v>1364</v>
      </c>
      <c r="H22" s="16">
        <v>8</v>
      </c>
      <c r="I22" s="8">
        <v>0</v>
      </c>
      <c r="J22" s="9">
        <v>8</v>
      </c>
      <c r="K22" s="16">
        <v>1</v>
      </c>
      <c r="L22" s="8">
        <v>2</v>
      </c>
      <c r="M22" s="9">
        <v>3</v>
      </c>
      <c r="N22" s="16">
        <v>5</v>
      </c>
      <c r="O22" s="8">
        <v>1</v>
      </c>
      <c r="P22" s="9">
        <v>6</v>
      </c>
      <c r="Q22" s="10">
        <v>969</v>
      </c>
      <c r="R22" s="9">
        <v>754</v>
      </c>
      <c r="S22" s="9">
        <v>1723</v>
      </c>
    </row>
    <row r="23" spans="1:19" ht="12.75">
      <c r="A23" s="27" t="s">
        <v>246</v>
      </c>
      <c r="B23" s="16">
        <v>173</v>
      </c>
      <c r="C23" s="8">
        <v>159</v>
      </c>
      <c r="D23" s="9">
        <v>332</v>
      </c>
      <c r="E23" s="173">
        <v>702</v>
      </c>
      <c r="F23" s="8">
        <v>658</v>
      </c>
      <c r="G23" s="9">
        <v>1360</v>
      </c>
      <c r="H23" s="16">
        <v>8</v>
      </c>
      <c r="I23" s="8">
        <v>2</v>
      </c>
      <c r="J23" s="9">
        <v>10</v>
      </c>
      <c r="K23" s="16">
        <v>4</v>
      </c>
      <c r="L23" s="8">
        <v>1</v>
      </c>
      <c r="M23" s="9">
        <v>5</v>
      </c>
      <c r="N23" s="16">
        <v>7</v>
      </c>
      <c r="O23" s="8">
        <v>3</v>
      </c>
      <c r="P23" s="9">
        <v>10</v>
      </c>
      <c r="Q23" s="10">
        <v>894</v>
      </c>
      <c r="R23" s="9">
        <v>823</v>
      </c>
      <c r="S23" s="9">
        <v>1717</v>
      </c>
    </row>
    <row r="24" spans="1:19" ht="12.75">
      <c r="A24" s="27" t="s">
        <v>245</v>
      </c>
      <c r="B24" s="16">
        <v>156</v>
      </c>
      <c r="C24" s="8">
        <v>125</v>
      </c>
      <c r="D24" s="9">
        <v>281</v>
      </c>
      <c r="E24" s="173">
        <v>692</v>
      </c>
      <c r="F24" s="8">
        <v>569</v>
      </c>
      <c r="G24" s="9">
        <v>1261</v>
      </c>
      <c r="H24" s="16">
        <v>6</v>
      </c>
      <c r="I24" s="8">
        <v>2</v>
      </c>
      <c r="J24" s="9">
        <v>8</v>
      </c>
      <c r="K24" s="16">
        <v>5</v>
      </c>
      <c r="L24" s="8">
        <v>1</v>
      </c>
      <c r="M24" s="9">
        <v>6</v>
      </c>
      <c r="N24" s="16">
        <v>1</v>
      </c>
      <c r="O24" s="8">
        <v>1</v>
      </c>
      <c r="P24" s="9">
        <v>2</v>
      </c>
      <c r="Q24" s="10">
        <v>860</v>
      </c>
      <c r="R24" s="9">
        <v>698</v>
      </c>
      <c r="S24" s="9">
        <v>1558</v>
      </c>
    </row>
    <row r="25" spans="1:19" ht="12.75">
      <c r="A25" s="27" t="s">
        <v>244</v>
      </c>
      <c r="B25" s="16">
        <v>94</v>
      </c>
      <c r="C25" s="8">
        <v>51</v>
      </c>
      <c r="D25" s="9">
        <v>145</v>
      </c>
      <c r="E25" s="173">
        <v>290</v>
      </c>
      <c r="F25" s="8">
        <v>212</v>
      </c>
      <c r="G25" s="9">
        <v>502</v>
      </c>
      <c r="H25" s="16">
        <v>6</v>
      </c>
      <c r="I25" s="8">
        <v>4</v>
      </c>
      <c r="J25" s="9">
        <v>10</v>
      </c>
      <c r="K25" s="16">
        <v>2</v>
      </c>
      <c r="L25" s="8">
        <v>0</v>
      </c>
      <c r="M25" s="9">
        <v>2</v>
      </c>
      <c r="N25" s="16">
        <v>5</v>
      </c>
      <c r="O25" s="8">
        <v>0</v>
      </c>
      <c r="P25" s="9">
        <v>5</v>
      </c>
      <c r="Q25" s="10">
        <v>397</v>
      </c>
      <c r="R25" s="9">
        <v>267</v>
      </c>
      <c r="S25" s="9">
        <v>664</v>
      </c>
    </row>
    <row r="26" spans="1:19" ht="12.75">
      <c r="A26" s="27" t="s">
        <v>243</v>
      </c>
      <c r="B26" s="16">
        <v>39</v>
      </c>
      <c r="C26" s="8">
        <v>24</v>
      </c>
      <c r="D26" s="9">
        <v>63</v>
      </c>
      <c r="E26" s="173">
        <v>101</v>
      </c>
      <c r="F26" s="8">
        <v>107</v>
      </c>
      <c r="G26" s="9">
        <v>208</v>
      </c>
      <c r="H26" s="16">
        <v>3</v>
      </c>
      <c r="I26" s="8">
        <v>2</v>
      </c>
      <c r="J26" s="9">
        <v>5</v>
      </c>
      <c r="K26" s="16">
        <v>1</v>
      </c>
      <c r="L26" s="8">
        <v>0</v>
      </c>
      <c r="M26" s="9">
        <v>1</v>
      </c>
      <c r="N26" s="16">
        <v>0</v>
      </c>
      <c r="O26" s="8">
        <v>0</v>
      </c>
      <c r="P26" s="9">
        <v>0</v>
      </c>
      <c r="Q26" s="10">
        <v>144</v>
      </c>
      <c r="R26" s="9">
        <v>133</v>
      </c>
      <c r="S26" s="9">
        <v>277</v>
      </c>
    </row>
    <row r="27" spans="1:19" ht="12.75">
      <c r="A27" s="27" t="s">
        <v>242</v>
      </c>
      <c r="B27" s="16">
        <v>11</v>
      </c>
      <c r="C27" s="8">
        <v>10</v>
      </c>
      <c r="D27" s="9">
        <v>21</v>
      </c>
      <c r="E27" s="173">
        <v>25</v>
      </c>
      <c r="F27" s="8">
        <v>53</v>
      </c>
      <c r="G27" s="9">
        <v>78</v>
      </c>
      <c r="H27" s="16">
        <v>3</v>
      </c>
      <c r="I27" s="8">
        <v>7</v>
      </c>
      <c r="J27" s="9">
        <v>10</v>
      </c>
      <c r="K27" s="16">
        <v>0</v>
      </c>
      <c r="L27" s="8">
        <v>0</v>
      </c>
      <c r="M27" s="9">
        <v>0</v>
      </c>
      <c r="N27" s="16">
        <v>0</v>
      </c>
      <c r="O27" s="8">
        <v>0</v>
      </c>
      <c r="P27" s="9">
        <v>0</v>
      </c>
      <c r="Q27" s="10">
        <v>39</v>
      </c>
      <c r="R27" s="9">
        <v>70</v>
      </c>
      <c r="S27" s="9">
        <v>109</v>
      </c>
    </row>
    <row r="28" spans="1:19" ht="12.75">
      <c r="A28" s="27" t="s">
        <v>241</v>
      </c>
      <c r="B28" s="16">
        <v>2</v>
      </c>
      <c r="C28" s="8">
        <v>4</v>
      </c>
      <c r="D28" s="9">
        <v>6</v>
      </c>
      <c r="E28" s="173">
        <v>8</v>
      </c>
      <c r="F28" s="8">
        <v>30</v>
      </c>
      <c r="G28" s="9">
        <v>38</v>
      </c>
      <c r="H28" s="16">
        <v>3</v>
      </c>
      <c r="I28" s="8">
        <v>3</v>
      </c>
      <c r="J28" s="9">
        <v>6</v>
      </c>
      <c r="K28" s="16">
        <v>0</v>
      </c>
      <c r="L28" s="8">
        <v>0</v>
      </c>
      <c r="M28" s="9">
        <v>0</v>
      </c>
      <c r="N28" s="16">
        <v>0</v>
      </c>
      <c r="O28" s="8">
        <v>0</v>
      </c>
      <c r="P28" s="9">
        <v>0</v>
      </c>
      <c r="Q28" s="10">
        <v>13</v>
      </c>
      <c r="R28" s="9">
        <v>37</v>
      </c>
      <c r="S28" s="9">
        <v>50</v>
      </c>
    </row>
    <row r="29" spans="1:19" ht="12.75">
      <c r="A29" s="27" t="s">
        <v>240</v>
      </c>
      <c r="B29" s="16">
        <v>6</v>
      </c>
      <c r="C29" s="8">
        <v>4</v>
      </c>
      <c r="D29" s="9">
        <v>10</v>
      </c>
      <c r="E29" s="173">
        <v>3</v>
      </c>
      <c r="F29" s="8">
        <v>18</v>
      </c>
      <c r="G29" s="9">
        <v>21</v>
      </c>
      <c r="H29" s="16">
        <v>2</v>
      </c>
      <c r="I29" s="8">
        <v>3</v>
      </c>
      <c r="J29" s="9">
        <v>5</v>
      </c>
      <c r="K29" s="16">
        <v>0</v>
      </c>
      <c r="L29" s="8">
        <v>0</v>
      </c>
      <c r="M29" s="9">
        <v>0</v>
      </c>
      <c r="N29" s="16">
        <v>0</v>
      </c>
      <c r="O29" s="8">
        <v>0</v>
      </c>
      <c r="P29" s="9">
        <v>0</v>
      </c>
      <c r="Q29" s="10">
        <v>11</v>
      </c>
      <c r="R29" s="9">
        <v>25</v>
      </c>
      <c r="S29" s="9">
        <v>36</v>
      </c>
    </row>
    <row r="30" spans="1:19" ht="12.75">
      <c r="A30" s="27" t="s">
        <v>239</v>
      </c>
      <c r="B30" s="16">
        <v>3</v>
      </c>
      <c r="C30" s="8">
        <v>4</v>
      </c>
      <c r="D30" s="9">
        <v>7</v>
      </c>
      <c r="E30" s="173">
        <v>2</v>
      </c>
      <c r="F30" s="8">
        <v>3</v>
      </c>
      <c r="G30" s="9">
        <v>5</v>
      </c>
      <c r="H30" s="16">
        <v>0</v>
      </c>
      <c r="I30" s="8">
        <v>1</v>
      </c>
      <c r="J30" s="9">
        <v>1</v>
      </c>
      <c r="K30" s="16">
        <v>0</v>
      </c>
      <c r="L30" s="8">
        <v>0</v>
      </c>
      <c r="M30" s="9">
        <v>0</v>
      </c>
      <c r="N30" s="16">
        <v>0</v>
      </c>
      <c r="O30" s="8">
        <v>0</v>
      </c>
      <c r="P30" s="9">
        <v>0</v>
      </c>
      <c r="Q30" s="10">
        <v>5</v>
      </c>
      <c r="R30" s="9">
        <v>8</v>
      </c>
      <c r="S30" s="9">
        <v>13</v>
      </c>
    </row>
    <row r="31" spans="1:19" ht="12.75">
      <c r="A31" s="27" t="s">
        <v>238</v>
      </c>
      <c r="B31" s="16">
        <v>0</v>
      </c>
      <c r="C31" s="8">
        <v>0</v>
      </c>
      <c r="D31" s="9">
        <v>0</v>
      </c>
      <c r="E31" s="173">
        <v>0</v>
      </c>
      <c r="F31" s="8">
        <v>1</v>
      </c>
      <c r="G31" s="9">
        <v>1</v>
      </c>
      <c r="H31" s="16">
        <v>0</v>
      </c>
      <c r="I31" s="8">
        <v>1</v>
      </c>
      <c r="J31" s="9">
        <v>1</v>
      </c>
      <c r="K31" s="16">
        <v>0</v>
      </c>
      <c r="L31" s="8">
        <v>0</v>
      </c>
      <c r="M31" s="9">
        <v>0</v>
      </c>
      <c r="N31" s="16">
        <v>0</v>
      </c>
      <c r="O31" s="8">
        <v>0</v>
      </c>
      <c r="P31" s="9">
        <v>0</v>
      </c>
      <c r="Q31" s="10">
        <v>0</v>
      </c>
      <c r="R31" s="9">
        <v>2</v>
      </c>
      <c r="S31" s="9">
        <v>2</v>
      </c>
    </row>
    <row r="32" spans="1:19" ht="12.75">
      <c r="A32" s="27" t="s">
        <v>237</v>
      </c>
      <c r="B32" s="16">
        <v>2</v>
      </c>
      <c r="C32" s="8">
        <v>3</v>
      </c>
      <c r="D32" s="9">
        <v>5</v>
      </c>
      <c r="E32" s="173">
        <v>0</v>
      </c>
      <c r="F32" s="8">
        <v>0</v>
      </c>
      <c r="G32" s="9">
        <v>0</v>
      </c>
      <c r="H32" s="16">
        <v>0</v>
      </c>
      <c r="I32" s="8">
        <v>0</v>
      </c>
      <c r="J32" s="9">
        <v>0</v>
      </c>
      <c r="K32" s="16">
        <v>0</v>
      </c>
      <c r="L32" s="8">
        <v>0</v>
      </c>
      <c r="M32" s="9">
        <v>0</v>
      </c>
      <c r="N32" s="16">
        <v>0</v>
      </c>
      <c r="O32" s="8">
        <v>0</v>
      </c>
      <c r="P32" s="9">
        <v>0</v>
      </c>
      <c r="Q32" s="10">
        <v>2</v>
      </c>
      <c r="R32" s="9">
        <v>3</v>
      </c>
      <c r="S32" s="9">
        <v>5</v>
      </c>
    </row>
    <row r="33" spans="1:19" ht="12.75">
      <c r="A33" s="27" t="s">
        <v>236</v>
      </c>
      <c r="B33" s="16">
        <v>0</v>
      </c>
      <c r="C33" s="8">
        <v>0</v>
      </c>
      <c r="D33" s="9">
        <v>0</v>
      </c>
      <c r="E33" s="173">
        <v>0</v>
      </c>
      <c r="F33" s="8">
        <v>2</v>
      </c>
      <c r="G33" s="9">
        <v>2</v>
      </c>
      <c r="H33" s="16">
        <v>0</v>
      </c>
      <c r="I33" s="8">
        <v>1</v>
      </c>
      <c r="J33" s="9">
        <v>1</v>
      </c>
      <c r="K33" s="16">
        <v>0</v>
      </c>
      <c r="L33" s="8">
        <v>0</v>
      </c>
      <c r="M33" s="9">
        <v>0</v>
      </c>
      <c r="N33" s="16">
        <v>0</v>
      </c>
      <c r="O33" s="8">
        <v>0</v>
      </c>
      <c r="P33" s="9">
        <v>0</v>
      </c>
      <c r="Q33" s="10">
        <v>0</v>
      </c>
      <c r="R33" s="9">
        <v>3</v>
      </c>
      <c r="S33" s="9">
        <v>3</v>
      </c>
    </row>
    <row r="34" spans="1:19" ht="12.75">
      <c r="A34" s="27" t="s">
        <v>235</v>
      </c>
      <c r="B34" s="16">
        <v>0</v>
      </c>
      <c r="C34" s="8">
        <v>2</v>
      </c>
      <c r="D34" s="9">
        <v>2</v>
      </c>
      <c r="E34" s="173">
        <v>0</v>
      </c>
      <c r="F34" s="8">
        <v>0</v>
      </c>
      <c r="G34" s="9">
        <v>0</v>
      </c>
      <c r="H34" s="16">
        <v>0</v>
      </c>
      <c r="I34" s="8">
        <v>0</v>
      </c>
      <c r="J34" s="9">
        <v>0</v>
      </c>
      <c r="K34" s="16">
        <v>0</v>
      </c>
      <c r="L34" s="8">
        <v>0</v>
      </c>
      <c r="M34" s="9">
        <v>0</v>
      </c>
      <c r="N34" s="16">
        <v>0</v>
      </c>
      <c r="O34" s="8">
        <v>0</v>
      </c>
      <c r="P34" s="9">
        <v>0</v>
      </c>
      <c r="Q34" s="10">
        <v>0</v>
      </c>
      <c r="R34" s="9">
        <v>2</v>
      </c>
      <c r="S34" s="9">
        <v>2</v>
      </c>
    </row>
    <row r="35" spans="1:19" ht="12.75">
      <c r="A35" s="27" t="s">
        <v>234</v>
      </c>
      <c r="B35" s="16">
        <v>1</v>
      </c>
      <c r="C35" s="8">
        <v>0</v>
      </c>
      <c r="D35" s="9">
        <v>1</v>
      </c>
      <c r="E35" s="173">
        <v>0</v>
      </c>
      <c r="F35" s="8">
        <v>0</v>
      </c>
      <c r="G35" s="9">
        <v>0</v>
      </c>
      <c r="H35" s="16">
        <v>0</v>
      </c>
      <c r="I35" s="8">
        <v>0</v>
      </c>
      <c r="J35" s="9">
        <v>0</v>
      </c>
      <c r="K35" s="16">
        <v>0</v>
      </c>
      <c r="L35" s="8">
        <v>0</v>
      </c>
      <c r="M35" s="9">
        <v>0</v>
      </c>
      <c r="N35" s="16">
        <v>0</v>
      </c>
      <c r="O35" s="8">
        <v>0</v>
      </c>
      <c r="P35" s="9">
        <v>0</v>
      </c>
      <c r="Q35" s="10">
        <v>1</v>
      </c>
      <c r="R35" s="9">
        <v>0</v>
      </c>
      <c r="S35" s="9">
        <v>1</v>
      </c>
    </row>
    <row r="36" spans="1:19" ht="12.75">
      <c r="A36" s="27" t="s">
        <v>233</v>
      </c>
      <c r="B36" s="16">
        <v>0</v>
      </c>
      <c r="C36" s="8">
        <v>1</v>
      </c>
      <c r="D36" s="9">
        <v>1</v>
      </c>
      <c r="E36" s="173">
        <v>0</v>
      </c>
      <c r="F36" s="8">
        <v>0</v>
      </c>
      <c r="G36" s="9">
        <v>0</v>
      </c>
      <c r="H36" s="16">
        <v>0</v>
      </c>
      <c r="I36" s="8">
        <v>0</v>
      </c>
      <c r="J36" s="9">
        <v>0</v>
      </c>
      <c r="K36" s="16">
        <v>0</v>
      </c>
      <c r="L36" s="8">
        <v>0</v>
      </c>
      <c r="M36" s="9">
        <v>0</v>
      </c>
      <c r="N36" s="16">
        <v>0</v>
      </c>
      <c r="O36" s="8">
        <v>0</v>
      </c>
      <c r="P36" s="9">
        <v>0</v>
      </c>
      <c r="Q36" s="10">
        <v>0</v>
      </c>
      <c r="R36" s="9">
        <v>1</v>
      </c>
      <c r="S36" s="9">
        <v>1</v>
      </c>
    </row>
    <row r="37" spans="1:19" ht="12.75">
      <c r="A37" s="27" t="s">
        <v>232</v>
      </c>
      <c r="B37" s="16">
        <v>0</v>
      </c>
      <c r="C37" s="8">
        <v>1</v>
      </c>
      <c r="D37" s="9">
        <v>1</v>
      </c>
      <c r="E37" s="173">
        <v>0</v>
      </c>
      <c r="F37" s="8">
        <v>0</v>
      </c>
      <c r="G37" s="9">
        <v>0</v>
      </c>
      <c r="H37" s="16">
        <v>0</v>
      </c>
      <c r="I37" s="8">
        <v>0</v>
      </c>
      <c r="J37" s="9">
        <v>0</v>
      </c>
      <c r="K37" s="16">
        <v>0</v>
      </c>
      <c r="L37" s="8">
        <v>0</v>
      </c>
      <c r="M37" s="9">
        <v>0</v>
      </c>
      <c r="N37" s="16">
        <v>0</v>
      </c>
      <c r="O37" s="8">
        <v>0</v>
      </c>
      <c r="P37" s="9">
        <v>0</v>
      </c>
      <c r="Q37" s="10">
        <v>0</v>
      </c>
      <c r="R37" s="9">
        <v>1</v>
      </c>
      <c r="S37" s="9">
        <v>1</v>
      </c>
    </row>
    <row r="38" spans="1:19" ht="12.75">
      <c r="A38" s="27" t="s">
        <v>320</v>
      </c>
      <c r="B38" s="16">
        <v>0</v>
      </c>
      <c r="C38" s="8">
        <v>1</v>
      </c>
      <c r="D38" s="9">
        <v>1</v>
      </c>
      <c r="E38" s="173">
        <v>0</v>
      </c>
      <c r="F38" s="8">
        <v>0</v>
      </c>
      <c r="G38" s="9">
        <v>0</v>
      </c>
      <c r="H38" s="16">
        <v>0</v>
      </c>
      <c r="I38" s="8">
        <v>0</v>
      </c>
      <c r="J38" s="9">
        <v>0</v>
      </c>
      <c r="K38" s="16">
        <v>0</v>
      </c>
      <c r="L38" s="8">
        <v>0</v>
      </c>
      <c r="M38" s="9">
        <v>0</v>
      </c>
      <c r="N38" s="16">
        <v>0</v>
      </c>
      <c r="O38" s="8">
        <v>0</v>
      </c>
      <c r="P38" s="9">
        <v>0</v>
      </c>
      <c r="Q38" s="10">
        <v>0</v>
      </c>
      <c r="R38" s="9">
        <v>1</v>
      </c>
      <c r="S38" s="9">
        <v>1</v>
      </c>
    </row>
    <row r="39" spans="1:19" ht="12.75">
      <c r="A39" s="27" t="s">
        <v>321</v>
      </c>
      <c r="B39" s="16">
        <v>0</v>
      </c>
      <c r="C39" s="8">
        <v>0</v>
      </c>
      <c r="D39" s="9">
        <v>0</v>
      </c>
      <c r="E39" s="173">
        <v>0</v>
      </c>
      <c r="F39" s="8">
        <v>0</v>
      </c>
      <c r="G39" s="9">
        <v>0</v>
      </c>
      <c r="H39" s="16">
        <v>0</v>
      </c>
      <c r="I39" s="8">
        <v>1</v>
      </c>
      <c r="J39" s="9">
        <v>1</v>
      </c>
      <c r="K39" s="16">
        <v>0</v>
      </c>
      <c r="L39" s="8">
        <v>0</v>
      </c>
      <c r="M39" s="9">
        <v>0</v>
      </c>
      <c r="N39" s="16">
        <v>0</v>
      </c>
      <c r="O39" s="8">
        <v>0</v>
      </c>
      <c r="P39" s="9">
        <v>0</v>
      </c>
      <c r="Q39" s="10">
        <v>0</v>
      </c>
      <c r="R39" s="9">
        <v>1</v>
      </c>
      <c r="S39" s="9">
        <v>1</v>
      </c>
    </row>
    <row r="40" spans="1:19" ht="12.75">
      <c r="A40" s="27" t="s">
        <v>231</v>
      </c>
      <c r="B40" s="16">
        <v>0</v>
      </c>
      <c r="C40" s="8">
        <v>1</v>
      </c>
      <c r="D40" s="9">
        <v>1</v>
      </c>
      <c r="E40" s="173">
        <v>0</v>
      </c>
      <c r="F40" s="8">
        <v>0</v>
      </c>
      <c r="G40" s="9">
        <v>0</v>
      </c>
      <c r="H40" s="16">
        <v>0</v>
      </c>
      <c r="I40" s="8">
        <v>0</v>
      </c>
      <c r="J40" s="9">
        <v>0</v>
      </c>
      <c r="K40" s="16">
        <v>0</v>
      </c>
      <c r="L40" s="8">
        <v>0</v>
      </c>
      <c r="M40" s="9">
        <v>0</v>
      </c>
      <c r="N40" s="16">
        <v>0</v>
      </c>
      <c r="O40" s="8">
        <v>0</v>
      </c>
      <c r="P40" s="9">
        <v>0</v>
      </c>
      <c r="Q40" s="10">
        <v>0</v>
      </c>
      <c r="R40" s="9">
        <v>1</v>
      </c>
      <c r="S40" s="9">
        <v>1</v>
      </c>
    </row>
    <row r="41" spans="1:19" ht="12.75">
      <c r="A41" s="27" t="s">
        <v>322</v>
      </c>
      <c r="B41" s="16">
        <v>0</v>
      </c>
      <c r="C41" s="8">
        <v>1</v>
      </c>
      <c r="D41" s="9">
        <v>1</v>
      </c>
      <c r="E41" s="173">
        <v>0</v>
      </c>
      <c r="F41" s="8">
        <v>0</v>
      </c>
      <c r="G41" s="9">
        <v>0</v>
      </c>
      <c r="H41" s="16">
        <v>0</v>
      </c>
      <c r="I41" s="8">
        <v>0</v>
      </c>
      <c r="J41" s="9">
        <v>0</v>
      </c>
      <c r="K41" s="16">
        <v>0</v>
      </c>
      <c r="L41" s="8">
        <v>0</v>
      </c>
      <c r="M41" s="9">
        <v>0</v>
      </c>
      <c r="N41" s="16">
        <v>0</v>
      </c>
      <c r="O41" s="8">
        <v>0</v>
      </c>
      <c r="P41" s="9">
        <v>0</v>
      </c>
      <c r="Q41" s="10">
        <v>0</v>
      </c>
      <c r="R41" s="9">
        <v>1</v>
      </c>
      <c r="S41" s="9">
        <v>1</v>
      </c>
    </row>
    <row r="42" spans="1:19" ht="12.75">
      <c r="A42" s="7" t="s">
        <v>11</v>
      </c>
      <c r="B42" s="17">
        <f>SUM(B9:B41)</f>
        <v>1356</v>
      </c>
      <c r="C42" s="15">
        <f aca="true" t="shared" si="0" ref="C42:S42">SUM(C9:C41)</f>
        <v>1082</v>
      </c>
      <c r="D42" s="13">
        <f t="shared" si="0"/>
        <v>2438</v>
      </c>
      <c r="E42" s="174">
        <f t="shared" si="0"/>
        <v>4669</v>
      </c>
      <c r="F42" s="15">
        <f t="shared" si="0"/>
        <v>3990</v>
      </c>
      <c r="G42" s="13">
        <f t="shared" si="0"/>
        <v>8659</v>
      </c>
      <c r="H42" s="17">
        <f t="shared" si="0"/>
        <v>52</v>
      </c>
      <c r="I42" s="15">
        <f t="shared" si="0"/>
        <v>27</v>
      </c>
      <c r="J42" s="13">
        <f t="shared" si="0"/>
        <v>79</v>
      </c>
      <c r="K42" s="17">
        <f t="shared" si="0"/>
        <v>69</v>
      </c>
      <c r="L42" s="15">
        <f t="shared" si="0"/>
        <v>36</v>
      </c>
      <c r="M42" s="13">
        <f t="shared" si="0"/>
        <v>105</v>
      </c>
      <c r="N42" s="17">
        <f t="shared" si="0"/>
        <v>32</v>
      </c>
      <c r="O42" s="15">
        <f t="shared" si="0"/>
        <v>18</v>
      </c>
      <c r="P42" s="13">
        <f t="shared" si="0"/>
        <v>50</v>
      </c>
      <c r="Q42" s="14">
        <f t="shared" si="0"/>
        <v>6178</v>
      </c>
      <c r="R42" s="13">
        <f t="shared" si="0"/>
        <v>5153</v>
      </c>
      <c r="S42" s="15">
        <f t="shared" si="0"/>
        <v>11331</v>
      </c>
    </row>
    <row r="43" spans="18:20" ht="12.75">
      <c r="R43" s="11"/>
      <c r="S43" s="11"/>
      <c r="T43" s="11"/>
    </row>
    <row r="44" spans="1:5" ht="17.25">
      <c r="A44" s="140"/>
      <c r="E44" s="169"/>
    </row>
  </sheetData>
  <sheetProtection/>
  <mergeCells count="9">
    <mergeCell ref="A2:S2"/>
    <mergeCell ref="N6:P6"/>
    <mergeCell ref="N7:P7"/>
    <mergeCell ref="A4:S4"/>
    <mergeCell ref="B6:D6"/>
    <mergeCell ref="Q6:S6"/>
    <mergeCell ref="K6:M6"/>
    <mergeCell ref="H6:J6"/>
    <mergeCell ref="E6:G6"/>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87"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Y68"/>
  <sheetViews>
    <sheetView zoomScalePageLayoutView="0" workbookViewId="0" topLeftCell="A1">
      <selection activeCell="R35" sqref="R35"/>
    </sheetView>
  </sheetViews>
  <sheetFormatPr defaultColWidth="9.140625" defaultRowHeight="12.75"/>
  <cols>
    <col min="1" max="1" width="16.421875" style="278" customWidth="1"/>
    <col min="2" max="23" width="7.00390625" style="277" customWidth="1"/>
    <col min="24" max="24" width="8.421875" style="277" customWidth="1"/>
    <col min="25" max="25" width="7.00390625" style="278" customWidth="1"/>
    <col min="26" max="28" width="7.00390625" style="277" customWidth="1"/>
    <col min="29" max="16384" width="9.140625" style="277" customWidth="1"/>
  </cols>
  <sheetData>
    <row r="1" ht="12.75">
      <c r="A1" s="6" t="s">
        <v>305</v>
      </c>
    </row>
    <row r="2" spans="1:25" ht="12.75">
      <c r="A2" s="604" t="s">
        <v>131</v>
      </c>
      <c r="B2" s="604"/>
      <c r="C2" s="604"/>
      <c r="D2" s="604"/>
      <c r="E2" s="604"/>
      <c r="F2" s="604"/>
      <c r="G2" s="604"/>
      <c r="H2" s="604"/>
      <c r="I2" s="604"/>
      <c r="J2" s="604"/>
      <c r="K2" s="604"/>
      <c r="L2" s="604"/>
      <c r="M2" s="604"/>
      <c r="N2" s="604"/>
      <c r="O2" s="604"/>
      <c r="P2" s="604"/>
      <c r="Q2" s="604"/>
      <c r="R2" s="604"/>
      <c r="S2" s="604"/>
      <c r="T2" s="604"/>
      <c r="U2" s="604"/>
      <c r="V2" s="604"/>
      <c r="W2" s="604"/>
      <c r="X2" s="604"/>
      <c r="Y2" s="604"/>
    </row>
    <row r="3" spans="1:25" ht="12.75">
      <c r="A3" s="176"/>
      <c r="B3" s="176"/>
      <c r="C3" s="176"/>
      <c r="D3" s="176"/>
      <c r="E3" s="176"/>
      <c r="F3" s="176"/>
      <c r="G3" s="176"/>
      <c r="H3" s="176"/>
      <c r="I3" s="176"/>
      <c r="J3" s="176"/>
      <c r="K3" s="176"/>
      <c r="L3" s="176"/>
      <c r="M3" s="176"/>
      <c r="N3" s="176"/>
      <c r="O3" s="176"/>
      <c r="P3" s="176"/>
      <c r="Q3" s="176"/>
      <c r="R3" s="176"/>
      <c r="S3" s="176"/>
      <c r="T3" s="176"/>
      <c r="U3" s="176"/>
      <c r="V3" s="176"/>
      <c r="W3" s="176"/>
      <c r="X3" s="176"/>
      <c r="Y3" s="176"/>
    </row>
    <row r="4" spans="1:25" ht="12.75">
      <c r="A4" s="604" t="s">
        <v>132</v>
      </c>
      <c r="B4" s="604"/>
      <c r="C4" s="604"/>
      <c r="D4" s="604"/>
      <c r="E4" s="604"/>
      <c r="F4" s="604"/>
      <c r="G4" s="604"/>
      <c r="H4" s="604"/>
      <c r="I4" s="604"/>
      <c r="J4" s="604"/>
      <c r="K4" s="604"/>
      <c r="L4" s="604"/>
      <c r="M4" s="604"/>
      <c r="N4" s="604"/>
      <c r="O4" s="604"/>
      <c r="P4" s="604"/>
      <c r="Q4" s="604"/>
      <c r="R4" s="604"/>
      <c r="S4" s="604"/>
      <c r="T4" s="604"/>
      <c r="U4" s="604"/>
      <c r="V4" s="604"/>
      <c r="W4" s="604"/>
      <c r="X4" s="604"/>
      <c r="Y4" s="604"/>
    </row>
    <row r="5" ht="13.5" thickBot="1"/>
    <row r="6" spans="1:25" ht="12.75">
      <c r="A6" s="301"/>
      <c r="B6" s="614" t="s">
        <v>133</v>
      </c>
      <c r="C6" s="615"/>
      <c r="D6" s="615"/>
      <c r="E6" s="615"/>
      <c r="F6" s="615"/>
      <c r="G6" s="616"/>
      <c r="H6" s="614" t="s">
        <v>135</v>
      </c>
      <c r="I6" s="615"/>
      <c r="J6" s="615"/>
      <c r="K6" s="615"/>
      <c r="L6" s="615"/>
      <c r="M6" s="616"/>
      <c r="N6" s="614" t="s">
        <v>134</v>
      </c>
      <c r="O6" s="615"/>
      <c r="P6" s="615"/>
      <c r="Q6" s="615"/>
      <c r="R6" s="615"/>
      <c r="S6" s="616"/>
      <c r="T6" s="614" t="s">
        <v>42</v>
      </c>
      <c r="U6" s="615"/>
      <c r="V6" s="615"/>
      <c r="W6" s="615"/>
      <c r="X6" s="615"/>
      <c r="Y6" s="615"/>
    </row>
    <row r="7" spans="1:25" ht="12.75">
      <c r="A7" s="300"/>
      <c r="B7" s="611" t="s">
        <v>106</v>
      </c>
      <c r="C7" s="612"/>
      <c r="D7" s="612"/>
      <c r="E7" s="612"/>
      <c r="F7" s="613"/>
      <c r="G7" s="299" t="s">
        <v>11</v>
      </c>
      <c r="H7" s="611" t="s">
        <v>106</v>
      </c>
      <c r="I7" s="612"/>
      <c r="J7" s="612"/>
      <c r="K7" s="612"/>
      <c r="L7" s="613"/>
      <c r="M7" s="299" t="s">
        <v>11</v>
      </c>
      <c r="N7" s="611" t="s">
        <v>106</v>
      </c>
      <c r="O7" s="612"/>
      <c r="P7" s="612"/>
      <c r="Q7" s="612"/>
      <c r="R7" s="613"/>
      <c r="S7" s="299" t="s">
        <v>11</v>
      </c>
      <c r="T7" s="611" t="s">
        <v>106</v>
      </c>
      <c r="U7" s="612"/>
      <c r="V7" s="612"/>
      <c r="W7" s="612"/>
      <c r="X7" s="613"/>
      <c r="Y7" s="298" t="s">
        <v>11</v>
      </c>
    </row>
    <row r="8" spans="1:25" s="292" customFormat="1" ht="12.75">
      <c r="A8" s="297" t="s">
        <v>103</v>
      </c>
      <c r="B8" s="295" t="s">
        <v>107</v>
      </c>
      <c r="C8" s="294" t="s">
        <v>108</v>
      </c>
      <c r="D8" s="293" t="s">
        <v>109</v>
      </c>
      <c r="E8" s="293" t="s">
        <v>208</v>
      </c>
      <c r="F8" s="293" t="s">
        <v>110</v>
      </c>
      <c r="G8" s="296"/>
      <c r="H8" s="295" t="s">
        <v>107</v>
      </c>
      <c r="I8" s="294" t="s">
        <v>108</v>
      </c>
      <c r="J8" s="293" t="s">
        <v>109</v>
      </c>
      <c r="K8" s="293" t="s">
        <v>208</v>
      </c>
      <c r="L8" s="293" t="s">
        <v>110</v>
      </c>
      <c r="M8" s="296"/>
      <c r="N8" s="295" t="s">
        <v>107</v>
      </c>
      <c r="O8" s="294" t="s">
        <v>108</v>
      </c>
      <c r="P8" s="293" t="s">
        <v>109</v>
      </c>
      <c r="Q8" s="293" t="s">
        <v>208</v>
      </c>
      <c r="R8" s="293" t="s">
        <v>110</v>
      </c>
      <c r="S8" s="296"/>
      <c r="T8" s="295" t="s">
        <v>107</v>
      </c>
      <c r="U8" s="294" t="s">
        <v>108</v>
      </c>
      <c r="V8" s="293" t="s">
        <v>109</v>
      </c>
      <c r="W8" s="293" t="s">
        <v>208</v>
      </c>
      <c r="X8" s="293" t="s">
        <v>110</v>
      </c>
      <c r="Y8" s="291"/>
    </row>
    <row r="9" spans="1:25" ht="12.75">
      <c r="A9" s="267" t="s">
        <v>111</v>
      </c>
      <c r="B9" s="288">
        <v>4</v>
      </c>
      <c r="C9" s="287">
        <v>510</v>
      </c>
      <c r="D9" s="287">
        <v>2271</v>
      </c>
      <c r="E9" s="287"/>
      <c r="F9" s="287">
        <v>1265</v>
      </c>
      <c r="G9" s="280">
        <v>4050</v>
      </c>
      <c r="H9" s="288">
        <v>38</v>
      </c>
      <c r="I9" s="290">
        <v>1074</v>
      </c>
      <c r="J9" s="290">
        <v>11397</v>
      </c>
      <c r="K9" s="290"/>
      <c r="L9" s="286" t="s">
        <v>136</v>
      </c>
      <c r="M9" s="280">
        <v>12509</v>
      </c>
      <c r="N9" s="288">
        <v>12</v>
      </c>
      <c r="O9" s="290">
        <v>64</v>
      </c>
      <c r="P9" s="290">
        <v>135</v>
      </c>
      <c r="Q9" s="290"/>
      <c r="R9" s="286" t="str">
        <f>"(3)"</f>
        <v>(3)</v>
      </c>
      <c r="S9" s="280">
        <v>211</v>
      </c>
      <c r="T9" s="288">
        <v>54</v>
      </c>
      <c r="U9" s="290">
        <v>1648</v>
      </c>
      <c r="V9" s="290">
        <v>13803</v>
      </c>
      <c r="W9" s="290"/>
      <c r="X9" s="286" t="s">
        <v>171</v>
      </c>
      <c r="Y9" s="288">
        <v>16770</v>
      </c>
    </row>
    <row r="10" spans="1:25" ht="12.75">
      <c r="A10" s="267" t="s">
        <v>112</v>
      </c>
      <c r="B10" s="288">
        <v>10</v>
      </c>
      <c r="C10" s="287">
        <v>513</v>
      </c>
      <c r="D10" s="287">
        <v>2247</v>
      </c>
      <c r="E10" s="287"/>
      <c r="F10" s="287">
        <v>1317</v>
      </c>
      <c r="G10" s="288">
        <v>4087</v>
      </c>
      <c r="H10" s="288">
        <v>59</v>
      </c>
      <c r="I10" s="290">
        <v>1038</v>
      </c>
      <c r="J10" s="290">
        <v>11106</v>
      </c>
      <c r="K10" s="290"/>
      <c r="L10" s="286" t="s">
        <v>136</v>
      </c>
      <c r="M10" s="280">
        <v>12203</v>
      </c>
      <c r="N10" s="288">
        <v>13</v>
      </c>
      <c r="O10" s="290">
        <v>64</v>
      </c>
      <c r="P10" s="290">
        <v>192</v>
      </c>
      <c r="Q10" s="290"/>
      <c r="R10" s="286" t="s">
        <v>136</v>
      </c>
      <c r="S10" s="288">
        <v>269</v>
      </c>
      <c r="T10" s="288">
        <v>82</v>
      </c>
      <c r="U10" s="290">
        <v>1615</v>
      </c>
      <c r="V10" s="290">
        <v>13545</v>
      </c>
      <c r="W10" s="290"/>
      <c r="X10" s="286" t="s">
        <v>172</v>
      </c>
      <c r="Y10" s="288">
        <v>16559</v>
      </c>
    </row>
    <row r="11" spans="1:25" ht="12.75">
      <c r="A11" s="267" t="s">
        <v>113</v>
      </c>
      <c r="B11" s="288">
        <v>14</v>
      </c>
      <c r="C11" s="287">
        <v>486</v>
      </c>
      <c r="D11" s="287">
        <v>2273</v>
      </c>
      <c r="E11" s="287"/>
      <c r="F11" s="287">
        <v>1405</v>
      </c>
      <c r="G11" s="288">
        <v>4178</v>
      </c>
      <c r="H11" s="288">
        <v>49</v>
      </c>
      <c r="I11" s="290">
        <v>892</v>
      </c>
      <c r="J11" s="290">
        <v>10512</v>
      </c>
      <c r="K11" s="290"/>
      <c r="L11" s="286" t="s">
        <v>136</v>
      </c>
      <c r="M11" s="280">
        <v>11453</v>
      </c>
      <c r="N11" s="288">
        <v>8</v>
      </c>
      <c r="O11" s="290">
        <v>65</v>
      </c>
      <c r="P11" s="290">
        <v>184</v>
      </c>
      <c r="Q11" s="290"/>
      <c r="R11" s="286" t="s">
        <v>136</v>
      </c>
      <c r="S11" s="288">
        <v>257</v>
      </c>
      <c r="T11" s="288">
        <v>71</v>
      </c>
      <c r="U11" s="290">
        <v>1443</v>
      </c>
      <c r="V11" s="290">
        <v>12969</v>
      </c>
      <c r="W11" s="290"/>
      <c r="X11" s="286" t="s">
        <v>173</v>
      </c>
      <c r="Y11" s="288">
        <v>15888</v>
      </c>
    </row>
    <row r="12" spans="1:25" ht="12.75">
      <c r="A12" s="267" t="s">
        <v>114</v>
      </c>
      <c r="B12" s="288">
        <v>33</v>
      </c>
      <c r="C12" s="287">
        <v>478</v>
      </c>
      <c r="D12" s="287">
        <v>2195</v>
      </c>
      <c r="E12" s="287"/>
      <c r="F12" s="287">
        <v>1422</v>
      </c>
      <c r="G12" s="288">
        <v>4128</v>
      </c>
      <c r="H12" s="288">
        <v>37</v>
      </c>
      <c r="I12" s="290">
        <v>813</v>
      </c>
      <c r="J12" s="290">
        <v>9985</v>
      </c>
      <c r="K12" s="290"/>
      <c r="L12" s="286" t="s">
        <v>136</v>
      </c>
      <c r="M12" s="280">
        <v>10835</v>
      </c>
      <c r="N12" s="288">
        <v>10</v>
      </c>
      <c r="O12" s="290">
        <v>72</v>
      </c>
      <c r="P12" s="290">
        <v>196</v>
      </c>
      <c r="Q12" s="290"/>
      <c r="R12" s="286" t="s">
        <v>136</v>
      </c>
      <c r="S12" s="288">
        <v>278</v>
      </c>
      <c r="T12" s="288">
        <v>80</v>
      </c>
      <c r="U12" s="290">
        <v>1363</v>
      </c>
      <c r="V12" s="290">
        <v>12376</v>
      </c>
      <c r="W12" s="290"/>
      <c r="X12" s="286" t="s">
        <v>174</v>
      </c>
      <c r="Y12" s="288">
        <v>15241</v>
      </c>
    </row>
    <row r="13" spans="1:25" ht="12.75">
      <c r="A13" s="267" t="s">
        <v>115</v>
      </c>
      <c r="B13" s="288">
        <v>24</v>
      </c>
      <c r="C13" s="287">
        <v>505</v>
      </c>
      <c r="D13" s="287">
        <v>1948</v>
      </c>
      <c r="E13" s="287"/>
      <c r="F13" s="287">
        <v>1277</v>
      </c>
      <c r="G13" s="288">
        <v>3754</v>
      </c>
      <c r="H13" s="288">
        <v>44</v>
      </c>
      <c r="I13" s="290">
        <v>765</v>
      </c>
      <c r="J13" s="290">
        <v>9373</v>
      </c>
      <c r="K13" s="290"/>
      <c r="L13" s="286" t="s">
        <v>136</v>
      </c>
      <c r="M13" s="280">
        <v>10182</v>
      </c>
      <c r="N13" s="288">
        <v>12</v>
      </c>
      <c r="O13" s="290">
        <v>51</v>
      </c>
      <c r="P13" s="290">
        <v>175</v>
      </c>
      <c r="Q13" s="290"/>
      <c r="R13" s="286" t="s">
        <v>136</v>
      </c>
      <c r="S13" s="288">
        <v>238</v>
      </c>
      <c r="T13" s="288">
        <v>80</v>
      </c>
      <c r="U13" s="290">
        <v>1321</v>
      </c>
      <c r="V13" s="290">
        <v>11496</v>
      </c>
      <c r="W13" s="290"/>
      <c r="X13" s="286" t="s">
        <v>175</v>
      </c>
      <c r="Y13" s="288">
        <v>14174</v>
      </c>
    </row>
    <row r="14" spans="1:25" ht="12.75">
      <c r="A14" s="267" t="s">
        <v>116</v>
      </c>
      <c r="B14" s="288">
        <v>19</v>
      </c>
      <c r="C14" s="287">
        <v>449</v>
      </c>
      <c r="D14" s="287">
        <v>2022</v>
      </c>
      <c r="E14" s="287"/>
      <c r="F14" s="286" t="str">
        <f>"(2)"</f>
        <v>(2)</v>
      </c>
      <c r="G14" s="288">
        <v>2490</v>
      </c>
      <c r="H14" s="288">
        <v>41</v>
      </c>
      <c r="I14" s="290">
        <v>733</v>
      </c>
      <c r="J14" s="290">
        <v>8843</v>
      </c>
      <c r="K14" s="290"/>
      <c r="L14" s="286" t="s">
        <v>136</v>
      </c>
      <c r="M14" s="280">
        <v>9617</v>
      </c>
      <c r="N14" s="288">
        <v>10</v>
      </c>
      <c r="O14" s="290">
        <v>47</v>
      </c>
      <c r="P14" s="290">
        <v>163</v>
      </c>
      <c r="Q14" s="290"/>
      <c r="R14" s="286" t="s">
        <v>136</v>
      </c>
      <c r="S14" s="288">
        <v>220</v>
      </c>
      <c r="T14" s="288">
        <v>70</v>
      </c>
      <c r="U14" s="290">
        <v>1229</v>
      </c>
      <c r="V14" s="290">
        <v>11028</v>
      </c>
      <c r="W14" s="290"/>
      <c r="X14" s="286" t="s">
        <v>137</v>
      </c>
      <c r="Y14" s="288">
        <v>12327</v>
      </c>
    </row>
    <row r="15" spans="1:25" ht="12.75">
      <c r="A15" s="267" t="s">
        <v>117</v>
      </c>
      <c r="B15" s="288">
        <v>25</v>
      </c>
      <c r="C15" s="287">
        <v>427</v>
      </c>
      <c r="D15" s="287">
        <v>1889</v>
      </c>
      <c r="E15" s="287"/>
      <c r="F15" s="286" t="s">
        <v>99</v>
      </c>
      <c r="G15" s="288">
        <v>2341</v>
      </c>
      <c r="H15" s="288">
        <v>42</v>
      </c>
      <c r="I15" s="290">
        <v>682</v>
      </c>
      <c r="J15" s="290">
        <v>8010</v>
      </c>
      <c r="K15" s="290"/>
      <c r="L15" s="286" t="s">
        <v>136</v>
      </c>
      <c r="M15" s="280">
        <v>8734</v>
      </c>
      <c r="N15" s="288">
        <v>10</v>
      </c>
      <c r="O15" s="290">
        <v>37</v>
      </c>
      <c r="P15" s="290">
        <v>127</v>
      </c>
      <c r="Q15" s="290"/>
      <c r="R15" s="286" t="s">
        <v>136</v>
      </c>
      <c r="S15" s="288">
        <v>174</v>
      </c>
      <c r="T15" s="288">
        <v>77</v>
      </c>
      <c r="U15" s="290">
        <v>1146</v>
      </c>
      <c r="V15" s="290">
        <v>10026</v>
      </c>
      <c r="W15" s="290"/>
      <c r="X15" s="286" t="s">
        <v>137</v>
      </c>
      <c r="Y15" s="288">
        <v>11249</v>
      </c>
    </row>
    <row r="16" spans="1:25" ht="12.75">
      <c r="A16" s="267" t="s">
        <v>118</v>
      </c>
      <c r="B16" s="288">
        <v>29</v>
      </c>
      <c r="C16" s="287">
        <v>377</v>
      </c>
      <c r="D16" s="287">
        <v>1798</v>
      </c>
      <c r="E16" s="287"/>
      <c r="F16" s="286" t="s">
        <v>99</v>
      </c>
      <c r="G16" s="288">
        <v>2204</v>
      </c>
      <c r="H16" s="288">
        <v>43</v>
      </c>
      <c r="I16" s="290">
        <v>758</v>
      </c>
      <c r="J16" s="290">
        <v>7704</v>
      </c>
      <c r="K16" s="290"/>
      <c r="L16" s="286" t="s">
        <v>136</v>
      </c>
      <c r="M16" s="280">
        <v>8505</v>
      </c>
      <c r="N16" s="288">
        <v>12</v>
      </c>
      <c r="O16" s="290">
        <v>27</v>
      </c>
      <c r="P16" s="290">
        <v>145</v>
      </c>
      <c r="Q16" s="290"/>
      <c r="R16" s="286" t="s">
        <v>136</v>
      </c>
      <c r="S16" s="288">
        <v>184</v>
      </c>
      <c r="T16" s="288">
        <v>84</v>
      </c>
      <c r="U16" s="290">
        <v>1162</v>
      </c>
      <c r="V16" s="290">
        <v>9647</v>
      </c>
      <c r="W16" s="290"/>
      <c r="X16" s="286" t="s">
        <v>137</v>
      </c>
      <c r="Y16" s="288">
        <v>10893</v>
      </c>
    </row>
    <row r="17" spans="1:25" ht="12.75">
      <c r="A17" s="267" t="s">
        <v>119</v>
      </c>
      <c r="B17" s="288">
        <v>29</v>
      </c>
      <c r="C17" s="287">
        <v>366</v>
      </c>
      <c r="D17" s="287">
        <v>1725</v>
      </c>
      <c r="E17" s="287"/>
      <c r="F17" s="286" t="s">
        <v>99</v>
      </c>
      <c r="G17" s="288">
        <v>2120</v>
      </c>
      <c r="H17" s="288">
        <v>44</v>
      </c>
      <c r="I17" s="290">
        <v>761</v>
      </c>
      <c r="J17" s="290">
        <v>7224</v>
      </c>
      <c r="K17" s="290"/>
      <c r="L17" s="286" t="s">
        <v>136</v>
      </c>
      <c r="M17" s="280">
        <v>8029</v>
      </c>
      <c r="N17" s="288">
        <v>6</v>
      </c>
      <c r="O17" s="290">
        <v>36</v>
      </c>
      <c r="P17" s="290">
        <v>128</v>
      </c>
      <c r="Q17" s="290"/>
      <c r="R17" s="286" t="s">
        <v>136</v>
      </c>
      <c r="S17" s="288">
        <v>170</v>
      </c>
      <c r="T17" s="288">
        <v>79</v>
      </c>
      <c r="U17" s="290">
        <v>1163</v>
      </c>
      <c r="V17" s="290">
        <v>9077</v>
      </c>
      <c r="W17" s="290"/>
      <c r="X17" s="286" t="s">
        <v>137</v>
      </c>
      <c r="Y17" s="288">
        <v>10319</v>
      </c>
    </row>
    <row r="18" spans="1:25" ht="12.75">
      <c r="A18" s="267" t="s">
        <v>120</v>
      </c>
      <c r="B18" s="288">
        <v>42</v>
      </c>
      <c r="C18" s="287">
        <v>360</v>
      </c>
      <c r="D18" s="287">
        <v>1678</v>
      </c>
      <c r="E18" s="287"/>
      <c r="F18" s="286" t="s">
        <v>99</v>
      </c>
      <c r="G18" s="288">
        <v>2080</v>
      </c>
      <c r="H18" s="288">
        <v>40</v>
      </c>
      <c r="I18" s="290">
        <v>741</v>
      </c>
      <c r="J18" s="290">
        <v>6934</v>
      </c>
      <c r="K18" s="290"/>
      <c r="L18" s="286" t="s">
        <v>136</v>
      </c>
      <c r="M18" s="280">
        <v>7715</v>
      </c>
      <c r="N18" s="288">
        <v>9</v>
      </c>
      <c r="O18" s="290">
        <v>34</v>
      </c>
      <c r="P18" s="290">
        <v>161</v>
      </c>
      <c r="Q18" s="290"/>
      <c r="R18" s="286" t="s">
        <v>136</v>
      </c>
      <c r="S18" s="288">
        <v>204</v>
      </c>
      <c r="T18" s="288">
        <v>91</v>
      </c>
      <c r="U18" s="290">
        <v>1135</v>
      </c>
      <c r="V18" s="290">
        <v>8773</v>
      </c>
      <c r="W18" s="290"/>
      <c r="X18" s="286" t="s">
        <v>137</v>
      </c>
      <c r="Y18" s="288">
        <v>9999</v>
      </c>
    </row>
    <row r="19" spans="1:25" ht="12.75">
      <c r="A19" s="267" t="s">
        <v>138</v>
      </c>
      <c r="B19" s="288">
        <v>60</v>
      </c>
      <c r="C19" s="287">
        <v>499</v>
      </c>
      <c r="D19" s="287">
        <v>1628</v>
      </c>
      <c r="E19" s="287"/>
      <c r="F19" s="286" t="s">
        <v>99</v>
      </c>
      <c r="G19" s="289">
        <v>2187</v>
      </c>
      <c r="H19" s="288">
        <v>37</v>
      </c>
      <c r="I19" s="290">
        <v>768</v>
      </c>
      <c r="J19" s="290">
        <v>6867</v>
      </c>
      <c r="K19" s="290"/>
      <c r="L19" s="286" t="s">
        <v>136</v>
      </c>
      <c r="M19" s="289">
        <v>7672</v>
      </c>
      <c r="N19" s="288">
        <v>8</v>
      </c>
      <c r="O19" s="290">
        <v>47</v>
      </c>
      <c r="P19" s="290">
        <v>164</v>
      </c>
      <c r="Q19" s="290"/>
      <c r="R19" s="286" t="s">
        <v>136</v>
      </c>
      <c r="S19" s="289">
        <v>219</v>
      </c>
      <c r="T19" s="288">
        <v>105</v>
      </c>
      <c r="U19" s="290">
        <v>1314</v>
      </c>
      <c r="V19" s="290">
        <v>8659</v>
      </c>
      <c r="W19" s="290"/>
      <c r="X19" s="286" t="s">
        <v>137</v>
      </c>
      <c r="Y19" s="285">
        <v>10078</v>
      </c>
    </row>
    <row r="20" spans="1:25" ht="12.75">
      <c r="A20" s="267" t="s">
        <v>122</v>
      </c>
      <c r="B20" s="288">
        <v>56</v>
      </c>
      <c r="C20" s="287">
        <v>537</v>
      </c>
      <c r="D20" s="287">
        <v>1567</v>
      </c>
      <c r="E20" s="287"/>
      <c r="F20" s="286" t="s">
        <v>99</v>
      </c>
      <c r="G20" s="289">
        <v>2160</v>
      </c>
      <c r="H20" s="288">
        <v>46</v>
      </c>
      <c r="I20" s="290">
        <v>836</v>
      </c>
      <c r="J20" s="290">
        <v>7064</v>
      </c>
      <c r="K20" s="290"/>
      <c r="L20" s="286" t="s">
        <v>136</v>
      </c>
      <c r="M20" s="289">
        <v>7946</v>
      </c>
      <c r="N20" s="288">
        <v>8</v>
      </c>
      <c r="O20" s="290">
        <v>36</v>
      </c>
      <c r="P20" s="290">
        <v>113</v>
      </c>
      <c r="Q20" s="290"/>
      <c r="R20" s="286" t="s">
        <v>136</v>
      </c>
      <c r="S20" s="289">
        <v>157</v>
      </c>
      <c r="T20" s="288">
        <v>110</v>
      </c>
      <c r="U20" s="290">
        <v>1409</v>
      </c>
      <c r="V20" s="290">
        <v>8744</v>
      </c>
      <c r="W20" s="290"/>
      <c r="X20" s="286" t="s">
        <v>137</v>
      </c>
      <c r="Y20" s="285">
        <v>10263</v>
      </c>
    </row>
    <row r="21" spans="1:25" ht="12.75">
      <c r="A21" s="267" t="s">
        <v>123</v>
      </c>
      <c r="B21" s="288">
        <v>57</v>
      </c>
      <c r="C21" s="287">
        <v>502</v>
      </c>
      <c r="D21" s="287">
        <v>1559</v>
      </c>
      <c r="E21" s="287"/>
      <c r="F21" s="286" t="s">
        <v>99</v>
      </c>
      <c r="G21" s="289">
        <v>2118</v>
      </c>
      <c r="H21" s="288">
        <v>40</v>
      </c>
      <c r="I21" s="290">
        <v>806</v>
      </c>
      <c r="J21" s="290">
        <v>7072</v>
      </c>
      <c r="K21" s="290"/>
      <c r="L21" s="286" t="s">
        <v>136</v>
      </c>
      <c r="M21" s="289">
        <v>7918</v>
      </c>
      <c r="N21" s="288">
        <v>13</v>
      </c>
      <c r="O21" s="290">
        <v>45</v>
      </c>
      <c r="P21" s="290">
        <v>110</v>
      </c>
      <c r="Q21" s="290"/>
      <c r="R21" s="286" t="s">
        <v>136</v>
      </c>
      <c r="S21" s="289">
        <v>168</v>
      </c>
      <c r="T21" s="288">
        <v>110</v>
      </c>
      <c r="U21" s="290">
        <v>1353</v>
      </c>
      <c r="V21" s="290">
        <v>8741</v>
      </c>
      <c r="W21" s="290"/>
      <c r="X21" s="286" t="s">
        <v>137</v>
      </c>
      <c r="Y21" s="285">
        <v>10204</v>
      </c>
    </row>
    <row r="22" spans="1:25" ht="12.75">
      <c r="A22" s="267" t="s">
        <v>104</v>
      </c>
      <c r="B22" s="288">
        <v>57</v>
      </c>
      <c r="C22" s="287">
        <v>522</v>
      </c>
      <c r="D22" s="287">
        <v>1522</v>
      </c>
      <c r="E22" s="287"/>
      <c r="F22" s="286" t="s">
        <v>99</v>
      </c>
      <c r="G22" s="289">
        <v>2101</v>
      </c>
      <c r="H22" s="288">
        <v>44</v>
      </c>
      <c r="I22" s="290">
        <v>767</v>
      </c>
      <c r="J22" s="290">
        <v>7154</v>
      </c>
      <c r="K22" s="290"/>
      <c r="L22" s="286" t="s">
        <v>136</v>
      </c>
      <c r="M22" s="289">
        <v>7965</v>
      </c>
      <c r="N22" s="288">
        <v>12</v>
      </c>
      <c r="O22" s="290">
        <v>75</v>
      </c>
      <c r="P22" s="290">
        <v>111</v>
      </c>
      <c r="Q22" s="290"/>
      <c r="R22" s="286" t="s">
        <v>136</v>
      </c>
      <c r="S22" s="289">
        <v>198</v>
      </c>
      <c r="T22" s="288">
        <v>113</v>
      </c>
      <c r="U22" s="290">
        <v>1364</v>
      </c>
      <c r="V22" s="290">
        <v>8787</v>
      </c>
      <c r="W22" s="290"/>
      <c r="X22" s="286" t="s">
        <v>137</v>
      </c>
      <c r="Y22" s="285">
        <v>10264</v>
      </c>
    </row>
    <row r="23" spans="1:25" ht="12.75">
      <c r="A23" s="267" t="s">
        <v>124</v>
      </c>
      <c r="B23" s="288">
        <v>62</v>
      </c>
      <c r="C23" s="287">
        <v>514</v>
      </c>
      <c r="D23" s="287">
        <v>1569</v>
      </c>
      <c r="E23" s="287"/>
      <c r="F23" s="286" t="s">
        <v>99</v>
      </c>
      <c r="G23" s="289">
        <v>2145</v>
      </c>
      <c r="H23" s="288">
        <v>48</v>
      </c>
      <c r="I23" s="290">
        <v>771</v>
      </c>
      <c r="J23" s="290">
        <v>7405</v>
      </c>
      <c r="K23" s="290"/>
      <c r="L23" s="286" t="s">
        <v>136</v>
      </c>
      <c r="M23" s="289">
        <v>8224</v>
      </c>
      <c r="N23" s="288">
        <v>9</v>
      </c>
      <c r="O23" s="290">
        <v>74</v>
      </c>
      <c r="P23" s="290">
        <v>120</v>
      </c>
      <c r="Q23" s="290"/>
      <c r="R23" s="286" t="s">
        <v>136</v>
      </c>
      <c r="S23" s="289">
        <v>203</v>
      </c>
      <c r="T23" s="288">
        <v>119</v>
      </c>
      <c r="U23" s="290">
        <v>1359</v>
      </c>
      <c r="V23" s="290">
        <v>9094</v>
      </c>
      <c r="W23" s="290"/>
      <c r="X23" s="286" t="s">
        <v>137</v>
      </c>
      <c r="Y23" s="285">
        <v>10572</v>
      </c>
    </row>
    <row r="24" spans="1:25" ht="12.75">
      <c r="A24" s="267" t="s">
        <v>125</v>
      </c>
      <c r="B24" s="291">
        <v>54</v>
      </c>
      <c r="C24" s="286">
        <v>491</v>
      </c>
      <c r="D24" s="286">
        <v>1682</v>
      </c>
      <c r="E24" s="286"/>
      <c r="F24" s="286" t="s">
        <v>99</v>
      </c>
      <c r="G24" s="289">
        <v>2227</v>
      </c>
      <c r="H24" s="288">
        <v>61</v>
      </c>
      <c r="I24" s="290">
        <v>747</v>
      </c>
      <c r="J24" s="290">
        <v>7521</v>
      </c>
      <c r="K24" s="290"/>
      <c r="L24" s="286" t="s">
        <v>136</v>
      </c>
      <c r="M24" s="289">
        <v>8329</v>
      </c>
      <c r="N24" s="288">
        <v>11</v>
      </c>
      <c r="O24" s="290">
        <v>71</v>
      </c>
      <c r="P24" s="290">
        <v>130</v>
      </c>
      <c r="Q24" s="290"/>
      <c r="R24" s="286" t="s">
        <v>136</v>
      </c>
      <c r="S24" s="289">
        <v>212</v>
      </c>
      <c r="T24" s="288">
        <v>126</v>
      </c>
      <c r="U24" s="290">
        <v>1309</v>
      </c>
      <c r="V24" s="290">
        <v>9333</v>
      </c>
      <c r="W24" s="290"/>
      <c r="X24" s="286" t="s">
        <v>137</v>
      </c>
      <c r="Y24" s="285">
        <v>10768</v>
      </c>
    </row>
    <row r="25" spans="1:25" ht="12.75">
      <c r="A25" s="267" t="s">
        <v>105</v>
      </c>
      <c r="B25" s="291">
        <v>53</v>
      </c>
      <c r="C25" s="286">
        <v>540</v>
      </c>
      <c r="D25" s="286">
        <v>1705</v>
      </c>
      <c r="E25" s="286"/>
      <c r="F25" s="286" t="s">
        <v>99</v>
      </c>
      <c r="G25" s="289">
        <v>2298</v>
      </c>
      <c r="H25" s="288">
        <v>53</v>
      </c>
      <c r="I25" s="290">
        <v>775</v>
      </c>
      <c r="J25" s="290">
        <v>7660</v>
      </c>
      <c r="K25" s="290"/>
      <c r="L25" s="286" t="s">
        <v>136</v>
      </c>
      <c r="M25" s="289">
        <v>8488</v>
      </c>
      <c r="N25" s="288">
        <v>15</v>
      </c>
      <c r="O25" s="290">
        <v>78</v>
      </c>
      <c r="P25" s="290">
        <v>133</v>
      </c>
      <c r="Q25" s="290"/>
      <c r="R25" s="286" t="s">
        <v>136</v>
      </c>
      <c r="S25" s="289">
        <v>226</v>
      </c>
      <c r="T25" s="288">
        <v>121</v>
      </c>
      <c r="U25" s="290">
        <v>1393</v>
      </c>
      <c r="V25" s="290">
        <v>9498</v>
      </c>
      <c r="W25" s="290"/>
      <c r="X25" s="286" t="s">
        <v>137</v>
      </c>
      <c r="Y25" s="285">
        <v>11012</v>
      </c>
    </row>
    <row r="26" spans="1:25" ht="12.75">
      <c r="A26" s="267" t="s">
        <v>183</v>
      </c>
      <c r="B26" s="291">
        <v>56</v>
      </c>
      <c r="C26" s="286">
        <v>521</v>
      </c>
      <c r="D26" s="286">
        <v>1776</v>
      </c>
      <c r="E26" s="286"/>
      <c r="F26" s="286" t="s">
        <v>99</v>
      </c>
      <c r="G26" s="289">
        <f>SUM(B26:D26)</f>
        <v>2353</v>
      </c>
      <c r="H26" s="288">
        <v>49</v>
      </c>
      <c r="I26" s="290">
        <v>774</v>
      </c>
      <c r="J26" s="290">
        <v>7668</v>
      </c>
      <c r="K26" s="290"/>
      <c r="L26" s="286" t="s">
        <v>136</v>
      </c>
      <c r="M26" s="289">
        <f>SUM(H26:J26)</f>
        <v>8491</v>
      </c>
      <c r="N26" s="288">
        <v>47</v>
      </c>
      <c r="O26" s="290">
        <v>92</v>
      </c>
      <c r="P26" s="290">
        <v>146</v>
      </c>
      <c r="Q26" s="290"/>
      <c r="R26" s="286" t="s">
        <v>136</v>
      </c>
      <c r="S26" s="289">
        <f>SUM(N26:P26)</f>
        <v>285</v>
      </c>
      <c r="T26" s="288">
        <f aca="true" t="shared" si="0" ref="T26:V29">SUM(H26,N26,B26)</f>
        <v>152</v>
      </c>
      <c r="U26" s="287">
        <f t="shared" si="0"/>
        <v>1387</v>
      </c>
      <c r="V26" s="287">
        <f t="shared" si="0"/>
        <v>9590</v>
      </c>
      <c r="W26" s="287"/>
      <c r="X26" s="286" t="s">
        <v>137</v>
      </c>
      <c r="Y26" s="285">
        <f>SUM(T26:V26)</f>
        <v>11129</v>
      </c>
    </row>
    <row r="27" spans="1:25" ht="12.75">
      <c r="A27" s="267" t="s">
        <v>211</v>
      </c>
      <c r="B27" s="291">
        <v>70</v>
      </c>
      <c r="C27" s="286">
        <v>464</v>
      </c>
      <c r="D27" s="286">
        <v>1838</v>
      </c>
      <c r="E27" s="286">
        <v>4</v>
      </c>
      <c r="F27" s="286" t="s">
        <v>99</v>
      </c>
      <c r="G27" s="289">
        <f>SUM(B27:E27)</f>
        <v>2376</v>
      </c>
      <c r="H27" s="288">
        <v>57</v>
      </c>
      <c r="I27" s="290">
        <v>790</v>
      </c>
      <c r="J27" s="290">
        <f>7817-132</f>
        <v>7685</v>
      </c>
      <c r="K27" s="290">
        <v>132</v>
      </c>
      <c r="L27" s="286" t="s">
        <v>136</v>
      </c>
      <c r="M27" s="289">
        <f>SUM(H27:K27)</f>
        <v>8664</v>
      </c>
      <c r="N27" s="288">
        <v>23</v>
      </c>
      <c r="O27" s="290">
        <v>102</v>
      </c>
      <c r="P27" s="290">
        <v>104</v>
      </c>
      <c r="Q27" s="290">
        <v>33</v>
      </c>
      <c r="R27" s="286" t="s">
        <v>136</v>
      </c>
      <c r="S27" s="289">
        <f>SUM(N27:Q27)</f>
        <v>262</v>
      </c>
      <c r="T27" s="288">
        <f t="shared" si="0"/>
        <v>150</v>
      </c>
      <c r="U27" s="287">
        <f t="shared" si="0"/>
        <v>1356</v>
      </c>
      <c r="V27" s="287">
        <f t="shared" si="0"/>
        <v>9627</v>
      </c>
      <c r="W27" s="287">
        <f>SUM(K27,Q27,E27)</f>
        <v>169</v>
      </c>
      <c r="X27" s="286" t="s">
        <v>137</v>
      </c>
      <c r="Y27" s="285">
        <f>SUM(T27:W27)</f>
        <v>11302</v>
      </c>
    </row>
    <row r="28" spans="1:25" ht="12.75">
      <c r="A28" s="267" t="s">
        <v>218</v>
      </c>
      <c r="B28" s="286">
        <v>71</v>
      </c>
      <c r="C28" s="286">
        <v>518</v>
      </c>
      <c r="D28" s="286">
        <v>1900</v>
      </c>
      <c r="E28" s="286">
        <v>4</v>
      </c>
      <c r="F28" s="286" t="s">
        <v>99</v>
      </c>
      <c r="G28" s="289">
        <f>SUM(B28:E28)</f>
        <v>2493</v>
      </c>
      <c r="H28" s="287">
        <v>72</v>
      </c>
      <c r="I28" s="290">
        <v>797</v>
      </c>
      <c r="J28" s="290">
        <v>7723</v>
      </c>
      <c r="K28" s="290">
        <v>133</v>
      </c>
      <c r="L28" s="286" t="s">
        <v>136</v>
      </c>
      <c r="M28" s="289">
        <f>SUM(H28:K28)</f>
        <v>8725</v>
      </c>
      <c r="N28" s="287">
        <v>21</v>
      </c>
      <c r="O28" s="290">
        <v>101</v>
      </c>
      <c r="P28" s="290">
        <v>103</v>
      </c>
      <c r="Q28" s="290">
        <v>36</v>
      </c>
      <c r="R28" s="286" t="s">
        <v>136</v>
      </c>
      <c r="S28" s="289">
        <f>SUM(N28:Q28)</f>
        <v>261</v>
      </c>
      <c r="T28" s="288">
        <f t="shared" si="0"/>
        <v>164</v>
      </c>
      <c r="U28" s="287">
        <f t="shared" si="0"/>
        <v>1416</v>
      </c>
      <c r="V28" s="287">
        <f t="shared" si="0"/>
        <v>9726</v>
      </c>
      <c r="W28" s="287">
        <f>SUM(K28,Q28,E28)</f>
        <v>173</v>
      </c>
      <c r="X28" s="286" t="s">
        <v>137</v>
      </c>
      <c r="Y28" s="285">
        <f>SUM(T28:W28)</f>
        <v>11479</v>
      </c>
    </row>
    <row r="29" spans="1:25" ht="12.75">
      <c r="A29" s="267" t="s">
        <v>230</v>
      </c>
      <c r="B29" s="286">
        <v>64</v>
      </c>
      <c r="C29" s="286">
        <v>436</v>
      </c>
      <c r="D29" s="286">
        <v>1896</v>
      </c>
      <c r="E29" s="286">
        <v>5</v>
      </c>
      <c r="F29" s="286" t="s">
        <v>99</v>
      </c>
      <c r="G29" s="289">
        <f>SUM(B29:E29)</f>
        <v>2401</v>
      </c>
      <c r="H29" s="287">
        <v>74</v>
      </c>
      <c r="I29" s="290">
        <v>776</v>
      </c>
      <c r="J29" s="290">
        <v>7615</v>
      </c>
      <c r="K29" s="290">
        <v>138</v>
      </c>
      <c r="L29" s="286" t="s">
        <v>136</v>
      </c>
      <c r="M29" s="289">
        <f>SUM(H29:K29)</f>
        <v>8603</v>
      </c>
      <c r="N29" s="287">
        <v>22</v>
      </c>
      <c r="O29" s="290">
        <v>90</v>
      </c>
      <c r="P29" s="290">
        <v>111</v>
      </c>
      <c r="Q29" s="290">
        <v>32</v>
      </c>
      <c r="R29" s="286" t="s">
        <v>136</v>
      </c>
      <c r="S29" s="289">
        <f>SUM(N29:Q29)</f>
        <v>255</v>
      </c>
      <c r="T29" s="288">
        <f t="shared" si="0"/>
        <v>160</v>
      </c>
      <c r="U29" s="287">
        <f t="shared" si="0"/>
        <v>1302</v>
      </c>
      <c r="V29" s="287">
        <f t="shared" si="0"/>
        <v>9622</v>
      </c>
      <c r="W29" s="287">
        <f>SUM(K29,Q29,E29)</f>
        <v>175</v>
      </c>
      <c r="X29" s="286" t="s">
        <v>137</v>
      </c>
      <c r="Y29" s="285">
        <f>SUM(T29:W29)</f>
        <v>11259</v>
      </c>
    </row>
    <row r="30" spans="1:25" ht="12.75">
      <c r="A30" s="267" t="s">
        <v>317</v>
      </c>
      <c r="B30" s="286">
        <v>58</v>
      </c>
      <c r="C30" s="286">
        <v>433</v>
      </c>
      <c r="D30" s="286">
        <v>1939</v>
      </c>
      <c r="E30" s="286">
        <v>8</v>
      </c>
      <c r="F30" s="286" t="s">
        <v>99</v>
      </c>
      <c r="G30" s="289">
        <f>SUM(B30:E30)</f>
        <v>2438</v>
      </c>
      <c r="H30" s="287">
        <v>55</v>
      </c>
      <c r="I30" s="290">
        <v>822</v>
      </c>
      <c r="J30" s="290">
        <v>7613</v>
      </c>
      <c r="K30" s="290">
        <v>169</v>
      </c>
      <c r="L30" s="286" t="s">
        <v>136</v>
      </c>
      <c r="M30" s="289">
        <f>SUM(H30:K30)</f>
        <v>8659</v>
      </c>
      <c r="N30" s="287">
        <v>18</v>
      </c>
      <c r="O30" s="290">
        <v>69</v>
      </c>
      <c r="P30" s="290">
        <v>114</v>
      </c>
      <c r="Q30" s="290">
        <v>33</v>
      </c>
      <c r="R30" s="286" t="s">
        <v>136</v>
      </c>
      <c r="S30" s="289">
        <f>SUM(N30:Q30)</f>
        <v>234</v>
      </c>
      <c r="T30" s="288">
        <f>SUM(H30,N30,B30)</f>
        <v>131</v>
      </c>
      <c r="U30" s="287">
        <f>SUM(I30,O30,C30)</f>
        <v>1324</v>
      </c>
      <c r="V30" s="287">
        <f>SUM(J30,P30,D30)</f>
        <v>9666</v>
      </c>
      <c r="W30" s="287">
        <f>SUM(K30,Q30,E30)</f>
        <v>210</v>
      </c>
      <c r="X30" s="286" t="s">
        <v>137</v>
      </c>
      <c r="Y30" s="285">
        <f>SUM(T30:W30)</f>
        <v>11331</v>
      </c>
    </row>
    <row r="31" ht="6.75" customHeight="1"/>
    <row r="32" spans="1:24" ht="12.75">
      <c r="A32" s="111" t="s">
        <v>127</v>
      </c>
      <c r="C32" s="177" t="s">
        <v>128</v>
      </c>
      <c r="E32" s="177"/>
      <c r="F32" s="177" t="s">
        <v>129</v>
      </c>
      <c r="J32" s="277" t="s">
        <v>209</v>
      </c>
      <c r="P32" s="177" t="s">
        <v>130</v>
      </c>
      <c r="Q32" s="177"/>
      <c r="X32" s="279"/>
    </row>
    <row r="33" ht="6.75" customHeight="1"/>
    <row r="34" ht="12.75">
      <c r="A34" s="277"/>
    </row>
    <row r="36" ht="12.75">
      <c r="A36" s="178" t="s">
        <v>139</v>
      </c>
    </row>
    <row r="37" ht="13.5" thickBot="1"/>
    <row r="38" spans="1:25" ht="16.5" customHeight="1">
      <c r="A38" s="284" t="s">
        <v>103</v>
      </c>
      <c r="B38" s="283" t="s">
        <v>57</v>
      </c>
      <c r="C38" s="283" t="s">
        <v>58</v>
      </c>
      <c r="D38" s="283" t="s">
        <v>59</v>
      </c>
      <c r="E38" s="282" t="s">
        <v>11</v>
      </c>
      <c r="X38" s="278"/>
      <c r="Y38" s="277"/>
    </row>
    <row r="39" spans="1:25" ht="12.75">
      <c r="A39" s="267" t="s">
        <v>111</v>
      </c>
      <c r="B39" s="280">
        <v>44</v>
      </c>
      <c r="C39" s="280">
        <v>127</v>
      </c>
      <c r="D39" s="280">
        <v>5</v>
      </c>
      <c r="E39" s="279">
        <f aca="true" t="shared" si="1" ref="E39:E59">SUM(B39:D39)</f>
        <v>176</v>
      </c>
      <c r="F39" s="279"/>
      <c r="X39" s="278"/>
      <c r="Y39" s="277"/>
    </row>
    <row r="40" spans="1:25" ht="12.75">
      <c r="A40" s="267" t="s">
        <v>112</v>
      </c>
      <c r="B40" s="280">
        <v>45</v>
      </c>
      <c r="C40" s="280">
        <v>124</v>
      </c>
      <c r="D40" s="280">
        <v>6</v>
      </c>
      <c r="E40" s="279">
        <f t="shared" si="1"/>
        <v>175</v>
      </c>
      <c r="F40" s="279"/>
      <c r="X40" s="278"/>
      <c r="Y40" s="277"/>
    </row>
    <row r="41" spans="1:25" ht="12.75">
      <c r="A41" s="267" t="s">
        <v>113</v>
      </c>
      <c r="B41" s="280">
        <v>45</v>
      </c>
      <c r="C41" s="280">
        <v>120</v>
      </c>
      <c r="D41" s="280">
        <v>6</v>
      </c>
      <c r="E41" s="279">
        <f t="shared" si="1"/>
        <v>171</v>
      </c>
      <c r="F41" s="279"/>
      <c r="X41" s="278"/>
      <c r="Y41" s="277"/>
    </row>
    <row r="42" spans="1:25" ht="12.75">
      <c r="A42" s="267" t="s">
        <v>114</v>
      </c>
      <c r="B42" s="280">
        <v>45</v>
      </c>
      <c r="C42" s="280">
        <v>116</v>
      </c>
      <c r="D42" s="280">
        <v>6</v>
      </c>
      <c r="E42" s="279">
        <f t="shared" si="1"/>
        <v>167</v>
      </c>
      <c r="F42" s="279"/>
      <c r="X42" s="278"/>
      <c r="Y42" s="277"/>
    </row>
    <row r="43" spans="1:25" ht="12.75">
      <c r="A43" s="267" t="s">
        <v>115</v>
      </c>
      <c r="B43" s="280">
        <v>44</v>
      </c>
      <c r="C43" s="280">
        <v>111</v>
      </c>
      <c r="D43" s="280">
        <v>6</v>
      </c>
      <c r="E43" s="279">
        <f t="shared" si="1"/>
        <v>161</v>
      </c>
      <c r="F43" s="279"/>
      <c r="X43" s="278"/>
      <c r="Y43" s="277"/>
    </row>
    <row r="44" spans="1:25" ht="12.75">
      <c r="A44" s="267" t="s">
        <v>116</v>
      </c>
      <c r="B44" s="280">
        <v>43</v>
      </c>
      <c r="C44" s="280">
        <v>108</v>
      </c>
      <c r="D44" s="280">
        <v>6</v>
      </c>
      <c r="E44" s="279">
        <f t="shared" si="1"/>
        <v>157</v>
      </c>
      <c r="F44" s="279"/>
      <c r="X44" s="278"/>
      <c r="Y44" s="277"/>
    </row>
    <row r="45" spans="1:25" ht="12.75">
      <c r="A45" s="267" t="s">
        <v>117</v>
      </c>
      <c r="B45" s="280">
        <v>41</v>
      </c>
      <c r="C45" s="280">
        <v>102</v>
      </c>
      <c r="D45" s="280">
        <v>5</v>
      </c>
      <c r="E45" s="279">
        <f t="shared" si="1"/>
        <v>148</v>
      </c>
      <c r="F45" s="279"/>
      <c r="X45" s="278"/>
      <c r="Y45" s="277"/>
    </row>
    <row r="46" spans="1:25" ht="12.75">
      <c r="A46" s="267" t="s">
        <v>118</v>
      </c>
      <c r="B46" s="280">
        <v>41</v>
      </c>
      <c r="C46" s="280">
        <v>102</v>
      </c>
      <c r="D46" s="280">
        <v>5</v>
      </c>
      <c r="E46" s="279">
        <f t="shared" si="1"/>
        <v>148</v>
      </c>
      <c r="F46" s="279"/>
      <c r="X46" s="278"/>
      <c r="Y46" s="277"/>
    </row>
    <row r="47" spans="1:25" ht="12.75">
      <c r="A47" s="267" t="s">
        <v>119</v>
      </c>
      <c r="B47" s="280">
        <v>40</v>
      </c>
      <c r="C47" s="280">
        <v>99</v>
      </c>
      <c r="D47" s="280">
        <v>4</v>
      </c>
      <c r="E47" s="279">
        <f t="shared" si="1"/>
        <v>143</v>
      </c>
      <c r="F47" s="279"/>
      <c r="X47" s="278"/>
      <c r="Y47" s="277"/>
    </row>
    <row r="48" spans="1:25" ht="12.75">
      <c r="A48" s="267" t="s">
        <v>120</v>
      </c>
      <c r="B48" s="280">
        <v>39</v>
      </c>
      <c r="C48" s="280">
        <v>99</v>
      </c>
      <c r="D48" s="280">
        <v>5</v>
      </c>
      <c r="E48" s="279">
        <f t="shared" si="1"/>
        <v>143</v>
      </c>
      <c r="F48" s="279"/>
      <c r="X48" s="278"/>
      <c r="Y48" s="277"/>
    </row>
    <row r="49" spans="1:25" ht="12.75">
      <c r="A49" s="267" t="s">
        <v>121</v>
      </c>
      <c r="B49" s="280">
        <v>38</v>
      </c>
      <c r="C49" s="280">
        <v>96</v>
      </c>
      <c r="D49" s="280">
        <v>5</v>
      </c>
      <c r="E49" s="279">
        <f t="shared" si="1"/>
        <v>139</v>
      </c>
      <c r="F49" s="279"/>
      <c r="X49" s="278"/>
      <c r="Y49" s="277"/>
    </row>
    <row r="50" spans="1:25" ht="12.75">
      <c r="A50" s="267" t="s">
        <v>122</v>
      </c>
      <c r="B50" s="280">
        <v>38</v>
      </c>
      <c r="C50" s="280">
        <v>96</v>
      </c>
      <c r="D50" s="280">
        <v>4</v>
      </c>
      <c r="E50" s="279">
        <f t="shared" si="1"/>
        <v>138</v>
      </c>
      <c r="F50" s="279"/>
      <c r="X50" s="278"/>
      <c r="Y50" s="277"/>
    </row>
    <row r="51" spans="1:25" ht="12.75">
      <c r="A51" s="267" t="s">
        <v>123</v>
      </c>
      <c r="B51" s="280">
        <v>36</v>
      </c>
      <c r="C51" s="280">
        <v>95</v>
      </c>
      <c r="D51" s="280">
        <v>4</v>
      </c>
      <c r="E51" s="279">
        <f t="shared" si="1"/>
        <v>135</v>
      </c>
      <c r="F51" s="279"/>
      <c r="X51" s="278"/>
      <c r="Y51" s="277"/>
    </row>
    <row r="52" spans="1:25" ht="12.75">
      <c r="A52" s="267" t="s">
        <v>104</v>
      </c>
      <c r="B52" s="280">
        <v>36</v>
      </c>
      <c r="C52" s="280">
        <v>94</v>
      </c>
      <c r="D52" s="280">
        <v>4</v>
      </c>
      <c r="E52" s="279">
        <f t="shared" si="1"/>
        <v>134</v>
      </c>
      <c r="F52" s="279"/>
      <c r="X52" s="278"/>
      <c r="Y52" s="277"/>
    </row>
    <row r="53" spans="1:25" ht="12.75">
      <c r="A53" s="267" t="s">
        <v>124</v>
      </c>
      <c r="B53" s="280">
        <v>34</v>
      </c>
      <c r="C53" s="280">
        <v>98</v>
      </c>
      <c r="D53" s="280">
        <v>4</v>
      </c>
      <c r="E53" s="279">
        <f t="shared" si="1"/>
        <v>136</v>
      </c>
      <c r="F53" s="279"/>
      <c r="X53" s="278"/>
      <c r="Y53" s="277"/>
    </row>
    <row r="54" spans="1:25" ht="12.75">
      <c r="A54" s="267" t="s">
        <v>125</v>
      </c>
      <c r="B54" s="281">
        <v>34</v>
      </c>
      <c r="C54" s="280">
        <v>96</v>
      </c>
      <c r="D54" s="280">
        <v>4</v>
      </c>
      <c r="E54" s="279">
        <f t="shared" si="1"/>
        <v>134</v>
      </c>
      <c r="F54" s="279"/>
      <c r="X54" s="278"/>
      <c r="Y54" s="277"/>
    </row>
    <row r="55" spans="1:25" ht="12.75">
      <c r="A55" s="267" t="s">
        <v>105</v>
      </c>
      <c r="B55" s="281">
        <v>33</v>
      </c>
      <c r="C55" s="280">
        <v>97</v>
      </c>
      <c r="D55" s="280">
        <v>4</v>
      </c>
      <c r="E55" s="279">
        <f t="shared" si="1"/>
        <v>134</v>
      </c>
      <c r="F55" s="279"/>
      <c r="X55" s="278"/>
      <c r="Y55" s="277"/>
    </row>
    <row r="56" spans="1:25" ht="12.75">
      <c r="A56" s="267" t="s">
        <v>183</v>
      </c>
      <c r="B56" s="281">
        <v>33</v>
      </c>
      <c r="C56" s="280">
        <v>97</v>
      </c>
      <c r="D56" s="280">
        <v>4</v>
      </c>
      <c r="E56" s="279">
        <f t="shared" si="1"/>
        <v>134</v>
      </c>
      <c r="F56" s="279"/>
      <c r="X56" s="278"/>
      <c r="Y56" s="277"/>
    </row>
    <row r="57" spans="1:25" ht="12.75">
      <c r="A57" s="267" t="s">
        <v>201</v>
      </c>
      <c r="B57" s="281">
        <v>32</v>
      </c>
      <c r="C57" s="280">
        <v>98</v>
      </c>
      <c r="D57" s="280">
        <v>4</v>
      </c>
      <c r="E57" s="279">
        <f t="shared" si="1"/>
        <v>134</v>
      </c>
      <c r="F57" s="279"/>
      <c r="X57" s="278"/>
      <c r="Y57" s="277"/>
    </row>
    <row r="58" spans="1:25" ht="12.75">
      <c r="A58" s="267" t="s">
        <v>218</v>
      </c>
      <c r="B58" s="281">
        <v>33</v>
      </c>
      <c r="C58" s="280">
        <v>100</v>
      </c>
      <c r="D58" s="280">
        <v>4</v>
      </c>
      <c r="E58" s="279">
        <f t="shared" si="1"/>
        <v>137</v>
      </c>
      <c r="F58" s="279"/>
      <c r="X58" s="278"/>
      <c r="Y58" s="277"/>
    </row>
    <row r="59" spans="1:25" ht="12.75">
      <c r="A59" s="267" t="s">
        <v>230</v>
      </c>
      <c r="B59" s="281">
        <v>33</v>
      </c>
      <c r="C59" s="280">
        <v>101</v>
      </c>
      <c r="D59" s="280">
        <v>4</v>
      </c>
      <c r="E59" s="279">
        <f t="shared" si="1"/>
        <v>138</v>
      </c>
      <c r="F59" s="279"/>
      <c r="X59" s="278"/>
      <c r="Y59" s="277"/>
    </row>
    <row r="60" spans="1:25" ht="12.75">
      <c r="A60" s="267" t="s">
        <v>317</v>
      </c>
      <c r="B60" s="281">
        <v>32</v>
      </c>
      <c r="C60" s="280">
        <v>101</v>
      </c>
      <c r="D60" s="280">
        <v>4</v>
      </c>
      <c r="E60" s="279">
        <f>SUM(B60:D60)</f>
        <v>137</v>
      </c>
      <c r="F60" s="279"/>
      <c r="X60" s="278"/>
      <c r="Y60" s="277"/>
    </row>
    <row r="61" ht="6.75" customHeight="1"/>
    <row r="62" ht="12.75">
      <c r="A62" s="111" t="s">
        <v>140</v>
      </c>
    </row>
    <row r="63" ht="12.75">
      <c r="A63" s="111" t="s">
        <v>141</v>
      </c>
    </row>
    <row r="64" ht="12.75">
      <c r="A64" s="111" t="s">
        <v>155</v>
      </c>
    </row>
    <row r="65" ht="12.75">
      <c r="A65" s="111" t="s">
        <v>156</v>
      </c>
    </row>
    <row r="66" ht="12.75">
      <c r="A66" s="111" t="s">
        <v>126</v>
      </c>
    </row>
    <row r="67" ht="12.75">
      <c r="A67" s="111" t="s">
        <v>142</v>
      </c>
    </row>
    <row r="68" ht="12.75">
      <c r="A68" s="179" t="s">
        <v>210</v>
      </c>
    </row>
  </sheetData>
  <sheetProtection/>
  <mergeCells count="10">
    <mergeCell ref="B7:F7"/>
    <mergeCell ref="N7:R7"/>
    <mergeCell ref="H7:L7"/>
    <mergeCell ref="T7:X7"/>
    <mergeCell ref="A2:Y2"/>
    <mergeCell ref="A4:Y4"/>
    <mergeCell ref="B6:G6"/>
    <mergeCell ref="N6:S6"/>
    <mergeCell ref="H6:M6"/>
    <mergeCell ref="T6:Y6"/>
  </mergeCells>
  <printOptions horizontalCentered="1"/>
  <pageMargins left="0.1968503937007874" right="0.1968503937007874" top="0" bottom="0" header="0.5118110236220472" footer="0.5118110236220472"/>
  <pageSetup fitToHeight="1" fitToWidth="1" horizontalDpi="600" verticalDpi="600" orientation="landscape" paperSize="9" scale="68"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M48" sqref="M48"/>
    </sheetView>
  </sheetViews>
  <sheetFormatPr defaultColWidth="9.140625" defaultRowHeight="12.75"/>
  <cols>
    <col min="1" max="1" width="45.140625" style="0" customWidth="1"/>
    <col min="2" max="2" width="12.421875" style="0" customWidth="1"/>
    <col min="3" max="3" width="13.8515625" style="0" customWidth="1"/>
    <col min="4" max="5" width="12.421875" style="0" customWidth="1"/>
    <col min="6" max="6" width="13.57421875" style="0" customWidth="1"/>
    <col min="7" max="7" width="12.421875" style="0" customWidth="1"/>
    <col min="8" max="10" width="10.7109375" style="0" customWidth="1"/>
  </cols>
  <sheetData>
    <row r="1" s="30" customFormat="1" ht="12.75">
      <c r="A1" s="6" t="s">
        <v>305</v>
      </c>
    </row>
    <row r="2" spans="1:7" s="30" customFormat="1" ht="12.75">
      <c r="A2" s="617" t="s">
        <v>34</v>
      </c>
      <c r="B2" s="617"/>
      <c r="C2" s="617"/>
      <c r="D2" s="617"/>
      <c r="E2" s="617"/>
      <c r="F2" s="617"/>
      <c r="G2" s="617"/>
    </row>
    <row r="3" spans="1:7" s="30" customFormat="1" ht="3.75" customHeight="1">
      <c r="A3" s="31"/>
      <c r="B3" s="31"/>
      <c r="C3" s="31"/>
      <c r="D3" s="31"/>
      <c r="E3" s="31"/>
      <c r="F3" s="31"/>
      <c r="G3" s="31"/>
    </row>
    <row r="4" spans="1:7" s="30" customFormat="1" ht="12.75">
      <c r="A4" s="617" t="s">
        <v>429</v>
      </c>
      <c r="B4" s="617"/>
      <c r="C4" s="617"/>
      <c r="D4" s="617"/>
      <c r="E4" s="617"/>
      <c r="F4" s="617"/>
      <c r="G4" s="617"/>
    </row>
    <row r="5" ht="4.5" customHeight="1" thickBot="1"/>
    <row r="6" spans="1:7" ht="12.75">
      <c r="A6" s="32"/>
      <c r="B6" s="33" t="s">
        <v>35</v>
      </c>
      <c r="C6" s="33" t="s">
        <v>0</v>
      </c>
      <c r="D6" s="33" t="s">
        <v>1</v>
      </c>
      <c r="E6" s="33" t="s">
        <v>2</v>
      </c>
      <c r="F6" s="33" t="s">
        <v>27</v>
      </c>
      <c r="G6" s="34" t="s">
        <v>11</v>
      </c>
    </row>
    <row r="7" spans="2:7" ht="12.75">
      <c r="B7" s="35" t="s">
        <v>36</v>
      </c>
      <c r="C7" s="35"/>
      <c r="D7" s="35"/>
      <c r="E7" s="35"/>
      <c r="F7" s="35" t="s">
        <v>37</v>
      </c>
      <c r="G7" s="36"/>
    </row>
    <row r="8" spans="1:7" ht="12.75">
      <c r="A8" s="37"/>
      <c r="B8" s="38" t="s">
        <v>38</v>
      </c>
      <c r="C8" s="38"/>
      <c r="D8" s="38"/>
      <c r="E8" s="38"/>
      <c r="F8" s="38" t="s">
        <v>39</v>
      </c>
      <c r="G8" s="39"/>
    </row>
    <row r="9" spans="1:6" ht="12.75">
      <c r="A9" s="40" t="s">
        <v>40</v>
      </c>
      <c r="B9" s="41"/>
      <c r="C9" s="41"/>
      <c r="D9" s="41"/>
      <c r="E9" s="41"/>
      <c r="F9" s="41"/>
    </row>
    <row r="10" spans="1:7" ht="12.75">
      <c r="A10" s="42" t="s">
        <v>5</v>
      </c>
      <c r="B10" s="268">
        <v>6</v>
      </c>
      <c r="C10" s="268">
        <v>6</v>
      </c>
      <c r="D10" s="268">
        <v>1</v>
      </c>
      <c r="E10" s="268">
        <v>1</v>
      </c>
      <c r="F10" s="268">
        <v>0</v>
      </c>
      <c r="G10" s="270">
        <f aca="true" t="shared" si="0" ref="G10:G15">SUM(B10:F10)</f>
        <v>14</v>
      </c>
    </row>
    <row r="11" spans="1:7" ht="12.75">
      <c r="A11" s="42" t="s">
        <v>6</v>
      </c>
      <c r="B11" s="268">
        <v>3</v>
      </c>
      <c r="C11" s="268">
        <v>7</v>
      </c>
      <c r="D11" s="268">
        <v>0</v>
      </c>
      <c r="E11" s="268">
        <v>0</v>
      </c>
      <c r="F11" s="268">
        <v>0</v>
      </c>
      <c r="G11" s="270">
        <f t="shared" si="0"/>
        <v>10</v>
      </c>
    </row>
    <row r="12" spans="1:7" ht="12.75">
      <c r="A12" s="42" t="s">
        <v>7</v>
      </c>
      <c r="B12" s="268">
        <v>1</v>
      </c>
      <c r="C12" s="268">
        <v>1</v>
      </c>
      <c r="D12" s="268">
        <v>0</v>
      </c>
      <c r="E12" s="268">
        <v>0</v>
      </c>
      <c r="F12" s="268">
        <v>1</v>
      </c>
      <c r="G12" s="270">
        <f t="shared" si="0"/>
        <v>3</v>
      </c>
    </row>
    <row r="13" spans="1:7" ht="12.75">
      <c r="A13" s="42" t="s">
        <v>8</v>
      </c>
      <c r="B13" s="268">
        <v>4</v>
      </c>
      <c r="C13" s="268">
        <v>13</v>
      </c>
      <c r="D13" s="268">
        <v>0</v>
      </c>
      <c r="E13" s="268">
        <v>0</v>
      </c>
      <c r="F13" s="268">
        <v>0</v>
      </c>
      <c r="G13" s="270">
        <f t="shared" si="0"/>
        <v>17</v>
      </c>
    </row>
    <row r="14" spans="1:7" ht="12.75">
      <c r="A14" s="42" t="s">
        <v>9</v>
      </c>
      <c r="B14" s="268">
        <v>6</v>
      </c>
      <c r="C14" s="268">
        <v>8</v>
      </c>
      <c r="D14" s="268">
        <v>0</v>
      </c>
      <c r="E14" s="268">
        <v>1</v>
      </c>
      <c r="F14" s="268">
        <v>0</v>
      </c>
      <c r="G14" s="270">
        <f t="shared" si="0"/>
        <v>15</v>
      </c>
    </row>
    <row r="15" spans="1:7" ht="12.75">
      <c r="A15" s="42" t="s">
        <v>10</v>
      </c>
      <c r="B15" s="268">
        <v>4</v>
      </c>
      <c r="C15" s="268">
        <v>8</v>
      </c>
      <c r="D15" s="268">
        <v>1</v>
      </c>
      <c r="E15" s="268">
        <v>0</v>
      </c>
      <c r="F15" s="268">
        <v>0</v>
      </c>
      <c r="G15" s="270">
        <f t="shared" si="0"/>
        <v>13</v>
      </c>
    </row>
    <row r="16" spans="1:8" ht="12.75">
      <c r="A16" s="43" t="s">
        <v>11</v>
      </c>
      <c r="B16" s="271">
        <f aca="true" t="shared" si="1" ref="B16:G16">SUM(B10:B15)</f>
        <v>24</v>
      </c>
      <c r="C16" s="271">
        <f t="shared" si="1"/>
        <v>43</v>
      </c>
      <c r="D16" s="271">
        <f t="shared" si="1"/>
        <v>2</v>
      </c>
      <c r="E16" s="271">
        <f t="shared" si="1"/>
        <v>2</v>
      </c>
      <c r="F16" s="271">
        <f t="shared" si="1"/>
        <v>1</v>
      </c>
      <c r="G16" s="273">
        <f t="shared" si="1"/>
        <v>72</v>
      </c>
      <c r="H16" s="8"/>
    </row>
    <row r="17" spans="1:7" ht="12.75">
      <c r="A17" s="44"/>
      <c r="B17" s="265"/>
      <c r="C17" s="265"/>
      <c r="D17" s="265"/>
      <c r="E17" s="265"/>
      <c r="F17" s="265"/>
      <c r="G17" s="266"/>
    </row>
    <row r="18" spans="1:7" ht="12.75">
      <c r="A18" s="40" t="s">
        <v>41</v>
      </c>
      <c r="B18" s="265"/>
      <c r="C18" s="265"/>
      <c r="D18" s="265"/>
      <c r="E18" s="265"/>
      <c r="F18" s="265"/>
      <c r="G18" s="266"/>
    </row>
    <row r="19" spans="1:7" ht="12.75">
      <c r="A19" s="42" t="s">
        <v>7</v>
      </c>
      <c r="B19" s="268">
        <v>1</v>
      </c>
      <c r="C19" s="268">
        <v>1</v>
      </c>
      <c r="D19" s="268">
        <v>0</v>
      </c>
      <c r="E19" s="269">
        <v>1</v>
      </c>
      <c r="F19" s="268">
        <v>0</v>
      </c>
      <c r="G19" s="270">
        <f>SUM(B19:F19)</f>
        <v>3</v>
      </c>
    </row>
    <row r="20" spans="1:7" ht="12.75">
      <c r="A20" s="43" t="s">
        <v>11</v>
      </c>
      <c r="B20" s="271">
        <v>1</v>
      </c>
      <c r="C20" s="271">
        <v>1</v>
      </c>
      <c r="D20" s="271">
        <v>0</v>
      </c>
      <c r="E20" s="272">
        <v>1</v>
      </c>
      <c r="F20" s="271">
        <v>0</v>
      </c>
      <c r="G20" s="273">
        <f>SUM(B20:F20)</f>
        <v>3</v>
      </c>
    </row>
    <row r="21" spans="1:7" ht="5.25" customHeight="1">
      <c r="A21" s="42"/>
      <c r="B21" s="268"/>
      <c r="C21" s="268"/>
      <c r="D21" s="268"/>
      <c r="E21" s="268"/>
      <c r="F21" s="268"/>
      <c r="G21" s="270"/>
    </row>
    <row r="22" spans="1:7" ht="12.75">
      <c r="A22" s="45" t="s">
        <v>42</v>
      </c>
      <c r="B22" s="274">
        <f aca="true" t="shared" si="2" ref="B22:G22">SUM(B20,B16)</f>
        <v>25</v>
      </c>
      <c r="C22" s="274">
        <f t="shared" si="2"/>
        <v>44</v>
      </c>
      <c r="D22" s="274">
        <f t="shared" si="2"/>
        <v>2</v>
      </c>
      <c r="E22" s="274">
        <f t="shared" si="2"/>
        <v>3</v>
      </c>
      <c r="F22" s="274">
        <f t="shared" si="2"/>
        <v>1</v>
      </c>
      <c r="G22" s="275">
        <f t="shared" si="2"/>
        <v>75</v>
      </c>
    </row>
    <row r="23" ht="12.75">
      <c r="A23" s="46" t="s">
        <v>43</v>
      </c>
    </row>
    <row r="24" ht="12.75">
      <c r="B24" s="354"/>
    </row>
    <row r="25" spans="2:10" ht="12.75">
      <c r="B25" s="47"/>
      <c r="C25" s="47"/>
      <c r="D25" s="47"/>
      <c r="E25" s="47"/>
      <c r="F25" s="47"/>
      <c r="G25" s="47"/>
      <c r="H25" s="47"/>
      <c r="I25" s="47"/>
      <c r="J25" s="47"/>
    </row>
    <row r="26" spans="1:10" ht="12.75">
      <c r="A26" s="618" t="s">
        <v>44</v>
      </c>
      <c r="B26" s="618"/>
      <c r="C26" s="618"/>
      <c r="D26" s="618"/>
      <c r="E26" s="618"/>
      <c r="F26" s="618"/>
      <c r="G26" s="618"/>
      <c r="H26" s="618"/>
      <c r="I26" s="618"/>
      <c r="J26" s="618"/>
    </row>
    <row r="27" spans="1:10" ht="6" customHeight="1">
      <c r="A27" s="47"/>
      <c r="B27" s="47"/>
      <c r="C27" s="47"/>
      <c r="D27" s="47"/>
      <c r="E27" s="47"/>
      <c r="F27" s="47"/>
      <c r="G27" s="47"/>
      <c r="H27" s="47"/>
      <c r="I27" s="47"/>
      <c r="J27" s="47"/>
    </row>
    <row r="28" spans="1:10" ht="12.75">
      <c r="A28" s="618" t="s">
        <v>316</v>
      </c>
      <c r="B28" s="618"/>
      <c r="C28" s="618"/>
      <c r="D28" s="618"/>
      <c r="E28" s="618"/>
      <c r="F28" s="618"/>
      <c r="G28" s="618"/>
      <c r="H28" s="618"/>
      <c r="I28" s="618"/>
      <c r="J28" s="618"/>
    </row>
    <row r="29" spans="1:10" ht="13.5" thickBot="1">
      <c r="A29" s="48"/>
      <c r="B29" s="47"/>
      <c r="C29" s="47"/>
      <c r="D29" s="47"/>
      <c r="E29" s="47"/>
      <c r="F29" s="47"/>
      <c r="G29" s="47"/>
      <c r="H29" s="47"/>
      <c r="I29" s="47"/>
      <c r="J29" s="47"/>
    </row>
    <row r="30" spans="1:10" ht="12.75">
      <c r="A30" s="32"/>
      <c r="B30" s="49" t="s">
        <v>45</v>
      </c>
      <c r="C30" s="50"/>
      <c r="D30" s="51"/>
      <c r="E30" s="52" t="s">
        <v>46</v>
      </c>
      <c r="F30" s="52"/>
      <c r="G30" s="53"/>
      <c r="H30" s="52" t="s">
        <v>11</v>
      </c>
      <c r="I30" s="52"/>
      <c r="J30" s="52"/>
    </row>
    <row r="31" spans="1:10" s="1" customFormat="1" ht="12.75">
      <c r="A31" s="54"/>
      <c r="B31" s="55" t="s">
        <v>4</v>
      </c>
      <c r="C31" s="56" t="s">
        <v>47</v>
      </c>
      <c r="D31" s="57" t="s">
        <v>12</v>
      </c>
      <c r="E31" s="56" t="s">
        <v>4</v>
      </c>
      <c r="F31" s="56" t="s">
        <v>47</v>
      </c>
      <c r="G31" s="57" t="s">
        <v>12</v>
      </c>
      <c r="H31" s="56" t="s">
        <v>4</v>
      </c>
      <c r="I31" s="56" t="s">
        <v>47</v>
      </c>
      <c r="J31" s="58" t="s">
        <v>12</v>
      </c>
    </row>
    <row r="32" spans="1:10" ht="12.75">
      <c r="A32" s="47" t="s">
        <v>13</v>
      </c>
      <c r="B32" s="204">
        <v>72</v>
      </c>
      <c r="C32" s="205">
        <v>388</v>
      </c>
      <c r="D32" s="206">
        <f>SUM(B32:C32)</f>
        <v>460</v>
      </c>
      <c r="E32" s="207">
        <v>18</v>
      </c>
      <c r="F32" s="207">
        <v>178</v>
      </c>
      <c r="G32" s="206">
        <f>SUM(E32:F32)</f>
        <v>196</v>
      </c>
      <c r="H32" s="207">
        <f aca="true" t="shared" si="3" ref="H32:I35">SUM(E32,B32)</f>
        <v>90</v>
      </c>
      <c r="I32" s="207">
        <f t="shared" si="3"/>
        <v>566</v>
      </c>
      <c r="J32" s="207">
        <f>SUM(H32:I32)</f>
        <v>656</v>
      </c>
    </row>
    <row r="33" spans="1:10" ht="12.75">
      <c r="A33" s="47" t="s">
        <v>0</v>
      </c>
      <c r="B33" s="204">
        <v>219</v>
      </c>
      <c r="C33" s="205">
        <v>1167</v>
      </c>
      <c r="D33" s="206">
        <f>SUM(B33:C33)</f>
        <v>1386</v>
      </c>
      <c r="E33" s="207">
        <v>34</v>
      </c>
      <c r="F33" s="207">
        <v>439</v>
      </c>
      <c r="G33" s="206">
        <f>SUM(E33:F33)</f>
        <v>473</v>
      </c>
      <c r="H33" s="207">
        <f t="shared" si="3"/>
        <v>253</v>
      </c>
      <c r="I33" s="207">
        <f t="shared" si="3"/>
        <v>1606</v>
      </c>
      <c r="J33" s="207">
        <f>SUM(H33:I33)</f>
        <v>1859</v>
      </c>
    </row>
    <row r="34" spans="1:10" ht="12.75">
      <c r="A34" s="47" t="s">
        <v>1</v>
      </c>
      <c r="B34" s="204">
        <v>7</v>
      </c>
      <c r="C34" s="205">
        <v>27</v>
      </c>
      <c r="D34" s="206">
        <f>SUM(B34:C34)</f>
        <v>34</v>
      </c>
      <c r="E34" s="207">
        <v>1</v>
      </c>
      <c r="F34" s="207">
        <v>13</v>
      </c>
      <c r="G34" s="206">
        <f>SUM(E34:F34)</f>
        <v>14</v>
      </c>
      <c r="H34" s="207">
        <f t="shared" si="3"/>
        <v>8</v>
      </c>
      <c r="I34" s="207">
        <f t="shared" si="3"/>
        <v>40</v>
      </c>
      <c r="J34" s="207">
        <f>SUM(H34:I34)</f>
        <v>48</v>
      </c>
    </row>
    <row r="35" spans="1:10" ht="12.75">
      <c r="A35" s="47" t="s">
        <v>2</v>
      </c>
      <c r="B35" s="204">
        <v>25</v>
      </c>
      <c r="C35" s="205">
        <v>95</v>
      </c>
      <c r="D35" s="206">
        <f>SUM(B35:C35)</f>
        <v>120</v>
      </c>
      <c r="E35" s="207">
        <v>1</v>
      </c>
      <c r="F35" s="207">
        <v>64</v>
      </c>
      <c r="G35" s="206">
        <f>SUM(E35:F35)</f>
        <v>65</v>
      </c>
      <c r="H35" s="207">
        <f t="shared" si="3"/>
        <v>26</v>
      </c>
      <c r="I35" s="207">
        <f t="shared" si="3"/>
        <v>159</v>
      </c>
      <c r="J35" s="207">
        <f>SUM(H35:I35)</f>
        <v>185</v>
      </c>
    </row>
    <row r="36" spans="1:10" ht="12.75">
      <c r="A36" s="59" t="s">
        <v>11</v>
      </c>
      <c r="B36" s="208">
        <f>SUM(B32:B35)</f>
        <v>323</v>
      </c>
      <c r="C36" s="209">
        <f aca="true" t="shared" si="4" ref="C36:J36">SUM(C32:C35)</f>
        <v>1677</v>
      </c>
      <c r="D36" s="210">
        <f t="shared" si="4"/>
        <v>2000</v>
      </c>
      <c r="E36" s="209">
        <f t="shared" si="4"/>
        <v>54</v>
      </c>
      <c r="F36" s="209">
        <f t="shared" si="4"/>
        <v>694</v>
      </c>
      <c r="G36" s="210">
        <f t="shared" si="4"/>
        <v>748</v>
      </c>
      <c r="H36" s="209">
        <f t="shared" si="4"/>
        <v>377</v>
      </c>
      <c r="I36" s="209">
        <f t="shared" si="4"/>
        <v>2371</v>
      </c>
      <c r="J36" s="209">
        <f t="shared" si="4"/>
        <v>2748</v>
      </c>
    </row>
    <row r="37" spans="1:10" s="3" customFormat="1" ht="12.75">
      <c r="A37" s="126"/>
      <c r="B37" s="127"/>
      <c r="C37" s="127"/>
      <c r="D37" s="127"/>
      <c r="E37" s="127"/>
      <c r="F37" s="127"/>
      <c r="G37" s="127"/>
      <c r="H37" s="127"/>
      <c r="I37" s="127"/>
      <c r="J37" s="127"/>
    </row>
    <row r="38" ht="12.75">
      <c r="A38" s="167" t="s">
        <v>205</v>
      </c>
    </row>
    <row r="40" ht="12.75">
      <c r="B40" s="354"/>
    </row>
    <row r="42" spans="2:10" ht="12.75">
      <c r="B42" s="355"/>
      <c r="C42" s="355"/>
      <c r="D42" s="355"/>
      <c r="E42" s="355"/>
      <c r="F42" s="355"/>
      <c r="G42" s="355"/>
      <c r="H42" s="355"/>
      <c r="I42" s="355"/>
      <c r="J42" s="355"/>
    </row>
    <row r="43" spans="2:10" ht="12.75">
      <c r="B43" s="355"/>
      <c r="C43" s="355"/>
      <c r="D43" s="355"/>
      <c r="E43" s="355"/>
      <c r="F43" s="355"/>
      <c r="G43" s="355"/>
      <c r="H43" s="355"/>
      <c r="I43" s="355"/>
      <c r="J43" s="355"/>
    </row>
    <row r="44" spans="2:10" ht="12.75">
      <c r="B44" s="355"/>
      <c r="C44" s="355"/>
      <c r="D44" s="355"/>
      <c r="E44" s="355"/>
      <c r="F44" s="355"/>
      <c r="G44" s="355"/>
      <c r="H44" s="355"/>
      <c r="I44" s="355"/>
      <c r="J44" s="355"/>
    </row>
    <row r="45" spans="2:10" ht="12.75">
      <c r="B45" s="355"/>
      <c r="C45" s="355"/>
      <c r="D45" s="355"/>
      <c r="E45" s="355"/>
      <c r="F45" s="355"/>
      <c r="G45" s="355"/>
      <c r="H45" s="355"/>
      <c r="I45" s="355"/>
      <c r="J45" s="355"/>
    </row>
    <row r="46" spans="2:10" ht="12.75">
      <c r="B46" s="355"/>
      <c r="C46" s="355"/>
      <c r="D46" s="355"/>
      <c r="E46" s="355"/>
      <c r="F46" s="355"/>
      <c r="G46" s="355"/>
      <c r="H46" s="355"/>
      <c r="I46" s="355"/>
      <c r="J46" s="355"/>
    </row>
    <row r="47" spans="2:10" ht="12.75">
      <c r="B47" s="355"/>
      <c r="C47" s="355"/>
      <c r="D47" s="355"/>
      <c r="E47" s="355"/>
      <c r="F47" s="355"/>
      <c r="G47" s="355"/>
      <c r="H47" s="355"/>
      <c r="I47" s="355"/>
      <c r="J47" s="355"/>
    </row>
    <row r="48" spans="2:10" ht="12.75">
      <c r="B48" s="355"/>
      <c r="C48" s="355"/>
      <c r="D48" s="355"/>
      <c r="E48" s="355"/>
      <c r="F48" s="355"/>
      <c r="G48" s="355"/>
      <c r="H48" s="355"/>
      <c r="I48" s="355"/>
      <c r="J48" s="355"/>
    </row>
    <row r="49" spans="2:10" ht="12.75">
      <c r="B49" s="355"/>
      <c r="C49" s="355"/>
      <c r="D49" s="355"/>
      <c r="E49" s="355"/>
      <c r="F49" s="355"/>
      <c r="G49" s="355"/>
      <c r="H49" s="355"/>
      <c r="I49" s="355"/>
      <c r="J49" s="355"/>
    </row>
  </sheetData>
  <sheetProtection/>
  <mergeCells count="4">
    <mergeCell ref="A2:G2"/>
    <mergeCell ref="A4:G4"/>
    <mergeCell ref="A26:J26"/>
    <mergeCell ref="A28:J28"/>
  </mergeCells>
  <printOptions/>
  <pageMargins left="0.75" right="0.75" top="1" bottom="1" header="0.5" footer="0.5"/>
  <pageSetup fitToHeight="1" fitToWidth="1" horizontalDpi="600" verticalDpi="600" orientation="landscape" paperSize="9" scale="86"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A19"/>
  <sheetViews>
    <sheetView zoomScalePageLayoutView="0" workbookViewId="0" topLeftCell="A1">
      <selection activeCell="R33" sqref="R33"/>
    </sheetView>
  </sheetViews>
  <sheetFormatPr defaultColWidth="9.140625" defaultRowHeight="12.75"/>
  <cols>
    <col min="1" max="1" width="12.421875" style="3" customWidth="1"/>
    <col min="2" max="2" width="9.140625" style="3" customWidth="1"/>
    <col min="3" max="4" width="7.00390625" style="0" customWidth="1"/>
    <col min="5" max="5" width="7.00390625" style="3" customWidth="1"/>
    <col min="6" max="7" width="7.00390625" style="0" customWidth="1"/>
    <col min="8" max="8" width="7.00390625" style="3" customWidth="1"/>
    <col min="9" max="10" width="7.00390625" style="0" customWidth="1"/>
    <col min="11" max="11" width="7.00390625" style="3" customWidth="1"/>
    <col min="12" max="13" width="7.00390625" style="0" customWidth="1"/>
    <col min="14" max="23" width="7.00390625" style="3" customWidth="1"/>
    <col min="24" max="25" width="7.00390625" style="0" customWidth="1"/>
    <col min="26" max="26" width="7.00390625" style="3" customWidth="1"/>
    <col min="27" max="30" width="8.140625" style="0" customWidth="1"/>
    <col min="31" max="31" width="10.57421875" style="0" customWidth="1"/>
    <col min="32" max="33" width="9.28125" style="0" customWidth="1"/>
    <col min="34" max="34" width="11.421875" style="0" customWidth="1"/>
    <col min="35" max="35" width="9.57421875" style="0" customWidth="1"/>
    <col min="36" max="36" width="16.00390625" style="0" customWidth="1"/>
    <col min="37" max="37" width="10.57421875" style="0" customWidth="1"/>
  </cols>
  <sheetData>
    <row r="1" spans="1:22" ht="12.75">
      <c r="A1" s="6" t="s">
        <v>305</v>
      </c>
      <c r="B1" s="6"/>
      <c r="R1"/>
      <c r="S1"/>
      <c r="U1"/>
      <c r="V1"/>
    </row>
    <row r="2" spans="1:26" ht="12.75">
      <c r="A2" s="597" t="s">
        <v>131</v>
      </c>
      <c r="B2" s="597"/>
      <c r="C2" s="597"/>
      <c r="D2" s="597"/>
      <c r="E2" s="597"/>
      <c r="F2" s="597"/>
      <c r="G2" s="597"/>
      <c r="H2" s="597"/>
      <c r="I2" s="597"/>
      <c r="J2" s="597"/>
      <c r="K2" s="597"/>
      <c r="L2" s="597"/>
      <c r="M2" s="597"/>
      <c r="N2" s="597"/>
      <c r="O2" s="597"/>
      <c r="P2" s="597"/>
      <c r="Q2" s="597"/>
      <c r="R2" s="597"/>
      <c r="S2" s="597"/>
      <c r="T2" s="597"/>
      <c r="U2" s="597"/>
      <c r="V2" s="597"/>
      <c r="W2" s="597"/>
      <c r="X2" s="597"/>
      <c r="Y2" s="597"/>
      <c r="Z2" s="597"/>
    </row>
    <row r="3" spans="1:22" ht="12.75">
      <c r="A3" s="6"/>
      <c r="B3" s="6"/>
      <c r="R3"/>
      <c r="S3"/>
      <c r="U3"/>
      <c r="V3"/>
    </row>
    <row r="4" spans="1:26" ht="12.75">
      <c r="A4" s="597" t="s">
        <v>100</v>
      </c>
      <c r="B4" s="597"/>
      <c r="C4" s="597"/>
      <c r="D4" s="597"/>
      <c r="E4" s="597"/>
      <c r="F4" s="597"/>
      <c r="G4" s="597"/>
      <c r="H4" s="597"/>
      <c r="I4" s="597"/>
      <c r="J4" s="597"/>
      <c r="K4" s="597"/>
      <c r="L4" s="597"/>
      <c r="M4" s="597"/>
      <c r="N4" s="597"/>
      <c r="O4" s="597"/>
      <c r="P4" s="597"/>
      <c r="Q4" s="597"/>
      <c r="R4" s="597"/>
      <c r="S4" s="597"/>
      <c r="T4" s="597"/>
      <c r="U4" s="597"/>
      <c r="V4" s="597"/>
      <c r="W4" s="597"/>
      <c r="X4" s="597"/>
      <c r="Y4" s="597"/>
      <c r="Z4" s="597"/>
    </row>
    <row r="5" spans="1:27" ht="12.75">
      <c r="A5" s="597" t="s">
        <v>101</v>
      </c>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103"/>
    </row>
    <row r="6" spans="1:2" ht="13.5" thickBot="1">
      <c r="A6" s="6"/>
      <c r="B6" s="6"/>
    </row>
    <row r="7" spans="1:26" s="106" customFormat="1" ht="26.25">
      <c r="A7" s="104"/>
      <c r="B7" s="105" t="s">
        <v>21</v>
      </c>
      <c r="C7" s="619" t="s">
        <v>22</v>
      </c>
      <c r="D7" s="620"/>
      <c r="E7" s="621"/>
      <c r="F7" s="619" t="s">
        <v>23</v>
      </c>
      <c r="G7" s="620"/>
      <c r="H7" s="621"/>
      <c r="I7" s="619" t="s">
        <v>102</v>
      </c>
      <c r="J7" s="620"/>
      <c r="K7" s="621"/>
      <c r="L7" s="619" t="s">
        <v>24</v>
      </c>
      <c r="M7" s="620"/>
      <c r="N7" s="621"/>
      <c r="O7" s="619" t="s">
        <v>227</v>
      </c>
      <c r="P7" s="620"/>
      <c r="Q7" s="621"/>
      <c r="R7" s="619" t="s">
        <v>25</v>
      </c>
      <c r="S7" s="620"/>
      <c r="T7" s="621"/>
      <c r="U7" s="619" t="s">
        <v>26</v>
      </c>
      <c r="V7" s="620"/>
      <c r="W7" s="621"/>
      <c r="X7" s="619" t="s">
        <v>11</v>
      </c>
      <c r="Y7" s="620"/>
      <c r="Z7" s="620"/>
    </row>
    <row r="8" spans="1:26" s="1" customFormat="1" ht="12.75">
      <c r="A8" s="29" t="s">
        <v>103</v>
      </c>
      <c r="B8" s="4"/>
      <c r="C8" s="5" t="s">
        <v>3</v>
      </c>
      <c r="D8" s="4" t="s">
        <v>4</v>
      </c>
      <c r="E8" s="4" t="s">
        <v>12</v>
      </c>
      <c r="F8" s="5" t="s">
        <v>3</v>
      </c>
      <c r="G8" s="4" t="s">
        <v>4</v>
      </c>
      <c r="H8" s="4" t="s">
        <v>12</v>
      </c>
      <c r="I8" s="5" t="s">
        <v>3</v>
      </c>
      <c r="J8" s="4" t="s">
        <v>4</v>
      </c>
      <c r="K8" s="4" t="s">
        <v>12</v>
      </c>
      <c r="L8" s="5" t="s">
        <v>3</v>
      </c>
      <c r="M8" s="4" t="s">
        <v>4</v>
      </c>
      <c r="N8" s="4" t="s">
        <v>12</v>
      </c>
      <c r="O8" s="5" t="s">
        <v>3</v>
      </c>
      <c r="P8" s="4" t="s">
        <v>4</v>
      </c>
      <c r="Q8" s="4" t="s">
        <v>12</v>
      </c>
      <c r="R8" s="5" t="s">
        <v>3</v>
      </c>
      <c r="S8" s="4" t="s">
        <v>4</v>
      </c>
      <c r="T8" s="4" t="s">
        <v>12</v>
      </c>
      <c r="U8" s="5" t="s">
        <v>3</v>
      </c>
      <c r="V8" s="4" t="s">
        <v>4</v>
      </c>
      <c r="W8" s="4" t="s">
        <v>12</v>
      </c>
      <c r="X8" s="5" t="s">
        <v>3</v>
      </c>
      <c r="Y8" s="4" t="s">
        <v>4</v>
      </c>
      <c r="Z8" s="4" t="s">
        <v>12</v>
      </c>
    </row>
    <row r="9" spans="1:26" s="7" customFormat="1" ht="12.75">
      <c r="A9" s="3"/>
      <c r="B9" s="107"/>
      <c r="C9" s="19"/>
      <c r="D9" s="18"/>
      <c r="E9" s="18"/>
      <c r="F9" s="19"/>
      <c r="G9" s="18"/>
      <c r="H9" s="18"/>
      <c r="I9" s="19"/>
      <c r="J9" s="18"/>
      <c r="K9" s="18"/>
      <c r="L9" s="19"/>
      <c r="M9" s="18"/>
      <c r="N9" s="18"/>
      <c r="O9" s="19"/>
      <c r="P9" s="18"/>
      <c r="Q9" s="18"/>
      <c r="R9" s="19"/>
      <c r="S9" s="18"/>
      <c r="T9" s="18"/>
      <c r="U9" s="19"/>
      <c r="V9" s="18"/>
      <c r="W9" s="18"/>
      <c r="X9" s="19"/>
      <c r="Y9" s="18"/>
      <c r="Z9" s="18"/>
    </row>
    <row r="10" spans="1:26" ht="12.75">
      <c r="A10" s="3" t="s">
        <v>104</v>
      </c>
      <c r="B10" s="108">
        <v>4</v>
      </c>
      <c r="C10" s="16">
        <v>23</v>
      </c>
      <c r="D10" s="8">
        <v>16</v>
      </c>
      <c r="E10" s="9">
        <f aca="true" t="shared" si="0" ref="E10:E17">SUM(C10:D10)</f>
        <v>39</v>
      </c>
      <c r="F10" s="16">
        <v>0</v>
      </c>
      <c r="G10" s="8">
        <v>0</v>
      </c>
      <c r="H10" s="9">
        <f aca="true" t="shared" si="1" ref="H10:H17">SUM(F10:G10)</f>
        <v>0</v>
      </c>
      <c r="I10" s="16">
        <v>128</v>
      </c>
      <c r="J10" s="8">
        <v>130</v>
      </c>
      <c r="K10" s="9">
        <f aca="true" t="shared" si="2" ref="K10:K17">SUM(I10:J10)</f>
        <v>258</v>
      </c>
      <c r="L10" s="16">
        <v>4</v>
      </c>
      <c r="M10" s="8">
        <v>3</v>
      </c>
      <c r="N10" s="9">
        <f aca="true" t="shared" si="3" ref="N10:N17">SUM(L10:M10)</f>
        <v>7</v>
      </c>
      <c r="O10" s="16">
        <v>95</v>
      </c>
      <c r="P10" s="8">
        <v>64</v>
      </c>
      <c r="Q10" s="9">
        <f aca="true" t="shared" si="4" ref="Q10:Q17">SUM(O10:P10)</f>
        <v>159</v>
      </c>
      <c r="R10" s="16">
        <v>4</v>
      </c>
      <c r="S10" s="8">
        <v>0</v>
      </c>
      <c r="T10" s="9">
        <f aca="true" t="shared" si="5" ref="T10:T17">SUM(R10:S10)</f>
        <v>4</v>
      </c>
      <c r="U10" s="16">
        <v>6</v>
      </c>
      <c r="V10" s="8">
        <v>3</v>
      </c>
      <c r="W10" s="9">
        <f aca="true" t="shared" si="6" ref="W10:W17">SUM(U10:V10)</f>
        <v>9</v>
      </c>
      <c r="X10" s="10">
        <f aca="true" t="shared" si="7" ref="X10:Y17">C10+F10+I10+L10+O10+R10+U10</f>
        <v>260</v>
      </c>
      <c r="Y10" s="9">
        <f t="shared" si="7"/>
        <v>216</v>
      </c>
      <c r="Z10" s="9">
        <f aca="true" t="shared" si="8" ref="Z10:Z17">SUM(X10:Y10)</f>
        <v>476</v>
      </c>
    </row>
    <row r="11" spans="1:26" ht="12.75">
      <c r="A11" s="3" t="str">
        <f aca="true" t="shared" si="9" ref="A11:A18">VALUE(LEFT(A10,4))+1&amp;"-"&amp;VALUE(LEFT(A10,4))+2</f>
        <v>2005-2006</v>
      </c>
      <c r="B11" s="108">
        <v>4</v>
      </c>
      <c r="C11" s="16">
        <v>14</v>
      </c>
      <c r="D11" s="8">
        <v>17</v>
      </c>
      <c r="E11" s="9">
        <f t="shared" si="0"/>
        <v>31</v>
      </c>
      <c r="F11" s="16">
        <v>0</v>
      </c>
      <c r="G11" s="8">
        <v>0</v>
      </c>
      <c r="H11" s="9">
        <f t="shared" si="1"/>
        <v>0</v>
      </c>
      <c r="I11" s="16">
        <v>121</v>
      </c>
      <c r="J11" s="8">
        <v>115</v>
      </c>
      <c r="K11" s="9">
        <f t="shared" si="2"/>
        <v>236</v>
      </c>
      <c r="L11" s="16">
        <v>4</v>
      </c>
      <c r="M11" s="8">
        <v>2</v>
      </c>
      <c r="N11" s="9">
        <f t="shared" si="3"/>
        <v>6</v>
      </c>
      <c r="O11" s="16">
        <v>110</v>
      </c>
      <c r="P11" s="8">
        <v>60</v>
      </c>
      <c r="Q11" s="9">
        <f t="shared" si="4"/>
        <v>170</v>
      </c>
      <c r="R11" s="16">
        <v>2</v>
      </c>
      <c r="S11" s="8">
        <v>3</v>
      </c>
      <c r="T11" s="9">
        <f t="shared" si="5"/>
        <v>5</v>
      </c>
      <c r="U11" s="16">
        <v>5</v>
      </c>
      <c r="V11" s="8">
        <v>2</v>
      </c>
      <c r="W11" s="9">
        <f t="shared" si="6"/>
        <v>7</v>
      </c>
      <c r="X11" s="10">
        <f t="shared" si="7"/>
        <v>256</v>
      </c>
      <c r="Y11" s="9">
        <f t="shared" si="7"/>
        <v>199</v>
      </c>
      <c r="Z11" s="9">
        <f t="shared" si="8"/>
        <v>455</v>
      </c>
    </row>
    <row r="12" spans="1:26" ht="12.75">
      <c r="A12" s="3" t="str">
        <f t="shared" si="9"/>
        <v>2006-2007</v>
      </c>
      <c r="B12" s="108">
        <v>4</v>
      </c>
      <c r="C12" s="16">
        <v>21</v>
      </c>
      <c r="D12" s="8">
        <v>22</v>
      </c>
      <c r="E12" s="9">
        <f t="shared" si="0"/>
        <v>43</v>
      </c>
      <c r="F12" s="16">
        <v>0</v>
      </c>
      <c r="G12" s="8">
        <v>0</v>
      </c>
      <c r="H12" s="9">
        <f t="shared" si="1"/>
        <v>0</v>
      </c>
      <c r="I12" s="16">
        <v>126</v>
      </c>
      <c r="J12" s="8">
        <v>129</v>
      </c>
      <c r="K12" s="9">
        <f t="shared" si="2"/>
        <v>255</v>
      </c>
      <c r="L12" s="16">
        <v>10</v>
      </c>
      <c r="M12" s="8">
        <v>2</v>
      </c>
      <c r="N12" s="9">
        <f t="shared" si="3"/>
        <v>12</v>
      </c>
      <c r="O12" s="16">
        <v>72</v>
      </c>
      <c r="P12" s="8">
        <v>52</v>
      </c>
      <c r="Q12" s="9">
        <f t="shared" si="4"/>
        <v>124</v>
      </c>
      <c r="R12" s="16">
        <v>1</v>
      </c>
      <c r="S12" s="8">
        <v>1</v>
      </c>
      <c r="T12" s="9">
        <f t="shared" si="5"/>
        <v>2</v>
      </c>
      <c r="U12" s="16">
        <v>6</v>
      </c>
      <c r="V12" s="8">
        <v>2</v>
      </c>
      <c r="W12" s="9">
        <f t="shared" si="6"/>
        <v>8</v>
      </c>
      <c r="X12" s="10">
        <f t="shared" si="7"/>
        <v>236</v>
      </c>
      <c r="Y12" s="9">
        <f t="shared" si="7"/>
        <v>208</v>
      </c>
      <c r="Z12" s="9">
        <f t="shared" si="8"/>
        <v>444</v>
      </c>
    </row>
    <row r="13" spans="1:26" ht="12.75">
      <c r="A13" s="3" t="str">
        <f t="shared" si="9"/>
        <v>2007-2008</v>
      </c>
      <c r="B13" s="108">
        <v>4</v>
      </c>
      <c r="C13" s="16">
        <v>28</v>
      </c>
      <c r="D13" s="8">
        <v>19</v>
      </c>
      <c r="E13" s="9">
        <f t="shared" si="0"/>
        <v>47</v>
      </c>
      <c r="F13" s="16">
        <v>0</v>
      </c>
      <c r="G13" s="8">
        <v>0</v>
      </c>
      <c r="H13" s="9">
        <f t="shared" si="1"/>
        <v>0</v>
      </c>
      <c r="I13" s="16">
        <v>133</v>
      </c>
      <c r="J13" s="8">
        <v>130</v>
      </c>
      <c r="K13" s="9">
        <f t="shared" si="2"/>
        <v>263</v>
      </c>
      <c r="L13" s="16">
        <v>12</v>
      </c>
      <c r="M13" s="8">
        <v>4</v>
      </c>
      <c r="N13" s="9">
        <f t="shared" si="3"/>
        <v>16</v>
      </c>
      <c r="O13" s="16">
        <v>64</v>
      </c>
      <c r="P13" s="8">
        <v>51</v>
      </c>
      <c r="Q13" s="9">
        <f t="shared" si="4"/>
        <v>115</v>
      </c>
      <c r="R13" s="16">
        <v>2</v>
      </c>
      <c r="S13" s="8">
        <v>5</v>
      </c>
      <c r="T13" s="9">
        <f t="shared" si="5"/>
        <v>7</v>
      </c>
      <c r="U13" s="16">
        <v>4</v>
      </c>
      <c r="V13" s="8">
        <v>3</v>
      </c>
      <c r="W13" s="9">
        <f t="shared" si="6"/>
        <v>7</v>
      </c>
      <c r="X13" s="10">
        <f t="shared" si="7"/>
        <v>243</v>
      </c>
      <c r="Y13" s="9">
        <f t="shared" si="7"/>
        <v>212</v>
      </c>
      <c r="Z13" s="9">
        <f t="shared" si="8"/>
        <v>455</v>
      </c>
    </row>
    <row r="14" spans="1:26" ht="12.75">
      <c r="A14" s="3" t="str">
        <f t="shared" si="9"/>
        <v>2008-2009</v>
      </c>
      <c r="B14" s="108">
        <v>4</v>
      </c>
      <c r="C14" s="16">
        <v>27</v>
      </c>
      <c r="D14" s="8">
        <v>14</v>
      </c>
      <c r="E14" s="9">
        <f t="shared" si="0"/>
        <v>41</v>
      </c>
      <c r="F14" s="16">
        <v>0</v>
      </c>
      <c r="G14" s="8">
        <v>0</v>
      </c>
      <c r="H14" s="9">
        <f t="shared" si="1"/>
        <v>0</v>
      </c>
      <c r="I14" s="16">
        <v>127</v>
      </c>
      <c r="J14" s="8">
        <v>120</v>
      </c>
      <c r="K14" s="9">
        <f t="shared" si="2"/>
        <v>247</v>
      </c>
      <c r="L14" s="16">
        <v>18</v>
      </c>
      <c r="M14" s="8">
        <v>5</v>
      </c>
      <c r="N14" s="9">
        <f t="shared" si="3"/>
        <v>23</v>
      </c>
      <c r="O14" s="16">
        <v>63</v>
      </c>
      <c r="P14" s="8">
        <v>61</v>
      </c>
      <c r="Q14" s="9">
        <f t="shared" si="4"/>
        <v>124</v>
      </c>
      <c r="R14" s="16">
        <v>3</v>
      </c>
      <c r="S14" s="8">
        <v>3</v>
      </c>
      <c r="T14" s="9">
        <f t="shared" si="5"/>
        <v>6</v>
      </c>
      <c r="U14" s="16">
        <v>5</v>
      </c>
      <c r="V14" s="8">
        <v>3</v>
      </c>
      <c r="W14" s="9">
        <f t="shared" si="6"/>
        <v>8</v>
      </c>
      <c r="X14" s="10">
        <f t="shared" si="7"/>
        <v>243</v>
      </c>
      <c r="Y14" s="9">
        <f t="shared" si="7"/>
        <v>206</v>
      </c>
      <c r="Z14" s="9">
        <f t="shared" si="8"/>
        <v>449</v>
      </c>
    </row>
    <row r="15" spans="1:26" ht="12.75">
      <c r="A15" s="3" t="str">
        <f t="shared" si="9"/>
        <v>2009-2010</v>
      </c>
      <c r="B15" s="108">
        <v>4</v>
      </c>
      <c r="C15" s="16">
        <v>26</v>
      </c>
      <c r="D15" s="8">
        <v>11</v>
      </c>
      <c r="E15" s="9">
        <f t="shared" si="0"/>
        <v>37</v>
      </c>
      <c r="F15" s="16">
        <v>0</v>
      </c>
      <c r="G15" s="8">
        <v>0</v>
      </c>
      <c r="H15" s="9">
        <f t="shared" si="1"/>
        <v>0</v>
      </c>
      <c r="I15" s="16">
        <v>122</v>
      </c>
      <c r="J15" s="8">
        <v>116</v>
      </c>
      <c r="K15" s="9">
        <f t="shared" si="2"/>
        <v>238</v>
      </c>
      <c r="L15" s="16">
        <v>17</v>
      </c>
      <c r="M15" s="8">
        <v>7</v>
      </c>
      <c r="N15" s="9">
        <f t="shared" si="3"/>
        <v>24</v>
      </c>
      <c r="O15" s="16">
        <v>70</v>
      </c>
      <c r="P15" s="8">
        <v>63</v>
      </c>
      <c r="Q15" s="9">
        <f t="shared" si="4"/>
        <v>133</v>
      </c>
      <c r="R15" s="16">
        <v>3</v>
      </c>
      <c r="S15" s="8">
        <v>4</v>
      </c>
      <c r="T15" s="9">
        <f t="shared" si="5"/>
        <v>7</v>
      </c>
      <c r="U15" s="16">
        <v>2</v>
      </c>
      <c r="V15" s="8">
        <v>2</v>
      </c>
      <c r="W15" s="9">
        <f t="shared" si="6"/>
        <v>4</v>
      </c>
      <c r="X15" s="10">
        <f t="shared" si="7"/>
        <v>240</v>
      </c>
      <c r="Y15" s="9">
        <f t="shared" si="7"/>
        <v>203</v>
      </c>
      <c r="Z15" s="9">
        <f t="shared" si="8"/>
        <v>443</v>
      </c>
    </row>
    <row r="16" spans="1:26" s="189" customFormat="1" ht="12.75">
      <c r="A16" s="175" t="str">
        <f t="shared" si="9"/>
        <v>2010-2011</v>
      </c>
      <c r="B16" s="201">
        <v>4</v>
      </c>
      <c r="C16" s="16">
        <v>25</v>
      </c>
      <c r="D16" s="8">
        <v>14</v>
      </c>
      <c r="E16" s="9">
        <f t="shared" si="0"/>
        <v>39</v>
      </c>
      <c r="F16" s="16">
        <v>1</v>
      </c>
      <c r="G16" s="8">
        <v>0</v>
      </c>
      <c r="H16" s="9">
        <f t="shared" si="1"/>
        <v>1</v>
      </c>
      <c r="I16" s="16">
        <v>118</v>
      </c>
      <c r="J16" s="8">
        <v>111</v>
      </c>
      <c r="K16" s="9">
        <f t="shared" si="2"/>
        <v>229</v>
      </c>
      <c r="L16" s="16">
        <v>15</v>
      </c>
      <c r="M16" s="8">
        <v>4</v>
      </c>
      <c r="N16" s="9">
        <f t="shared" si="3"/>
        <v>19</v>
      </c>
      <c r="O16" s="16">
        <v>72</v>
      </c>
      <c r="P16" s="8">
        <v>59</v>
      </c>
      <c r="Q16" s="9">
        <f t="shared" si="4"/>
        <v>131</v>
      </c>
      <c r="R16" s="16">
        <v>7</v>
      </c>
      <c r="S16" s="8">
        <v>6</v>
      </c>
      <c r="T16" s="9">
        <f t="shared" si="5"/>
        <v>13</v>
      </c>
      <c r="U16" s="16">
        <v>1</v>
      </c>
      <c r="V16" s="8">
        <v>1</v>
      </c>
      <c r="W16" s="9">
        <f t="shared" si="6"/>
        <v>2</v>
      </c>
      <c r="X16" s="172">
        <f t="shared" si="7"/>
        <v>239</v>
      </c>
      <c r="Y16" s="198">
        <f t="shared" si="7"/>
        <v>195</v>
      </c>
      <c r="Z16" s="198">
        <f t="shared" si="8"/>
        <v>434</v>
      </c>
    </row>
    <row r="17" spans="1:26" s="189" customFormat="1" ht="12.75">
      <c r="A17" s="175" t="str">
        <f t="shared" si="9"/>
        <v>2011-2012</v>
      </c>
      <c r="B17" s="201">
        <v>4</v>
      </c>
      <c r="C17" s="16">
        <v>13</v>
      </c>
      <c r="D17" s="8">
        <v>12</v>
      </c>
      <c r="E17" s="9">
        <f t="shared" si="0"/>
        <v>25</v>
      </c>
      <c r="F17" s="16">
        <v>1</v>
      </c>
      <c r="G17" s="8">
        <v>0</v>
      </c>
      <c r="H17" s="9">
        <f t="shared" si="1"/>
        <v>1</v>
      </c>
      <c r="I17" s="16">
        <v>104</v>
      </c>
      <c r="J17" s="8">
        <v>93</v>
      </c>
      <c r="K17" s="9">
        <f t="shared" si="2"/>
        <v>197</v>
      </c>
      <c r="L17" s="16">
        <v>14</v>
      </c>
      <c r="M17" s="8">
        <v>3</v>
      </c>
      <c r="N17" s="9">
        <f t="shared" si="3"/>
        <v>17</v>
      </c>
      <c r="O17" s="16">
        <v>68</v>
      </c>
      <c r="P17" s="8">
        <v>47</v>
      </c>
      <c r="Q17" s="9">
        <f t="shared" si="4"/>
        <v>115</v>
      </c>
      <c r="R17" s="16">
        <v>8</v>
      </c>
      <c r="S17" s="8">
        <v>13</v>
      </c>
      <c r="T17" s="9">
        <f t="shared" si="5"/>
        <v>21</v>
      </c>
      <c r="U17" s="16">
        <v>1</v>
      </c>
      <c r="V17" s="8">
        <v>3</v>
      </c>
      <c r="W17" s="9">
        <f t="shared" si="6"/>
        <v>4</v>
      </c>
      <c r="X17" s="172">
        <f t="shared" si="7"/>
        <v>209</v>
      </c>
      <c r="Y17" s="198">
        <f t="shared" si="7"/>
        <v>171</v>
      </c>
      <c r="Z17" s="198">
        <f t="shared" si="8"/>
        <v>380</v>
      </c>
    </row>
    <row r="18" spans="1:26" s="189" customFormat="1" ht="12.75">
      <c r="A18" s="175" t="str">
        <f t="shared" si="9"/>
        <v>2012-2013</v>
      </c>
      <c r="B18" s="201">
        <v>4</v>
      </c>
      <c r="C18" s="16">
        <v>20</v>
      </c>
      <c r="D18" s="8">
        <v>14</v>
      </c>
      <c r="E18" s="9">
        <v>34</v>
      </c>
      <c r="F18" s="16">
        <v>0</v>
      </c>
      <c r="G18" s="8">
        <v>1</v>
      </c>
      <c r="H18" s="9">
        <v>1</v>
      </c>
      <c r="I18" s="16">
        <v>98</v>
      </c>
      <c r="J18" s="8">
        <v>78</v>
      </c>
      <c r="K18" s="9">
        <v>176</v>
      </c>
      <c r="L18" s="16">
        <v>12</v>
      </c>
      <c r="M18" s="8">
        <v>8</v>
      </c>
      <c r="N18" s="9">
        <v>20</v>
      </c>
      <c r="O18" s="16">
        <v>67</v>
      </c>
      <c r="P18" s="8">
        <v>58</v>
      </c>
      <c r="Q18" s="9">
        <v>125</v>
      </c>
      <c r="R18" s="16">
        <v>12</v>
      </c>
      <c r="S18" s="8">
        <v>14</v>
      </c>
      <c r="T18" s="9">
        <v>26</v>
      </c>
      <c r="U18" s="16">
        <v>2</v>
      </c>
      <c r="V18" s="8">
        <v>2</v>
      </c>
      <c r="W18" s="9">
        <v>4</v>
      </c>
      <c r="X18" s="172">
        <v>211</v>
      </c>
      <c r="Y18" s="198">
        <v>175</v>
      </c>
      <c r="Z18" s="198">
        <v>386</v>
      </c>
    </row>
    <row r="19" spans="1:14" ht="12.75">
      <c r="A19" s="202"/>
      <c r="B19" s="202"/>
      <c r="C19" s="203"/>
      <c r="D19" s="203"/>
      <c r="E19" s="202"/>
      <c r="F19" s="203"/>
      <c r="G19" s="203"/>
      <c r="H19" s="202"/>
      <c r="I19" s="203"/>
      <c r="J19" s="203"/>
      <c r="K19" s="202"/>
      <c r="L19" s="203"/>
      <c r="M19" s="203"/>
      <c r="N19" s="202"/>
    </row>
  </sheetData>
  <sheetProtection/>
  <mergeCells count="11">
    <mergeCell ref="L7:N7"/>
    <mergeCell ref="O7:Q7"/>
    <mergeCell ref="R7:T7"/>
    <mergeCell ref="U7:W7"/>
    <mergeCell ref="X7:Z7"/>
    <mergeCell ref="A2:Z2"/>
    <mergeCell ref="A4:Z4"/>
    <mergeCell ref="A5:Z5"/>
    <mergeCell ref="C7:E7"/>
    <mergeCell ref="F7:H7"/>
    <mergeCell ref="I7:K7"/>
  </mergeCells>
  <printOptions/>
  <pageMargins left="0.3937007874015748" right="0.3937007874015748" top="0.984251968503937" bottom="0.984251968503937" header="0.5118110236220472" footer="0.5118110236220472"/>
  <pageSetup fitToHeight="1" fitToWidth="1" horizontalDpi="600" verticalDpi="600" orientation="landscape" paperSize="9" scale="74"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IV39"/>
  <sheetViews>
    <sheetView zoomScalePageLayoutView="0" workbookViewId="0" topLeftCell="A1">
      <selection activeCell="J32" sqref="J32"/>
    </sheetView>
  </sheetViews>
  <sheetFormatPr defaultColWidth="9.140625" defaultRowHeight="12.75"/>
  <cols>
    <col min="1" max="1" width="28.28125" style="414" customWidth="1"/>
    <col min="2" max="2" width="10.7109375" style="416" customWidth="1"/>
    <col min="3" max="3" width="10.57421875" style="416" customWidth="1"/>
    <col min="4" max="4" width="10.57421875" style="414" customWidth="1"/>
    <col min="5" max="5" width="10.57421875" style="416" customWidth="1"/>
    <col min="6" max="6" width="10.57421875" style="414" customWidth="1"/>
    <col min="7" max="7" width="10.57421875" style="415" customWidth="1"/>
    <col min="8" max="8" width="10.57421875" style="414" customWidth="1"/>
    <col min="9" max="9" width="18.28125" style="414" bestFit="1" customWidth="1"/>
    <col min="10" max="10" width="12.7109375" style="414" customWidth="1"/>
    <col min="11" max="16384" width="8.8515625" style="414" customWidth="1"/>
  </cols>
  <sheetData>
    <row r="1" ht="12.75">
      <c r="A1" s="529" t="s">
        <v>305</v>
      </c>
    </row>
    <row r="2" spans="1:10" ht="12.75">
      <c r="A2" s="624" t="s">
        <v>386</v>
      </c>
      <c r="B2" s="624"/>
      <c r="C2" s="624"/>
      <c r="D2" s="624"/>
      <c r="E2" s="624"/>
      <c r="F2" s="624"/>
      <c r="G2" s="624"/>
      <c r="H2" s="624"/>
      <c r="I2" s="624"/>
      <c r="J2" s="624"/>
    </row>
    <row r="3" spans="1:7" ht="12.75">
      <c r="A3" s="526"/>
      <c r="B3" s="528"/>
      <c r="C3" s="528"/>
      <c r="D3" s="526"/>
      <c r="E3" s="528"/>
      <c r="F3" s="526"/>
      <c r="G3" s="527"/>
    </row>
    <row r="4" spans="1:10" ht="12.75">
      <c r="A4" s="624" t="s">
        <v>385</v>
      </c>
      <c r="B4" s="624"/>
      <c r="C4" s="624"/>
      <c r="D4" s="624"/>
      <c r="E4" s="624"/>
      <c r="F4" s="624"/>
      <c r="G4" s="624"/>
      <c r="H4" s="624"/>
      <c r="I4" s="624"/>
      <c r="J4" s="624"/>
    </row>
    <row r="5" ht="13.5" thickBot="1"/>
    <row r="6" spans="1:10" ht="12.75">
      <c r="A6" s="525"/>
      <c r="B6" s="524" t="s">
        <v>200</v>
      </c>
      <c r="C6" s="523" t="s">
        <v>382</v>
      </c>
      <c r="D6" s="521"/>
      <c r="E6" s="522" t="s">
        <v>384</v>
      </c>
      <c r="F6" s="521"/>
      <c r="G6" s="625" t="s">
        <v>383</v>
      </c>
      <c r="H6" s="626"/>
      <c r="I6" s="520" t="s">
        <v>382</v>
      </c>
      <c r="J6" s="519" t="s">
        <v>381</v>
      </c>
    </row>
    <row r="7" spans="2:10" ht="12.75">
      <c r="B7" s="518" t="s">
        <v>380</v>
      </c>
      <c r="C7" s="484"/>
      <c r="D7" s="438"/>
      <c r="E7" s="517" t="s">
        <v>379</v>
      </c>
      <c r="F7" s="516"/>
      <c r="G7" s="622"/>
      <c r="H7" s="623"/>
      <c r="I7" s="515"/>
      <c r="J7" s="514" t="s">
        <v>378</v>
      </c>
    </row>
    <row r="8" spans="2:10" ht="12.75">
      <c r="B8" s="470"/>
      <c r="C8" s="484"/>
      <c r="D8" s="438"/>
      <c r="E8" s="517" t="s">
        <v>377</v>
      </c>
      <c r="F8" s="516"/>
      <c r="G8" s="622"/>
      <c r="H8" s="623"/>
      <c r="I8" s="515"/>
      <c r="J8" s="514"/>
    </row>
    <row r="9" spans="1:10" ht="12.75">
      <c r="A9" s="506"/>
      <c r="B9" s="513"/>
      <c r="C9" s="512"/>
      <c r="D9" s="511"/>
      <c r="E9" s="510"/>
      <c r="F9" s="506"/>
      <c r="G9" s="509"/>
      <c r="H9" s="508"/>
      <c r="I9" s="507"/>
      <c r="J9" s="506"/>
    </row>
    <row r="10" spans="1:256" ht="12.75">
      <c r="A10" s="471" t="s">
        <v>376</v>
      </c>
      <c r="B10" s="492">
        <v>73492</v>
      </c>
      <c r="C10" s="491">
        <v>51368</v>
      </c>
      <c r="D10" s="490">
        <f>C10/B10</f>
        <v>0.6989604310673271</v>
      </c>
      <c r="E10" s="489">
        <v>10225</v>
      </c>
      <c r="F10" s="488">
        <f>E10/B10</f>
        <v>0.13913078974582269</v>
      </c>
      <c r="G10" s="487">
        <f>B10-C10-E10</f>
        <v>11899</v>
      </c>
      <c r="H10" s="486">
        <f>G10/B10</f>
        <v>0.16190877918685026</v>
      </c>
      <c r="I10" s="476">
        <v>4485967.4399999995</v>
      </c>
      <c r="J10" s="485">
        <f>I10/C10</f>
        <v>87.32999999999998</v>
      </c>
      <c r="K10" s="463"/>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c r="BN10" s="471"/>
      <c r="BO10" s="471"/>
      <c r="BP10" s="471"/>
      <c r="BQ10" s="471"/>
      <c r="BR10" s="471"/>
      <c r="BS10" s="471"/>
      <c r="BT10" s="471"/>
      <c r="BU10" s="471"/>
      <c r="BV10" s="471"/>
      <c r="BW10" s="471"/>
      <c r="BX10" s="471"/>
      <c r="BY10" s="471"/>
      <c r="BZ10" s="471"/>
      <c r="CA10" s="471"/>
      <c r="CB10" s="471"/>
      <c r="CC10" s="471"/>
      <c r="CD10" s="471"/>
      <c r="CE10" s="471"/>
      <c r="CF10" s="471"/>
      <c r="CG10" s="471"/>
      <c r="CH10" s="471"/>
      <c r="CI10" s="471"/>
      <c r="CJ10" s="471"/>
      <c r="CK10" s="471"/>
      <c r="CL10" s="471"/>
      <c r="CM10" s="471"/>
      <c r="CN10" s="471"/>
      <c r="CO10" s="471"/>
      <c r="CP10" s="471"/>
      <c r="CQ10" s="471"/>
      <c r="CR10" s="471"/>
      <c r="CS10" s="471"/>
      <c r="CT10" s="471"/>
      <c r="CU10" s="471"/>
      <c r="CV10" s="471"/>
      <c r="CW10" s="471"/>
      <c r="CX10" s="471"/>
      <c r="CY10" s="471"/>
      <c r="CZ10" s="471"/>
      <c r="DA10" s="471"/>
      <c r="DB10" s="471"/>
      <c r="DC10" s="471"/>
      <c r="DD10" s="471"/>
      <c r="DE10" s="471"/>
      <c r="DF10" s="471"/>
      <c r="DG10" s="471"/>
      <c r="DH10" s="471"/>
      <c r="DI10" s="471"/>
      <c r="DJ10" s="471"/>
      <c r="DK10" s="471"/>
      <c r="DL10" s="471"/>
      <c r="DM10" s="471"/>
      <c r="DN10" s="471"/>
      <c r="DO10" s="471"/>
      <c r="DP10" s="471"/>
      <c r="DQ10" s="471"/>
      <c r="DR10" s="471"/>
      <c r="DS10" s="471"/>
      <c r="DT10" s="471"/>
      <c r="DU10" s="471"/>
      <c r="DV10" s="471"/>
      <c r="DW10" s="471"/>
      <c r="DX10" s="471"/>
      <c r="DY10" s="471"/>
      <c r="DZ10" s="471"/>
      <c r="EA10" s="471"/>
      <c r="EB10" s="471"/>
      <c r="EC10" s="471"/>
      <c r="ED10" s="471"/>
      <c r="EE10" s="471"/>
      <c r="EF10" s="471"/>
      <c r="EG10" s="471"/>
      <c r="EH10" s="471"/>
      <c r="EI10" s="471"/>
      <c r="EJ10" s="471"/>
      <c r="EK10" s="471"/>
      <c r="EL10" s="471"/>
      <c r="EM10" s="471"/>
      <c r="EN10" s="471"/>
      <c r="EO10" s="471"/>
      <c r="EP10" s="471"/>
      <c r="EQ10" s="471"/>
      <c r="ER10" s="471"/>
      <c r="ES10" s="471"/>
      <c r="ET10" s="471"/>
      <c r="EU10" s="471"/>
      <c r="EV10" s="471"/>
      <c r="EW10" s="471"/>
      <c r="EX10" s="471"/>
      <c r="EY10" s="471"/>
      <c r="EZ10" s="471"/>
      <c r="FA10" s="471"/>
      <c r="FB10" s="471"/>
      <c r="FC10" s="471"/>
      <c r="FD10" s="471"/>
      <c r="FE10" s="471"/>
      <c r="FF10" s="471"/>
      <c r="FG10" s="471"/>
      <c r="FH10" s="471"/>
      <c r="FI10" s="471"/>
      <c r="FJ10" s="471"/>
      <c r="FK10" s="471"/>
      <c r="FL10" s="471"/>
      <c r="FM10" s="471"/>
      <c r="FN10" s="471"/>
      <c r="FO10" s="471"/>
      <c r="FP10" s="471"/>
      <c r="FQ10" s="471"/>
      <c r="FR10" s="471"/>
      <c r="FS10" s="471"/>
      <c r="FT10" s="471"/>
      <c r="FU10" s="471"/>
      <c r="FV10" s="471"/>
      <c r="FW10" s="471"/>
      <c r="FX10" s="471"/>
      <c r="FY10" s="471"/>
      <c r="FZ10" s="471"/>
      <c r="GA10" s="471"/>
      <c r="GB10" s="471"/>
      <c r="GC10" s="471"/>
      <c r="GD10" s="471"/>
      <c r="GE10" s="471"/>
      <c r="GF10" s="471"/>
      <c r="GG10" s="471"/>
      <c r="GH10" s="471"/>
      <c r="GI10" s="471"/>
      <c r="GJ10" s="471"/>
      <c r="GK10" s="471"/>
      <c r="GL10" s="471"/>
      <c r="GM10" s="471"/>
      <c r="GN10" s="471"/>
      <c r="GO10" s="471"/>
      <c r="GP10" s="471"/>
      <c r="GQ10" s="471"/>
      <c r="GR10" s="471"/>
      <c r="GS10" s="471"/>
      <c r="GT10" s="471"/>
      <c r="GU10" s="471"/>
      <c r="GV10" s="471"/>
      <c r="GW10" s="471"/>
      <c r="GX10" s="471"/>
      <c r="GY10" s="471"/>
      <c r="GZ10" s="471"/>
      <c r="HA10" s="471"/>
      <c r="HB10" s="471"/>
      <c r="HC10" s="471"/>
      <c r="HD10" s="471"/>
      <c r="HE10" s="471"/>
      <c r="HF10" s="471"/>
      <c r="HG10" s="471"/>
      <c r="HH10" s="471"/>
      <c r="HI10" s="471"/>
      <c r="HJ10" s="471"/>
      <c r="HK10" s="471"/>
      <c r="HL10" s="471"/>
      <c r="HM10" s="471"/>
      <c r="HN10" s="471"/>
      <c r="HO10" s="471"/>
      <c r="HP10" s="471"/>
      <c r="HQ10" s="471"/>
      <c r="HR10" s="471"/>
      <c r="HS10" s="471"/>
      <c r="HT10" s="471"/>
      <c r="HU10" s="471"/>
      <c r="HV10" s="471"/>
      <c r="HW10" s="471"/>
      <c r="HX10" s="471"/>
      <c r="HY10" s="471"/>
      <c r="HZ10" s="471"/>
      <c r="IA10" s="471"/>
      <c r="IB10" s="471"/>
      <c r="IC10" s="471"/>
      <c r="ID10" s="471"/>
      <c r="IE10" s="471"/>
      <c r="IF10" s="471"/>
      <c r="IG10" s="471"/>
      <c r="IH10" s="471"/>
      <c r="II10" s="471"/>
      <c r="IJ10" s="471"/>
      <c r="IK10" s="471"/>
      <c r="IL10" s="471"/>
      <c r="IM10" s="471"/>
      <c r="IN10" s="471"/>
      <c r="IO10" s="471"/>
      <c r="IP10" s="471"/>
      <c r="IQ10" s="471"/>
      <c r="IR10" s="471"/>
      <c r="IS10" s="471"/>
      <c r="IT10" s="471"/>
      <c r="IU10" s="471"/>
      <c r="IV10" s="471"/>
    </row>
    <row r="11" spans="2:11" ht="12.75">
      <c r="B11" s="470"/>
      <c r="C11" s="484"/>
      <c r="D11" s="505"/>
      <c r="E11" s="468"/>
      <c r="F11" s="438"/>
      <c r="G11" s="454"/>
      <c r="H11" s="504"/>
      <c r="I11" s="503"/>
      <c r="J11" s="438"/>
      <c r="K11" s="440"/>
    </row>
    <row r="12" spans="1:256" ht="12.75">
      <c r="A12" s="471" t="s">
        <v>375</v>
      </c>
      <c r="B12" s="492">
        <v>132106</v>
      </c>
      <c r="C12" s="491">
        <v>101601</v>
      </c>
      <c r="D12" s="490">
        <f>C12/B12</f>
        <v>0.769086945331779</v>
      </c>
      <c r="E12" s="489">
        <v>13705</v>
      </c>
      <c r="F12" s="488">
        <f>E12/B12</f>
        <v>0.10374244924530301</v>
      </c>
      <c r="G12" s="487">
        <f>B12-C12-E12</f>
        <v>16800</v>
      </c>
      <c r="H12" s="486">
        <f>G12/B12</f>
        <v>0.12717060542291797</v>
      </c>
      <c r="I12" s="476">
        <v>12602253.73</v>
      </c>
      <c r="J12" s="485">
        <f>I12/C12</f>
        <v>124.03670957963013</v>
      </c>
      <c r="K12" s="463"/>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c r="BI12" s="471"/>
      <c r="BJ12" s="471"/>
      <c r="BK12" s="471"/>
      <c r="BL12" s="471"/>
      <c r="BM12" s="471"/>
      <c r="BN12" s="471"/>
      <c r="BO12" s="471"/>
      <c r="BP12" s="471"/>
      <c r="BQ12" s="471"/>
      <c r="BR12" s="471"/>
      <c r="BS12" s="471"/>
      <c r="BT12" s="471"/>
      <c r="BU12" s="471"/>
      <c r="BV12" s="471"/>
      <c r="BW12" s="471"/>
      <c r="BX12" s="471"/>
      <c r="BY12" s="471"/>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1"/>
      <c r="DF12" s="471"/>
      <c r="DG12" s="471"/>
      <c r="DH12" s="471"/>
      <c r="DI12" s="471"/>
      <c r="DJ12" s="471"/>
      <c r="DK12" s="471"/>
      <c r="DL12" s="471"/>
      <c r="DM12" s="471"/>
      <c r="DN12" s="471"/>
      <c r="DO12" s="471"/>
      <c r="DP12" s="471"/>
      <c r="DQ12" s="471"/>
      <c r="DR12" s="471"/>
      <c r="DS12" s="471"/>
      <c r="DT12" s="471"/>
      <c r="DU12" s="471"/>
      <c r="DV12" s="471"/>
      <c r="DW12" s="471"/>
      <c r="DX12" s="471"/>
      <c r="DY12" s="471"/>
      <c r="DZ12" s="471"/>
      <c r="EA12" s="471"/>
      <c r="EB12" s="471"/>
      <c r="EC12" s="471"/>
      <c r="ED12" s="471"/>
      <c r="EE12" s="471"/>
      <c r="EF12" s="471"/>
      <c r="EG12" s="471"/>
      <c r="EH12" s="471"/>
      <c r="EI12" s="471"/>
      <c r="EJ12" s="471"/>
      <c r="EK12" s="471"/>
      <c r="EL12" s="471"/>
      <c r="EM12" s="471"/>
      <c r="EN12" s="471"/>
      <c r="EO12" s="471"/>
      <c r="EP12" s="471"/>
      <c r="EQ12" s="471"/>
      <c r="ER12" s="471"/>
      <c r="ES12" s="471"/>
      <c r="ET12" s="471"/>
      <c r="EU12" s="471"/>
      <c r="EV12" s="471"/>
      <c r="EW12" s="471"/>
      <c r="EX12" s="471"/>
      <c r="EY12" s="471"/>
      <c r="EZ12" s="471"/>
      <c r="FA12" s="471"/>
      <c r="FB12" s="471"/>
      <c r="FC12" s="471"/>
      <c r="FD12" s="471"/>
      <c r="FE12" s="471"/>
      <c r="FF12" s="471"/>
      <c r="FG12" s="471"/>
      <c r="FH12" s="471"/>
      <c r="FI12" s="471"/>
      <c r="FJ12" s="471"/>
      <c r="FK12" s="471"/>
      <c r="FL12" s="471"/>
      <c r="FM12" s="471"/>
      <c r="FN12" s="471"/>
      <c r="FO12" s="471"/>
      <c r="FP12" s="471"/>
      <c r="FQ12" s="471"/>
      <c r="FR12" s="471"/>
      <c r="FS12" s="471"/>
      <c r="FT12" s="471"/>
      <c r="FU12" s="471"/>
      <c r="FV12" s="471"/>
      <c r="FW12" s="471"/>
      <c r="FX12" s="471"/>
      <c r="FY12" s="471"/>
      <c r="FZ12" s="471"/>
      <c r="GA12" s="471"/>
      <c r="GB12" s="471"/>
      <c r="GC12" s="471"/>
      <c r="GD12" s="471"/>
      <c r="GE12" s="471"/>
      <c r="GF12" s="471"/>
      <c r="GG12" s="471"/>
      <c r="GH12" s="471"/>
      <c r="GI12" s="471"/>
      <c r="GJ12" s="471"/>
      <c r="GK12" s="471"/>
      <c r="GL12" s="471"/>
      <c r="GM12" s="471"/>
      <c r="GN12" s="471"/>
      <c r="GO12" s="471"/>
      <c r="GP12" s="471"/>
      <c r="GQ12" s="471"/>
      <c r="GR12" s="471"/>
      <c r="GS12" s="471"/>
      <c r="GT12" s="471"/>
      <c r="GU12" s="471"/>
      <c r="GV12" s="471"/>
      <c r="GW12" s="471"/>
      <c r="GX12" s="471"/>
      <c r="GY12" s="471"/>
      <c r="GZ12" s="471"/>
      <c r="HA12" s="471"/>
      <c r="HB12" s="471"/>
      <c r="HC12" s="471"/>
      <c r="HD12" s="471"/>
      <c r="HE12" s="471"/>
      <c r="HF12" s="471"/>
      <c r="HG12" s="471"/>
      <c r="HH12" s="471"/>
      <c r="HI12" s="471"/>
      <c r="HJ12" s="471"/>
      <c r="HK12" s="471"/>
      <c r="HL12" s="471"/>
      <c r="HM12" s="471"/>
      <c r="HN12" s="471"/>
      <c r="HO12" s="471"/>
      <c r="HP12" s="471"/>
      <c r="HQ12" s="471"/>
      <c r="HR12" s="471"/>
      <c r="HS12" s="471"/>
      <c r="HT12" s="471"/>
      <c r="HU12" s="471"/>
      <c r="HV12" s="471"/>
      <c r="HW12" s="471"/>
      <c r="HX12" s="471"/>
      <c r="HY12" s="471"/>
      <c r="HZ12" s="471"/>
      <c r="IA12" s="471"/>
      <c r="IB12" s="471"/>
      <c r="IC12" s="471"/>
      <c r="ID12" s="471"/>
      <c r="IE12" s="471"/>
      <c r="IF12" s="471"/>
      <c r="IG12" s="471"/>
      <c r="IH12" s="471"/>
      <c r="II12" s="471"/>
      <c r="IJ12" s="471"/>
      <c r="IK12" s="471"/>
      <c r="IL12" s="471"/>
      <c r="IM12" s="471"/>
      <c r="IN12" s="471"/>
      <c r="IO12" s="471"/>
      <c r="IP12" s="471"/>
      <c r="IQ12" s="471"/>
      <c r="IR12" s="471"/>
      <c r="IS12" s="471"/>
      <c r="IT12" s="471"/>
      <c r="IU12" s="471"/>
      <c r="IV12" s="471"/>
    </row>
    <row r="13" spans="2:11" ht="12.75">
      <c r="B13" s="470"/>
      <c r="C13" s="484"/>
      <c r="D13" s="505"/>
      <c r="E13" s="468"/>
      <c r="F13" s="438"/>
      <c r="G13" s="454"/>
      <c r="H13" s="504"/>
      <c r="I13" s="503"/>
      <c r="J13" s="438"/>
      <c r="K13" s="440"/>
    </row>
    <row r="14" spans="1:256" ht="12.75">
      <c r="A14" s="471" t="s">
        <v>50</v>
      </c>
      <c r="B14" s="470"/>
      <c r="C14" s="484"/>
      <c r="D14" s="505"/>
      <c r="E14" s="468"/>
      <c r="F14" s="438"/>
      <c r="G14" s="454"/>
      <c r="H14" s="504"/>
      <c r="I14" s="503"/>
      <c r="J14" s="438"/>
      <c r="K14" s="463"/>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1"/>
      <c r="AX14" s="471"/>
      <c r="AY14" s="471"/>
      <c r="AZ14" s="471"/>
      <c r="BA14" s="471"/>
      <c r="BB14" s="471"/>
      <c r="BC14" s="471"/>
      <c r="BD14" s="471"/>
      <c r="BE14" s="471"/>
      <c r="BF14" s="471"/>
      <c r="BG14" s="471"/>
      <c r="BH14" s="471"/>
      <c r="BI14" s="471"/>
      <c r="BJ14" s="471"/>
      <c r="BK14" s="471"/>
      <c r="BL14" s="471"/>
      <c r="BM14" s="471"/>
      <c r="BN14" s="471"/>
      <c r="BO14" s="471"/>
      <c r="BP14" s="471"/>
      <c r="BQ14" s="471"/>
      <c r="BR14" s="471"/>
      <c r="BS14" s="471"/>
      <c r="BT14" s="471"/>
      <c r="BU14" s="471"/>
      <c r="BV14" s="471"/>
      <c r="BW14" s="471"/>
      <c r="BX14" s="471"/>
      <c r="BY14" s="471"/>
      <c r="BZ14" s="471"/>
      <c r="CA14" s="471"/>
      <c r="CB14" s="471"/>
      <c r="CC14" s="471"/>
      <c r="CD14" s="471"/>
      <c r="CE14" s="471"/>
      <c r="CF14" s="471"/>
      <c r="CG14" s="471"/>
      <c r="CH14" s="471"/>
      <c r="CI14" s="471"/>
      <c r="CJ14" s="471"/>
      <c r="CK14" s="471"/>
      <c r="CL14" s="471"/>
      <c r="CM14" s="471"/>
      <c r="CN14" s="471"/>
      <c r="CO14" s="471"/>
      <c r="CP14" s="471"/>
      <c r="CQ14" s="471"/>
      <c r="CR14" s="471"/>
      <c r="CS14" s="471"/>
      <c r="CT14" s="471"/>
      <c r="CU14" s="471"/>
      <c r="CV14" s="471"/>
      <c r="CW14" s="471"/>
      <c r="CX14" s="471"/>
      <c r="CY14" s="471"/>
      <c r="CZ14" s="471"/>
      <c r="DA14" s="471"/>
      <c r="DB14" s="471"/>
      <c r="DC14" s="471"/>
      <c r="DD14" s="471"/>
      <c r="DE14" s="471"/>
      <c r="DF14" s="471"/>
      <c r="DG14" s="471"/>
      <c r="DH14" s="471"/>
      <c r="DI14" s="471"/>
      <c r="DJ14" s="471"/>
      <c r="DK14" s="471"/>
      <c r="DL14" s="471"/>
      <c r="DM14" s="471"/>
      <c r="DN14" s="471"/>
      <c r="DO14" s="471"/>
      <c r="DP14" s="471"/>
      <c r="DQ14" s="471"/>
      <c r="DR14" s="471"/>
      <c r="DS14" s="471"/>
      <c r="DT14" s="471"/>
      <c r="DU14" s="471"/>
      <c r="DV14" s="471"/>
      <c r="DW14" s="471"/>
      <c r="DX14" s="471"/>
      <c r="DY14" s="471"/>
      <c r="DZ14" s="471"/>
      <c r="EA14" s="471"/>
      <c r="EB14" s="471"/>
      <c r="EC14" s="471"/>
      <c r="ED14" s="471"/>
      <c r="EE14" s="471"/>
      <c r="EF14" s="471"/>
      <c r="EG14" s="471"/>
      <c r="EH14" s="471"/>
      <c r="EI14" s="471"/>
      <c r="EJ14" s="471"/>
      <c r="EK14" s="471"/>
      <c r="EL14" s="471"/>
      <c r="EM14" s="471"/>
      <c r="EN14" s="471"/>
      <c r="EO14" s="471"/>
      <c r="EP14" s="471"/>
      <c r="EQ14" s="471"/>
      <c r="ER14" s="471"/>
      <c r="ES14" s="471"/>
      <c r="ET14" s="471"/>
      <c r="EU14" s="471"/>
      <c r="EV14" s="471"/>
      <c r="EW14" s="471"/>
      <c r="EX14" s="471"/>
      <c r="EY14" s="471"/>
      <c r="EZ14" s="471"/>
      <c r="FA14" s="471"/>
      <c r="FB14" s="471"/>
      <c r="FC14" s="471"/>
      <c r="FD14" s="471"/>
      <c r="FE14" s="471"/>
      <c r="FF14" s="471"/>
      <c r="FG14" s="471"/>
      <c r="FH14" s="471"/>
      <c r="FI14" s="471"/>
      <c r="FJ14" s="471"/>
      <c r="FK14" s="471"/>
      <c r="FL14" s="471"/>
      <c r="FM14" s="471"/>
      <c r="FN14" s="471"/>
      <c r="FO14" s="471"/>
      <c r="FP14" s="471"/>
      <c r="FQ14" s="471"/>
      <c r="FR14" s="471"/>
      <c r="FS14" s="471"/>
      <c r="FT14" s="471"/>
      <c r="FU14" s="471"/>
      <c r="FV14" s="471"/>
      <c r="FW14" s="471"/>
      <c r="FX14" s="471"/>
      <c r="FY14" s="471"/>
      <c r="FZ14" s="471"/>
      <c r="GA14" s="471"/>
      <c r="GB14" s="471"/>
      <c r="GC14" s="471"/>
      <c r="GD14" s="471"/>
      <c r="GE14" s="471"/>
      <c r="GF14" s="471"/>
      <c r="GG14" s="471"/>
      <c r="GH14" s="471"/>
      <c r="GI14" s="471"/>
      <c r="GJ14" s="471"/>
      <c r="GK14" s="471"/>
      <c r="GL14" s="471"/>
      <c r="GM14" s="471"/>
      <c r="GN14" s="471"/>
      <c r="GO14" s="471"/>
      <c r="GP14" s="471"/>
      <c r="GQ14" s="471"/>
      <c r="GR14" s="471"/>
      <c r="GS14" s="471"/>
      <c r="GT14" s="471"/>
      <c r="GU14" s="471"/>
      <c r="GV14" s="471"/>
      <c r="GW14" s="471"/>
      <c r="GX14" s="471"/>
      <c r="GY14" s="471"/>
      <c r="GZ14" s="471"/>
      <c r="HA14" s="471"/>
      <c r="HB14" s="471"/>
      <c r="HC14" s="471"/>
      <c r="HD14" s="471"/>
      <c r="HE14" s="471"/>
      <c r="HF14" s="471"/>
      <c r="HG14" s="471"/>
      <c r="HH14" s="471"/>
      <c r="HI14" s="471"/>
      <c r="HJ14" s="471"/>
      <c r="HK14" s="471"/>
      <c r="HL14" s="471"/>
      <c r="HM14" s="471"/>
      <c r="HN14" s="471"/>
      <c r="HO14" s="471"/>
      <c r="HP14" s="471"/>
      <c r="HQ14" s="471"/>
      <c r="HR14" s="471"/>
      <c r="HS14" s="471"/>
      <c r="HT14" s="471"/>
      <c r="HU14" s="471"/>
      <c r="HV14" s="471"/>
      <c r="HW14" s="471"/>
      <c r="HX14" s="471"/>
      <c r="HY14" s="471"/>
      <c r="HZ14" s="471"/>
      <c r="IA14" s="471"/>
      <c r="IB14" s="471"/>
      <c r="IC14" s="471"/>
      <c r="ID14" s="471"/>
      <c r="IE14" s="471"/>
      <c r="IF14" s="471"/>
      <c r="IG14" s="471"/>
      <c r="IH14" s="471"/>
      <c r="II14" s="471"/>
      <c r="IJ14" s="471"/>
      <c r="IK14" s="471"/>
      <c r="IL14" s="471"/>
      <c r="IM14" s="471"/>
      <c r="IN14" s="471"/>
      <c r="IO14" s="471"/>
      <c r="IP14" s="471"/>
      <c r="IQ14" s="471"/>
      <c r="IR14" s="471"/>
      <c r="IS14" s="471"/>
      <c r="IT14" s="471"/>
      <c r="IU14" s="471"/>
      <c r="IV14" s="471"/>
    </row>
    <row r="15" spans="1:12" ht="12.75">
      <c r="A15" s="420" t="s">
        <v>374</v>
      </c>
      <c r="B15" s="470">
        <v>151908</v>
      </c>
      <c r="C15" s="484">
        <v>118456</v>
      </c>
      <c r="D15" s="457">
        <f>C15/B15</f>
        <v>0.7797877662795902</v>
      </c>
      <c r="E15" s="468">
        <v>20624</v>
      </c>
      <c r="F15" s="455">
        <f>E15/B15</f>
        <v>0.1357663849171867</v>
      </c>
      <c r="G15" s="454">
        <f>B15-C15-E15</f>
        <v>12828</v>
      </c>
      <c r="H15" s="453">
        <f>G15/B15</f>
        <v>0.084445848803223</v>
      </c>
      <c r="I15" s="502">
        <v>49152609.16999989</v>
      </c>
      <c r="J15" s="501">
        <f>I15/C15</f>
        <v>414.94402284392424</v>
      </c>
      <c r="K15" s="440"/>
      <c r="L15" s="472"/>
    </row>
    <row r="16" spans="1:12" ht="12.75">
      <c r="A16" s="420" t="s">
        <v>373</v>
      </c>
      <c r="B16" s="470">
        <v>4414</v>
      </c>
      <c r="C16" s="415">
        <v>2537</v>
      </c>
      <c r="D16" s="457">
        <f>C16/B16</f>
        <v>0.5747621205256004</v>
      </c>
      <c r="E16" s="468">
        <v>1298</v>
      </c>
      <c r="F16" s="455">
        <f>E16/B16</f>
        <v>0.2940643407340281</v>
      </c>
      <c r="G16" s="454">
        <f>B16-C16-E16</f>
        <v>579</v>
      </c>
      <c r="H16" s="453">
        <f>G16/B16</f>
        <v>0.13117353874037155</v>
      </c>
      <c r="I16" s="502">
        <v>670931</v>
      </c>
      <c r="J16" s="501">
        <f>I16/C16</f>
        <v>264.45841545132043</v>
      </c>
      <c r="K16" s="440"/>
      <c r="L16" s="472"/>
    </row>
    <row r="17" spans="1:12" ht="12.75">
      <c r="A17" s="500" t="s">
        <v>11</v>
      </c>
      <c r="B17" s="499">
        <f>B15+B16</f>
        <v>156322</v>
      </c>
      <c r="C17" s="498">
        <f>C15+C16</f>
        <v>120993</v>
      </c>
      <c r="D17" s="433">
        <f>C17/B17</f>
        <v>0.7739985414720897</v>
      </c>
      <c r="E17" s="497">
        <f>E15+E16</f>
        <v>21922</v>
      </c>
      <c r="F17" s="496">
        <f>E17/B17</f>
        <v>0.1402361791686391</v>
      </c>
      <c r="G17" s="495">
        <f>G15+G16</f>
        <v>13407</v>
      </c>
      <c r="H17" s="431">
        <f>G17/B17</f>
        <v>0.08576527935927125</v>
      </c>
      <c r="I17" s="494">
        <f>I15+I16</f>
        <v>49823540.16999989</v>
      </c>
      <c r="J17" s="493">
        <f>I17/C17</f>
        <v>411.78861727537867</v>
      </c>
      <c r="K17" s="440"/>
      <c r="L17" s="472"/>
    </row>
    <row r="18" spans="2:12" ht="12.75">
      <c r="B18" s="470"/>
      <c r="C18" s="415"/>
      <c r="D18" s="469"/>
      <c r="E18" s="468"/>
      <c r="F18" s="467"/>
      <c r="G18" s="454"/>
      <c r="H18" s="466"/>
      <c r="I18" s="465"/>
      <c r="J18" s="464"/>
      <c r="K18" s="440"/>
      <c r="L18" s="472"/>
    </row>
    <row r="19" spans="1:256" ht="12.75">
      <c r="A19" s="471" t="s">
        <v>372</v>
      </c>
      <c r="B19" s="492">
        <v>2664</v>
      </c>
      <c r="C19" s="491">
        <v>1672</v>
      </c>
      <c r="D19" s="490">
        <f>C19/B19</f>
        <v>0.6276276276276276</v>
      </c>
      <c r="E19" s="489">
        <v>550</v>
      </c>
      <c r="F19" s="488">
        <f>E19/B19</f>
        <v>0.20645645645645647</v>
      </c>
      <c r="G19" s="487">
        <f>B19-C19-E19</f>
        <v>442</v>
      </c>
      <c r="H19" s="486">
        <f>G19/B19</f>
        <v>0.16591591591591592</v>
      </c>
      <c r="I19" s="476">
        <v>2147001.12</v>
      </c>
      <c r="J19" s="485">
        <f>I19/C19</f>
        <v>1284.0915789473686</v>
      </c>
      <c r="K19" s="463"/>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c r="BE19" s="471"/>
      <c r="BF19" s="471"/>
      <c r="BG19" s="471"/>
      <c r="BH19" s="471"/>
      <c r="BI19" s="471"/>
      <c r="BJ19" s="471"/>
      <c r="BK19" s="471"/>
      <c r="BL19" s="471"/>
      <c r="BM19" s="471"/>
      <c r="BN19" s="471"/>
      <c r="BO19" s="471"/>
      <c r="BP19" s="471"/>
      <c r="BQ19" s="471"/>
      <c r="BR19" s="471"/>
      <c r="BS19" s="471"/>
      <c r="BT19" s="471"/>
      <c r="BU19" s="471"/>
      <c r="BV19" s="471"/>
      <c r="BW19" s="471"/>
      <c r="BX19" s="471"/>
      <c r="BY19" s="471"/>
      <c r="BZ19" s="471"/>
      <c r="CA19" s="471"/>
      <c r="CB19" s="471"/>
      <c r="CC19" s="471"/>
      <c r="CD19" s="471"/>
      <c r="CE19" s="471"/>
      <c r="CF19" s="471"/>
      <c r="CG19" s="471"/>
      <c r="CH19" s="471"/>
      <c r="CI19" s="471"/>
      <c r="CJ19" s="471"/>
      <c r="CK19" s="471"/>
      <c r="CL19" s="471"/>
      <c r="CM19" s="471"/>
      <c r="CN19" s="471"/>
      <c r="CO19" s="471"/>
      <c r="CP19" s="471"/>
      <c r="CQ19" s="471"/>
      <c r="CR19" s="471"/>
      <c r="CS19" s="471"/>
      <c r="CT19" s="471"/>
      <c r="CU19" s="471"/>
      <c r="CV19" s="471"/>
      <c r="CW19" s="471"/>
      <c r="CX19" s="471"/>
      <c r="CY19" s="471"/>
      <c r="CZ19" s="471"/>
      <c r="DA19" s="471"/>
      <c r="DB19" s="471"/>
      <c r="DC19" s="471"/>
      <c r="DD19" s="471"/>
      <c r="DE19" s="471"/>
      <c r="DF19" s="471"/>
      <c r="DG19" s="471"/>
      <c r="DH19" s="471"/>
      <c r="DI19" s="471"/>
      <c r="DJ19" s="471"/>
      <c r="DK19" s="471"/>
      <c r="DL19" s="471"/>
      <c r="DM19" s="471"/>
      <c r="DN19" s="471"/>
      <c r="DO19" s="471"/>
      <c r="DP19" s="471"/>
      <c r="DQ19" s="471"/>
      <c r="DR19" s="471"/>
      <c r="DS19" s="471"/>
      <c r="DT19" s="471"/>
      <c r="DU19" s="471"/>
      <c r="DV19" s="471"/>
      <c r="DW19" s="471"/>
      <c r="DX19" s="471"/>
      <c r="DY19" s="471"/>
      <c r="DZ19" s="471"/>
      <c r="EA19" s="471"/>
      <c r="EB19" s="471"/>
      <c r="EC19" s="471"/>
      <c r="ED19" s="471"/>
      <c r="EE19" s="471"/>
      <c r="EF19" s="471"/>
      <c r="EG19" s="471"/>
      <c r="EH19" s="471"/>
      <c r="EI19" s="471"/>
      <c r="EJ19" s="471"/>
      <c r="EK19" s="471"/>
      <c r="EL19" s="471"/>
      <c r="EM19" s="471"/>
      <c r="EN19" s="471"/>
      <c r="EO19" s="471"/>
      <c r="EP19" s="471"/>
      <c r="EQ19" s="471"/>
      <c r="ER19" s="471"/>
      <c r="ES19" s="471"/>
      <c r="ET19" s="471"/>
      <c r="EU19" s="471"/>
      <c r="EV19" s="471"/>
      <c r="EW19" s="471"/>
      <c r="EX19" s="471"/>
      <c r="EY19" s="471"/>
      <c r="EZ19" s="471"/>
      <c r="FA19" s="471"/>
      <c r="FB19" s="471"/>
      <c r="FC19" s="471"/>
      <c r="FD19" s="471"/>
      <c r="FE19" s="471"/>
      <c r="FF19" s="471"/>
      <c r="FG19" s="471"/>
      <c r="FH19" s="471"/>
      <c r="FI19" s="471"/>
      <c r="FJ19" s="471"/>
      <c r="FK19" s="471"/>
      <c r="FL19" s="471"/>
      <c r="FM19" s="471"/>
      <c r="FN19" s="471"/>
      <c r="FO19" s="471"/>
      <c r="FP19" s="471"/>
      <c r="FQ19" s="471"/>
      <c r="FR19" s="471"/>
      <c r="FS19" s="471"/>
      <c r="FT19" s="471"/>
      <c r="FU19" s="471"/>
      <c r="FV19" s="471"/>
      <c r="FW19" s="471"/>
      <c r="FX19" s="471"/>
      <c r="FY19" s="471"/>
      <c r="FZ19" s="471"/>
      <c r="GA19" s="471"/>
      <c r="GB19" s="471"/>
      <c r="GC19" s="471"/>
      <c r="GD19" s="471"/>
      <c r="GE19" s="471"/>
      <c r="GF19" s="471"/>
      <c r="GG19" s="471"/>
      <c r="GH19" s="471"/>
      <c r="GI19" s="471"/>
      <c r="GJ19" s="471"/>
      <c r="GK19" s="471"/>
      <c r="GL19" s="471"/>
      <c r="GM19" s="471"/>
      <c r="GN19" s="471"/>
      <c r="GO19" s="471"/>
      <c r="GP19" s="471"/>
      <c r="GQ19" s="471"/>
      <c r="GR19" s="471"/>
      <c r="GS19" s="471"/>
      <c r="GT19" s="471"/>
      <c r="GU19" s="471"/>
      <c r="GV19" s="471"/>
      <c r="GW19" s="471"/>
      <c r="GX19" s="471"/>
      <c r="GY19" s="471"/>
      <c r="GZ19" s="471"/>
      <c r="HA19" s="471"/>
      <c r="HB19" s="471"/>
      <c r="HC19" s="471"/>
      <c r="HD19" s="471"/>
      <c r="HE19" s="471"/>
      <c r="HF19" s="471"/>
      <c r="HG19" s="471"/>
      <c r="HH19" s="471"/>
      <c r="HI19" s="471"/>
      <c r="HJ19" s="471"/>
      <c r="HK19" s="471"/>
      <c r="HL19" s="471"/>
      <c r="HM19" s="471"/>
      <c r="HN19" s="471"/>
      <c r="HO19" s="471"/>
      <c r="HP19" s="471"/>
      <c r="HQ19" s="471"/>
      <c r="HR19" s="471"/>
      <c r="HS19" s="471"/>
      <c r="HT19" s="471"/>
      <c r="HU19" s="471"/>
      <c r="HV19" s="471"/>
      <c r="HW19" s="471"/>
      <c r="HX19" s="471"/>
      <c r="HY19" s="471"/>
      <c r="HZ19" s="471"/>
      <c r="IA19" s="471"/>
      <c r="IB19" s="471"/>
      <c r="IC19" s="471"/>
      <c r="ID19" s="471"/>
      <c r="IE19" s="471"/>
      <c r="IF19" s="471"/>
      <c r="IG19" s="471"/>
      <c r="IH19" s="471"/>
      <c r="II19" s="471"/>
      <c r="IJ19" s="471"/>
      <c r="IK19" s="471"/>
      <c r="IL19" s="471"/>
      <c r="IM19" s="471"/>
      <c r="IN19" s="471"/>
      <c r="IO19" s="471"/>
      <c r="IP19" s="471"/>
      <c r="IQ19" s="471"/>
      <c r="IR19" s="471"/>
      <c r="IS19" s="471"/>
      <c r="IT19" s="471"/>
      <c r="IU19" s="471"/>
      <c r="IV19" s="471"/>
    </row>
    <row r="20" spans="2:12" ht="12.75">
      <c r="B20" s="470"/>
      <c r="C20" s="484"/>
      <c r="D20" s="469"/>
      <c r="E20" s="468"/>
      <c r="F20" s="467"/>
      <c r="G20" s="454"/>
      <c r="H20" s="466"/>
      <c r="I20" s="465"/>
      <c r="J20" s="464"/>
      <c r="K20" s="440"/>
      <c r="L20" s="472"/>
    </row>
    <row r="21" spans="1:256" ht="12.75">
      <c r="A21" s="471" t="s">
        <v>371</v>
      </c>
      <c r="B21" s="483">
        <v>1289</v>
      </c>
      <c r="C21" s="482">
        <v>976</v>
      </c>
      <c r="D21" s="481">
        <f>C21/B21</f>
        <v>0.7571761055081458</v>
      </c>
      <c r="E21" s="480">
        <v>168</v>
      </c>
      <c r="F21" s="479">
        <f>E21/B21</f>
        <v>0.13033359193173003</v>
      </c>
      <c r="G21" s="478">
        <f>B21-C21-E21</f>
        <v>145</v>
      </c>
      <c r="H21" s="477">
        <f>G21/B21</f>
        <v>0.11249030256012413</v>
      </c>
      <c r="I21" s="476">
        <v>231876.09</v>
      </c>
      <c r="J21" s="475">
        <f>I21/C21</f>
        <v>237.57796106557376</v>
      </c>
      <c r="K21" s="463"/>
      <c r="L21" s="474"/>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1"/>
      <c r="AY21" s="471"/>
      <c r="AZ21" s="471"/>
      <c r="BA21" s="471"/>
      <c r="BB21" s="471"/>
      <c r="BC21" s="471"/>
      <c r="BD21" s="471"/>
      <c r="BE21" s="471"/>
      <c r="BF21" s="471"/>
      <c r="BG21" s="471"/>
      <c r="BH21" s="471"/>
      <c r="BI21" s="471"/>
      <c r="BJ21" s="471"/>
      <c r="BK21" s="471"/>
      <c r="BL21" s="471"/>
      <c r="BM21" s="471"/>
      <c r="BN21" s="471"/>
      <c r="BO21" s="471"/>
      <c r="BP21" s="471"/>
      <c r="BQ21" s="471"/>
      <c r="BR21" s="471"/>
      <c r="BS21" s="471"/>
      <c r="BT21" s="471"/>
      <c r="BU21" s="471"/>
      <c r="BV21" s="471"/>
      <c r="BW21" s="471"/>
      <c r="BX21" s="471"/>
      <c r="BY21" s="471"/>
      <c r="BZ21" s="471"/>
      <c r="CA21" s="471"/>
      <c r="CB21" s="471"/>
      <c r="CC21" s="471"/>
      <c r="CD21" s="471"/>
      <c r="CE21" s="471"/>
      <c r="CF21" s="471"/>
      <c r="CG21" s="471"/>
      <c r="CH21" s="471"/>
      <c r="CI21" s="471"/>
      <c r="CJ21" s="471"/>
      <c r="CK21" s="471"/>
      <c r="CL21" s="471"/>
      <c r="CM21" s="471"/>
      <c r="CN21" s="471"/>
      <c r="CO21" s="471"/>
      <c r="CP21" s="471"/>
      <c r="CQ21" s="471"/>
      <c r="CR21" s="471"/>
      <c r="CS21" s="471"/>
      <c r="CT21" s="471"/>
      <c r="CU21" s="471"/>
      <c r="CV21" s="471"/>
      <c r="CW21" s="471"/>
      <c r="CX21" s="471"/>
      <c r="CY21" s="471"/>
      <c r="CZ21" s="471"/>
      <c r="DA21" s="471"/>
      <c r="DB21" s="471"/>
      <c r="DC21" s="471"/>
      <c r="DD21" s="471"/>
      <c r="DE21" s="471"/>
      <c r="DF21" s="471"/>
      <c r="DG21" s="471"/>
      <c r="DH21" s="471"/>
      <c r="DI21" s="471"/>
      <c r="DJ21" s="471"/>
      <c r="DK21" s="471"/>
      <c r="DL21" s="471"/>
      <c r="DM21" s="471"/>
      <c r="DN21" s="471"/>
      <c r="DO21" s="471"/>
      <c r="DP21" s="471"/>
      <c r="DQ21" s="471"/>
      <c r="DR21" s="471"/>
      <c r="DS21" s="471"/>
      <c r="DT21" s="471"/>
      <c r="DU21" s="471"/>
      <c r="DV21" s="471"/>
      <c r="DW21" s="471"/>
      <c r="DX21" s="471"/>
      <c r="DY21" s="471"/>
      <c r="DZ21" s="471"/>
      <c r="EA21" s="471"/>
      <c r="EB21" s="471"/>
      <c r="EC21" s="471"/>
      <c r="ED21" s="471"/>
      <c r="EE21" s="471"/>
      <c r="EF21" s="471"/>
      <c r="EG21" s="471"/>
      <c r="EH21" s="471"/>
      <c r="EI21" s="471"/>
      <c r="EJ21" s="471"/>
      <c r="EK21" s="471"/>
      <c r="EL21" s="471"/>
      <c r="EM21" s="471"/>
      <c r="EN21" s="471"/>
      <c r="EO21" s="471"/>
      <c r="EP21" s="471"/>
      <c r="EQ21" s="471"/>
      <c r="ER21" s="471"/>
      <c r="ES21" s="471"/>
      <c r="ET21" s="471"/>
      <c r="EU21" s="471"/>
      <c r="EV21" s="471"/>
      <c r="EW21" s="471"/>
      <c r="EX21" s="471"/>
      <c r="EY21" s="471"/>
      <c r="EZ21" s="471"/>
      <c r="FA21" s="471"/>
      <c r="FB21" s="471"/>
      <c r="FC21" s="471"/>
      <c r="FD21" s="471"/>
      <c r="FE21" s="471"/>
      <c r="FF21" s="471"/>
      <c r="FG21" s="471"/>
      <c r="FH21" s="471"/>
      <c r="FI21" s="471"/>
      <c r="FJ21" s="471"/>
      <c r="FK21" s="471"/>
      <c r="FL21" s="471"/>
      <c r="FM21" s="471"/>
      <c r="FN21" s="471"/>
      <c r="FO21" s="471"/>
      <c r="FP21" s="471"/>
      <c r="FQ21" s="471"/>
      <c r="FR21" s="471"/>
      <c r="FS21" s="471"/>
      <c r="FT21" s="471"/>
      <c r="FU21" s="471"/>
      <c r="FV21" s="471"/>
      <c r="FW21" s="471"/>
      <c r="FX21" s="471"/>
      <c r="FY21" s="471"/>
      <c r="FZ21" s="471"/>
      <c r="GA21" s="471"/>
      <c r="GB21" s="471"/>
      <c r="GC21" s="471"/>
      <c r="GD21" s="471"/>
      <c r="GE21" s="471"/>
      <c r="GF21" s="471"/>
      <c r="GG21" s="471"/>
      <c r="GH21" s="471"/>
      <c r="GI21" s="471"/>
      <c r="GJ21" s="471"/>
      <c r="GK21" s="471"/>
      <c r="GL21" s="471"/>
      <c r="GM21" s="471"/>
      <c r="GN21" s="471"/>
      <c r="GO21" s="471"/>
      <c r="GP21" s="471"/>
      <c r="GQ21" s="471"/>
      <c r="GR21" s="471"/>
      <c r="GS21" s="471"/>
      <c r="GT21" s="471"/>
      <c r="GU21" s="471"/>
      <c r="GV21" s="471"/>
      <c r="GW21" s="471"/>
      <c r="GX21" s="471"/>
      <c r="GY21" s="471"/>
      <c r="GZ21" s="471"/>
      <c r="HA21" s="471"/>
      <c r="HB21" s="471"/>
      <c r="HC21" s="471"/>
      <c r="HD21" s="471"/>
      <c r="HE21" s="471"/>
      <c r="HF21" s="471"/>
      <c r="HG21" s="471"/>
      <c r="HH21" s="471"/>
      <c r="HI21" s="471"/>
      <c r="HJ21" s="471"/>
      <c r="HK21" s="471"/>
      <c r="HL21" s="471"/>
      <c r="HM21" s="471"/>
      <c r="HN21" s="471"/>
      <c r="HO21" s="471"/>
      <c r="HP21" s="471"/>
      <c r="HQ21" s="471"/>
      <c r="HR21" s="471"/>
      <c r="HS21" s="471"/>
      <c r="HT21" s="471"/>
      <c r="HU21" s="471"/>
      <c r="HV21" s="471"/>
      <c r="HW21" s="471"/>
      <c r="HX21" s="471"/>
      <c r="HY21" s="471"/>
      <c r="HZ21" s="471"/>
      <c r="IA21" s="471"/>
      <c r="IB21" s="471"/>
      <c r="IC21" s="471"/>
      <c r="ID21" s="471"/>
      <c r="IE21" s="471"/>
      <c r="IF21" s="471"/>
      <c r="IG21" s="471"/>
      <c r="IH21" s="471"/>
      <c r="II21" s="471"/>
      <c r="IJ21" s="471"/>
      <c r="IK21" s="471"/>
      <c r="IL21" s="471"/>
      <c r="IM21" s="471"/>
      <c r="IN21" s="471"/>
      <c r="IO21" s="471"/>
      <c r="IP21" s="471"/>
      <c r="IQ21" s="471"/>
      <c r="IR21" s="471"/>
      <c r="IS21" s="471"/>
      <c r="IT21" s="471"/>
      <c r="IU21" s="471"/>
      <c r="IV21" s="471"/>
    </row>
    <row r="22" spans="2:12" ht="12.75">
      <c r="B22" s="470"/>
      <c r="C22" s="415"/>
      <c r="D22" s="469"/>
      <c r="E22" s="468"/>
      <c r="F22" s="467"/>
      <c r="G22" s="454"/>
      <c r="H22" s="466"/>
      <c r="I22" s="465"/>
      <c r="J22" s="464"/>
      <c r="K22" s="473"/>
      <c r="L22" s="472"/>
    </row>
    <row r="23" spans="1:256" ht="12.75">
      <c r="A23" s="471" t="s">
        <v>90</v>
      </c>
      <c r="B23" s="470"/>
      <c r="C23" s="415"/>
      <c r="D23" s="469"/>
      <c r="E23" s="468"/>
      <c r="F23" s="467"/>
      <c r="G23" s="454"/>
      <c r="H23" s="466"/>
      <c r="I23" s="465"/>
      <c r="J23" s="464"/>
      <c r="K23" s="463"/>
      <c r="L23" s="421"/>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2"/>
      <c r="AS23" s="462"/>
      <c r="AT23" s="462"/>
      <c r="AU23" s="462"/>
      <c r="AV23" s="462"/>
      <c r="AW23" s="462"/>
      <c r="AX23" s="462"/>
      <c r="AY23" s="462"/>
      <c r="AZ23" s="462"/>
      <c r="BA23" s="462"/>
      <c r="BB23" s="462"/>
      <c r="BC23" s="462"/>
      <c r="BD23" s="462"/>
      <c r="BE23" s="462"/>
      <c r="BF23" s="462"/>
      <c r="BG23" s="462"/>
      <c r="BH23" s="462"/>
      <c r="BI23" s="462"/>
      <c r="BJ23" s="462"/>
      <c r="BK23" s="462"/>
      <c r="BL23" s="462"/>
      <c r="BM23" s="462"/>
      <c r="BN23" s="462"/>
      <c r="BO23" s="462"/>
      <c r="BP23" s="462"/>
      <c r="BQ23" s="462"/>
      <c r="BR23" s="462"/>
      <c r="BS23" s="462"/>
      <c r="BT23" s="462"/>
      <c r="BU23" s="462"/>
      <c r="BV23" s="462"/>
      <c r="BW23" s="462"/>
      <c r="BX23" s="462"/>
      <c r="BY23" s="462"/>
      <c r="BZ23" s="462"/>
      <c r="CA23" s="462"/>
      <c r="CB23" s="462"/>
      <c r="CC23" s="462"/>
      <c r="CD23" s="462"/>
      <c r="CE23" s="462"/>
      <c r="CF23" s="462"/>
      <c r="CG23" s="462"/>
      <c r="CH23" s="462"/>
      <c r="CI23" s="462"/>
      <c r="CJ23" s="462"/>
      <c r="CK23" s="462"/>
      <c r="CL23" s="462"/>
      <c r="CM23" s="462"/>
      <c r="CN23" s="462"/>
      <c r="CO23" s="462"/>
      <c r="CP23" s="462"/>
      <c r="CQ23" s="462"/>
      <c r="CR23" s="462"/>
      <c r="CS23" s="462"/>
      <c r="CT23" s="462"/>
      <c r="CU23" s="462"/>
      <c r="CV23" s="462"/>
      <c r="CW23" s="462"/>
      <c r="CX23" s="462"/>
      <c r="CY23" s="462"/>
      <c r="CZ23" s="462"/>
      <c r="DA23" s="462"/>
      <c r="DB23" s="462"/>
      <c r="DC23" s="462"/>
      <c r="DD23" s="462"/>
      <c r="DE23" s="462"/>
      <c r="DF23" s="462"/>
      <c r="DG23" s="462"/>
      <c r="DH23" s="462"/>
      <c r="DI23" s="462"/>
      <c r="DJ23" s="462"/>
      <c r="DK23" s="462"/>
      <c r="DL23" s="462"/>
      <c r="DM23" s="462"/>
      <c r="DN23" s="462"/>
      <c r="DO23" s="462"/>
      <c r="DP23" s="462"/>
      <c r="DQ23" s="462"/>
      <c r="DR23" s="462"/>
      <c r="DS23" s="462"/>
      <c r="DT23" s="462"/>
      <c r="DU23" s="462"/>
      <c r="DV23" s="462"/>
      <c r="DW23" s="462"/>
      <c r="DX23" s="462"/>
      <c r="DY23" s="462"/>
      <c r="DZ23" s="462"/>
      <c r="EA23" s="462"/>
      <c r="EB23" s="462"/>
      <c r="EC23" s="462"/>
      <c r="ED23" s="462"/>
      <c r="EE23" s="462"/>
      <c r="EF23" s="462"/>
      <c r="EG23" s="462"/>
      <c r="EH23" s="462"/>
      <c r="EI23" s="462"/>
      <c r="EJ23" s="462"/>
      <c r="EK23" s="462"/>
      <c r="EL23" s="462"/>
      <c r="EM23" s="462"/>
      <c r="EN23" s="462"/>
      <c r="EO23" s="462"/>
      <c r="EP23" s="462"/>
      <c r="EQ23" s="462"/>
      <c r="ER23" s="462"/>
      <c r="ES23" s="462"/>
      <c r="ET23" s="462"/>
      <c r="EU23" s="462"/>
      <c r="EV23" s="462"/>
      <c r="EW23" s="462"/>
      <c r="EX23" s="462"/>
      <c r="EY23" s="462"/>
      <c r="EZ23" s="462"/>
      <c r="FA23" s="462"/>
      <c r="FB23" s="462"/>
      <c r="FC23" s="462"/>
      <c r="FD23" s="462"/>
      <c r="FE23" s="462"/>
      <c r="FF23" s="462"/>
      <c r="FG23" s="462"/>
      <c r="FH23" s="462"/>
      <c r="FI23" s="462"/>
      <c r="FJ23" s="462"/>
      <c r="FK23" s="462"/>
      <c r="FL23" s="462"/>
      <c r="FM23" s="462"/>
      <c r="FN23" s="462"/>
      <c r="FO23" s="462"/>
      <c r="FP23" s="462"/>
      <c r="FQ23" s="462"/>
      <c r="FR23" s="462"/>
      <c r="FS23" s="462"/>
      <c r="FT23" s="462"/>
      <c r="FU23" s="462"/>
      <c r="FV23" s="462"/>
      <c r="FW23" s="462"/>
      <c r="FX23" s="462"/>
      <c r="FY23" s="462"/>
      <c r="FZ23" s="462"/>
      <c r="GA23" s="462"/>
      <c r="GB23" s="462"/>
      <c r="GC23" s="462"/>
      <c r="GD23" s="462"/>
      <c r="GE23" s="462"/>
      <c r="GF23" s="462"/>
      <c r="GG23" s="462"/>
      <c r="GH23" s="462"/>
      <c r="GI23" s="462"/>
      <c r="GJ23" s="462"/>
      <c r="GK23" s="462"/>
      <c r="GL23" s="462"/>
      <c r="GM23" s="462"/>
      <c r="GN23" s="462"/>
      <c r="GO23" s="462"/>
      <c r="GP23" s="462"/>
      <c r="GQ23" s="462"/>
      <c r="GR23" s="462"/>
      <c r="GS23" s="462"/>
      <c r="GT23" s="462"/>
      <c r="GU23" s="462"/>
      <c r="GV23" s="462"/>
      <c r="GW23" s="462"/>
      <c r="GX23" s="462"/>
      <c r="GY23" s="462"/>
      <c r="GZ23" s="462"/>
      <c r="HA23" s="462"/>
      <c r="HB23" s="462"/>
      <c r="HC23" s="462"/>
      <c r="HD23" s="462"/>
      <c r="HE23" s="462"/>
      <c r="HF23" s="462"/>
      <c r="HG23" s="462"/>
      <c r="HH23" s="462"/>
      <c r="HI23" s="462"/>
      <c r="HJ23" s="462"/>
      <c r="HK23" s="462"/>
      <c r="HL23" s="462"/>
      <c r="HM23" s="462"/>
      <c r="HN23" s="462"/>
      <c r="HO23" s="462"/>
      <c r="HP23" s="462"/>
      <c r="HQ23" s="462"/>
      <c r="HR23" s="462"/>
      <c r="HS23" s="462"/>
      <c r="HT23" s="462"/>
      <c r="HU23" s="462"/>
      <c r="HV23" s="462"/>
      <c r="HW23" s="462"/>
      <c r="HX23" s="462"/>
      <c r="HY23" s="462"/>
      <c r="HZ23" s="462"/>
      <c r="IA23" s="462"/>
      <c r="IB23" s="462"/>
      <c r="IC23" s="462"/>
      <c r="ID23" s="462"/>
      <c r="IE23" s="462"/>
      <c r="IF23" s="462"/>
      <c r="IG23" s="462"/>
      <c r="IH23" s="462"/>
      <c r="II23" s="462"/>
      <c r="IJ23" s="462"/>
      <c r="IK23" s="462"/>
      <c r="IL23" s="462"/>
      <c r="IM23" s="462"/>
      <c r="IN23" s="462"/>
      <c r="IO23" s="462"/>
      <c r="IP23" s="462"/>
      <c r="IQ23" s="462"/>
      <c r="IR23" s="462"/>
      <c r="IS23" s="462"/>
      <c r="IT23" s="462"/>
      <c r="IU23" s="462"/>
      <c r="IV23" s="462"/>
    </row>
    <row r="24" spans="1:256" ht="12.75">
      <c r="A24" s="460" t="s">
        <v>370</v>
      </c>
      <c r="B24" s="459">
        <v>18258</v>
      </c>
      <c r="C24" s="461">
        <v>13273</v>
      </c>
      <c r="D24" s="457">
        <f>C24/B24</f>
        <v>0.7269689998904589</v>
      </c>
      <c r="E24" s="456">
        <v>4016</v>
      </c>
      <c r="F24" s="455">
        <f>E24/B24</f>
        <v>0.219958374411217</v>
      </c>
      <c r="G24" s="454">
        <f>B24-C24-E24</f>
        <v>969</v>
      </c>
      <c r="H24" s="453">
        <f>G24/B24</f>
        <v>0.05307262569832402</v>
      </c>
      <c r="I24" s="452">
        <v>24172561.36</v>
      </c>
      <c r="J24" s="451">
        <f>I24/C24</f>
        <v>1821.1829548707904</v>
      </c>
      <c r="K24" s="440"/>
      <c r="L24" s="439"/>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8"/>
      <c r="AQ24" s="438"/>
      <c r="AR24" s="438"/>
      <c r="AS24" s="438"/>
      <c r="AT24" s="438"/>
      <c r="AU24" s="438"/>
      <c r="AV24" s="438"/>
      <c r="AW24" s="438"/>
      <c r="AX24" s="438"/>
      <c r="AY24" s="438"/>
      <c r="AZ24" s="438"/>
      <c r="BA24" s="438"/>
      <c r="BB24" s="438"/>
      <c r="BC24" s="438"/>
      <c r="BD24" s="438"/>
      <c r="BE24" s="438"/>
      <c r="BF24" s="438"/>
      <c r="BG24" s="438"/>
      <c r="BH24" s="438"/>
      <c r="BI24" s="438"/>
      <c r="BJ24" s="438"/>
      <c r="BK24" s="438"/>
      <c r="BL24" s="438"/>
      <c r="BM24" s="438"/>
      <c r="BN24" s="438"/>
      <c r="BO24" s="438"/>
      <c r="BP24" s="438"/>
      <c r="BQ24" s="438"/>
      <c r="BR24" s="438"/>
      <c r="BS24" s="438"/>
      <c r="BT24" s="438"/>
      <c r="BU24" s="438"/>
      <c r="BV24" s="438"/>
      <c r="BW24" s="438"/>
      <c r="BX24" s="438"/>
      <c r="BY24" s="438"/>
      <c r="BZ24" s="438"/>
      <c r="CA24" s="438"/>
      <c r="CB24" s="438"/>
      <c r="CC24" s="438"/>
      <c r="CD24" s="438"/>
      <c r="CE24" s="438"/>
      <c r="CF24" s="438"/>
      <c r="CG24" s="438"/>
      <c r="CH24" s="438"/>
      <c r="CI24" s="438"/>
      <c r="CJ24" s="438"/>
      <c r="CK24" s="438"/>
      <c r="CL24" s="438"/>
      <c r="CM24" s="438"/>
      <c r="CN24" s="438"/>
      <c r="CO24" s="438"/>
      <c r="CP24" s="438"/>
      <c r="CQ24" s="438"/>
      <c r="CR24" s="438"/>
      <c r="CS24" s="438"/>
      <c r="CT24" s="438"/>
      <c r="CU24" s="438"/>
      <c r="CV24" s="438"/>
      <c r="CW24" s="438"/>
      <c r="CX24" s="438"/>
      <c r="CY24" s="438"/>
      <c r="CZ24" s="438"/>
      <c r="DA24" s="438"/>
      <c r="DB24" s="438"/>
      <c r="DC24" s="438"/>
      <c r="DD24" s="438"/>
      <c r="DE24" s="438"/>
      <c r="DF24" s="438"/>
      <c r="DG24" s="438"/>
      <c r="DH24" s="438"/>
      <c r="DI24" s="438"/>
      <c r="DJ24" s="438"/>
      <c r="DK24" s="438"/>
      <c r="DL24" s="438"/>
      <c r="DM24" s="438"/>
      <c r="DN24" s="438"/>
      <c r="DO24" s="438"/>
      <c r="DP24" s="438"/>
      <c r="DQ24" s="438"/>
      <c r="DR24" s="438"/>
      <c r="DS24" s="438"/>
      <c r="DT24" s="438"/>
      <c r="DU24" s="438"/>
      <c r="DV24" s="438"/>
      <c r="DW24" s="438"/>
      <c r="DX24" s="438"/>
      <c r="DY24" s="438"/>
      <c r="DZ24" s="438"/>
      <c r="EA24" s="438"/>
      <c r="EB24" s="438"/>
      <c r="EC24" s="438"/>
      <c r="ED24" s="438"/>
      <c r="EE24" s="438"/>
      <c r="EF24" s="438"/>
      <c r="EG24" s="438"/>
      <c r="EH24" s="438"/>
      <c r="EI24" s="438"/>
      <c r="EJ24" s="438"/>
      <c r="EK24" s="438"/>
      <c r="EL24" s="438"/>
      <c r="EM24" s="438"/>
      <c r="EN24" s="438"/>
      <c r="EO24" s="438"/>
      <c r="EP24" s="438"/>
      <c r="EQ24" s="438"/>
      <c r="ER24" s="438"/>
      <c r="ES24" s="438"/>
      <c r="ET24" s="438"/>
      <c r="EU24" s="438"/>
      <c r="EV24" s="438"/>
      <c r="EW24" s="438"/>
      <c r="EX24" s="438"/>
      <c r="EY24" s="438"/>
      <c r="EZ24" s="438"/>
      <c r="FA24" s="438"/>
      <c r="FB24" s="438"/>
      <c r="FC24" s="438"/>
      <c r="FD24" s="438"/>
      <c r="FE24" s="438"/>
      <c r="FF24" s="438"/>
      <c r="FG24" s="438"/>
      <c r="FH24" s="438"/>
      <c r="FI24" s="438"/>
      <c r="FJ24" s="438"/>
      <c r="FK24" s="438"/>
      <c r="FL24" s="438"/>
      <c r="FM24" s="438"/>
      <c r="FN24" s="438"/>
      <c r="FO24" s="438"/>
      <c r="FP24" s="438"/>
      <c r="FQ24" s="438"/>
      <c r="FR24" s="438"/>
      <c r="FS24" s="438"/>
      <c r="FT24" s="438"/>
      <c r="FU24" s="438"/>
      <c r="FV24" s="438"/>
      <c r="FW24" s="438"/>
      <c r="FX24" s="438"/>
      <c r="FY24" s="438"/>
      <c r="FZ24" s="438"/>
      <c r="GA24" s="438"/>
      <c r="GB24" s="438"/>
      <c r="GC24" s="438"/>
      <c r="GD24" s="438"/>
      <c r="GE24" s="438"/>
      <c r="GF24" s="438"/>
      <c r="GG24" s="438"/>
      <c r="GH24" s="438"/>
      <c r="GI24" s="438"/>
      <c r="GJ24" s="438"/>
      <c r="GK24" s="438"/>
      <c r="GL24" s="438"/>
      <c r="GM24" s="438"/>
      <c r="GN24" s="438"/>
      <c r="GO24" s="438"/>
      <c r="GP24" s="438"/>
      <c r="GQ24" s="438"/>
      <c r="GR24" s="438"/>
      <c r="GS24" s="438"/>
      <c r="GT24" s="438"/>
      <c r="GU24" s="438"/>
      <c r="GV24" s="438"/>
      <c r="GW24" s="438"/>
      <c r="GX24" s="438"/>
      <c r="GY24" s="438"/>
      <c r="GZ24" s="438"/>
      <c r="HA24" s="438"/>
      <c r="HB24" s="438"/>
      <c r="HC24" s="438"/>
      <c r="HD24" s="438"/>
      <c r="HE24" s="438"/>
      <c r="HF24" s="438"/>
      <c r="HG24" s="438"/>
      <c r="HH24" s="438"/>
      <c r="HI24" s="438"/>
      <c r="HJ24" s="438"/>
      <c r="HK24" s="438"/>
      <c r="HL24" s="438"/>
      <c r="HM24" s="438"/>
      <c r="HN24" s="438"/>
      <c r="HO24" s="438"/>
      <c r="HP24" s="438"/>
      <c r="HQ24" s="438"/>
      <c r="HR24" s="438"/>
      <c r="HS24" s="438"/>
      <c r="HT24" s="438"/>
      <c r="HU24" s="438"/>
      <c r="HV24" s="438"/>
      <c r="HW24" s="438"/>
      <c r="HX24" s="438"/>
      <c r="HY24" s="438"/>
      <c r="HZ24" s="438"/>
      <c r="IA24" s="438"/>
      <c r="IB24" s="438"/>
      <c r="IC24" s="438"/>
      <c r="ID24" s="438"/>
      <c r="IE24" s="438"/>
      <c r="IF24" s="438"/>
      <c r="IG24" s="438"/>
      <c r="IH24" s="438"/>
      <c r="II24" s="438"/>
      <c r="IJ24" s="438"/>
      <c r="IK24" s="438"/>
      <c r="IL24" s="438"/>
      <c r="IM24" s="438"/>
      <c r="IN24" s="438"/>
      <c r="IO24" s="438"/>
      <c r="IP24" s="438"/>
      <c r="IQ24" s="438"/>
      <c r="IR24" s="438"/>
      <c r="IS24" s="438"/>
      <c r="IT24" s="438"/>
      <c r="IU24" s="438"/>
      <c r="IV24" s="438"/>
    </row>
    <row r="25" spans="1:256" ht="12.75">
      <c r="A25" s="460" t="s">
        <v>369</v>
      </c>
      <c r="B25" s="459">
        <v>44325</v>
      </c>
      <c r="C25" s="458">
        <v>32542</v>
      </c>
      <c r="D25" s="457">
        <f>C25/B25</f>
        <v>0.7341680767061478</v>
      </c>
      <c r="E25" s="456">
        <v>8888</v>
      </c>
      <c r="F25" s="455">
        <f>E25/B25</f>
        <v>0.2005188945290468</v>
      </c>
      <c r="G25" s="454">
        <f>B25-C25-E25</f>
        <v>2895</v>
      </c>
      <c r="H25" s="453">
        <f>G25/B25</f>
        <v>0.06531302876480541</v>
      </c>
      <c r="I25" s="452">
        <v>52368047.08000001</v>
      </c>
      <c r="J25" s="451">
        <f>I25/C25</f>
        <v>1609.2448859934857</v>
      </c>
      <c r="K25" s="440"/>
      <c r="L25" s="439"/>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8"/>
      <c r="AN25" s="438"/>
      <c r="AO25" s="438"/>
      <c r="AP25" s="438"/>
      <c r="AQ25" s="438"/>
      <c r="AR25" s="438"/>
      <c r="AS25" s="438"/>
      <c r="AT25" s="438"/>
      <c r="AU25" s="438"/>
      <c r="AV25" s="438"/>
      <c r="AW25" s="438"/>
      <c r="AX25" s="438"/>
      <c r="AY25" s="438"/>
      <c r="AZ25" s="438"/>
      <c r="BA25" s="438"/>
      <c r="BB25" s="438"/>
      <c r="BC25" s="438"/>
      <c r="BD25" s="438"/>
      <c r="BE25" s="438"/>
      <c r="BF25" s="438"/>
      <c r="BG25" s="438"/>
      <c r="BH25" s="438"/>
      <c r="BI25" s="438"/>
      <c r="BJ25" s="438"/>
      <c r="BK25" s="438"/>
      <c r="BL25" s="438"/>
      <c r="BM25" s="438"/>
      <c r="BN25" s="438"/>
      <c r="BO25" s="438"/>
      <c r="BP25" s="438"/>
      <c r="BQ25" s="438"/>
      <c r="BR25" s="438"/>
      <c r="BS25" s="438"/>
      <c r="BT25" s="438"/>
      <c r="BU25" s="438"/>
      <c r="BV25" s="438"/>
      <c r="BW25" s="438"/>
      <c r="BX25" s="438"/>
      <c r="BY25" s="438"/>
      <c r="BZ25" s="438"/>
      <c r="CA25" s="438"/>
      <c r="CB25" s="438"/>
      <c r="CC25" s="438"/>
      <c r="CD25" s="438"/>
      <c r="CE25" s="438"/>
      <c r="CF25" s="438"/>
      <c r="CG25" s="438"/>
      <c r="CH25" s="438"/>
      <c r="CI25" s="438"/>
      <c r="CJ25" s="438"/>
      <c r="CK25" s="438"/>
      <c r="CL25" s="438"/>
      <c r="CM25" s="438"/>
      <c r="CN25" s="438"/>
      <c r="CO25" s="438"/>
      <c r="CP25" s="438"/>
      <c r="CQ25" s="438"/>
      <c r="CR25" s="438"/>
      <c r="CS25" s="438"/>
      <c r="CT25" s="438"/>
      <c r="CU25" s="438"/>
      <c r="CV25" s="438"/>
      <c r="CW25" s="438"/>
      <c r="CX25" s="438"/>
      <c r="CY25" s="438"/>
      <c r="CZ25" s="438"/>
      <c r="DA25" s="438"/>
      <c r="DB25" s="438"/>
      <c r="DC25" s="438"/>
      <c r="DD25" s="438"/>
      <c r="DE25" s="438"/>
      <c r="DF25" s="438"/>
      <c r="DG25" s="438"/>
      <c r="DH25" s="438"/>
      <c r="DI25" s="438"/>
      <c r="DJ25" s="438"/>
      <c r="DK25" s="438"/>
      <c r="DL25" s="438"/>
      <c r="DM25" s="438"/>
      <c r="DN25" s="438"/>
      <c r="DO25" s="438"/>
      <c r="DP25" s="438"/>
      <c r="DQ25" s="438"/>
      <c r="DR25" s="438"/>
      <c r="DS25" s="438"/>
      <c r="DT25" s="438"/>
      <c r="DU25" s="438"/>
      <c r="DV25" s="438"/>
      <c r="DW25" s="438"/>
      <c r="DX25" s="438"/>
      <c r="DY25" s="438"/>
      <c r="DZ25" s="438"/>
      <c r="EA25" s="438"/>
      <c r="EB25" s="438"/>
      <c r="EC25" s="438"/>
      <c r="ED25" s="438"/>
      <c r="EE25" s="438"/>
      <c r="EF25" s="438"/>
      <c r="EG25" s="438"/>
      <c r="EH25" s="438"/>
      <c r="EI25" s="438"/>
      <c r="EJ25" s="438"/>
      <c r="EK25" s="438"/>
      <c r="EL25" s="438"/>
      <c r="EM25" s="438"/>
      <c r="EN25" s="438"/>
      <c r="EO25" s="438"/>
      <c r="EP25" s="438"/>
      <c r="EQ25" s="438"/>
      <c r="ER25" s="438"/>
      <c r="ES25" s="438"/>
      <c r="ET25" s="438"/>
      <c r="EU25" s="438"/>
      <c r="EV25" s="438"/>
      <c r="EW25" s="438"/>
      <c r="EX25" s="438"/>
      <c r="EY25" s="438"/>
      <c r="EZ25" s="438"/>
      <c r="FA25" s="438"/>
      <c r="FB25" s="438"/>
      <c r="FC25" s="438"/>
      <c r="FD25" s="438"/>
      <c r="FE25" s="438"/>
      <c r="FF25" s="438"/>
      <c r="FG25" s="438"/>
      <c r="FH25" s="438"/>
      <c r="FI25" s="438"/>
      <c r="FJ25" s="438"/>
      <c r="FK25" s="438"/>
      <c r="FL25" s="438"/>
      <c r="FM25" s="438"/>
      <c r="FN25" s="438"/>
      <c r="FO25" s="438"/>
      <c r="FP25" s="438"/>
      <c r="FQ25" s="438"/>
      <c r="FR25" s="438"/>
      <c r="FS25" s="438"/>
      <c r="FT25" s="438"/>
      <c r="FU25" s="438"/>
      <c r="FV25" s="438"/>
      <c r="FW25" s="438"/>
      <c r="FX25" s="438"/>
      <c r="FY25" s="438"/>
      <c r="FZ25" s="438"/>
      <c r="GA25" s="438"/>
      <c r="GB25" s="438"/>
      <c r="GC25" s="438"/>
      <c r="GD25" s="438"/>
      <c r="GE25" s="438"/>
      <c r="GF25" s="438"/>
      <c r="GG25" s="438"/>
      <c r="GH25" s="438"/>
      <c r="GI25" s="438"/>
      <c r="GJ25" s="438"/>
      <c r="GK25" s="438"/>
      <c r="GL25" s="438"/>
      <c r="GM25" s="438"/>
      <c r="GN25" s="438"/>
      <c r="GO25" s="438"/>
      <c r="GP25" s="438"/>
      <c r="GQ25" s="438"/>
      <c r="GR25" s="438"/>
      <c r="GS25" s="438"/>
      <c r="GT25" s="438"/>
      <c r="GU25" s="438"/>
      <c r="GV25" s="438"/>
      <c r="GW25" s="438"/>
      <c r="GX25" s="438"/>
      <c r="GY25" s="438"/>
      <c r="GZ25" s="438"/>
      <c r="HA25" s="438"/>
      <c r="HB25" s="438"/>
      <c r="HC25" s="438"/>
      <c r="HD25" s="438"/>
      <c r="HE25" s="438"/>
      <c r="HF25" s="438"/>
      <c r="HG25" s="438"/>
      <c r="HH25" s="438"/>
      <c r="HI25" s="438"/>
      <c r="HJ25" s="438"/>
      <c r="HK25" s="438"/>
      <c r="HL25" s="438"/>
      <c r="HM25" s="438"/>
      <c r="HN25" s="438"/>
      <c r="HO25" s="438"/>
      <c r="HP25" s="438"/>
      <c r="HQ25" s="438"/>
      <c r="HR25" s="438"/>
      <c r="HS25" s="438"/>
      <c r="HT25" s="438"/>
      <c r="HU25" s="438"/>
      <c r="HV25" s="438"/>
      <c r="HW25" s="438"/>
      <c r="HX25" s="438"/>
      <c r="HY25" s="438"/>
      <c r="HZ25" s="438"/>
      <c r="IA25" s="438"/>
      <c r="IB25" s="438"/>
      <c r="IC25" s="438"/>
      <c r="ID25" s="438"/>
      <c r="IE25" s="438"/>
      <c r="IF25" s="438"/>
      <c r="IG25" s="438"/>
      <c r="IH25" s="438"/>
      <c r="II25" s="438"/>
      <c r="IJ25" s="438"/>
      <c r="IK25" s="438"/>
      <c r="IL25" s="438"/>
      <c r="IM25" s="438"/>
      <c r="IN25" s="438"/>
      <c r="IO25" s="438"/>
      <c r="IP25" s="438"/>
      <c r="IQ25" s="438"/>
      <c r="IR25" s="438"/>
      <c r="IS25" s="438"/>
      <c r="IT25" s="438"/>
      <c r="IU25" s="438"/>
      <c r="IV25" s="438"/>
    </row>
    <row r="26" spans="1:256" ht="12.75">
      <c r="A26" s="460" t="s">
        <v>368</v>
      </c>
      <c r="B26" s="459">
        <v>1959</v>
      </c>
      <c r="C26" s="458">
        <v>570</v>
      </c>
      <c r="D26" s="457">
        <f>C26/B26</f>
        <v>0.29096477794793263</v>
      </c>
      <c r="E26" s="456">
        <v>485</v>
      </c>
      <c r="F26" s="455">
        <f>E26/B26</f>
        <v>0.24757529351710056</v>
      </c>
      <c r="G26" s="454">
        <f>B26-C26-E26</f>
        <v>904</v>
      </c>
      <c r="H26" s="453">
        <f>G26/B26</f>
        <v>0.4614599285349668</v>
      </c>
      <c r="I26" s="452">
        <v>1001994.5999999997</v>
      </c>
      <c r="J26" s="451">
        <f>I26/C26</f>
        <v>1757.8852631578943</v>
      </c>
      <c r="K26" s="440"/>
      <c r="L26" s="439"/>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38"/>
      <c r="AL26" s="438"/>
      <c r="AM26" s="438"/>
      <c r="AN26" s="438"/>
      <c r="AO26" s="438"/>
      <c r="AP26" s="438"/>
      <c r="AQ26" s="438"/>
      <c r="AR26" s="438"/>
      <c r="AS26" s="438"/>
      <c r="AT26" s="438"/>
      <c r="AU26" s="438"/>
      <c r="AV26" s="438"/>
      <c r="AW26" s="438"/>
      <c r="AX26" s="438"/>
      <c r="AY26" s="438"/>
      <c r="AZ26" s="438"/>
      <c r="BA26" s="438"/>
      <c r="BB26" s="438"/>
      <c r="BC26" s="438"/>
      <c r="BD26" s="438"/>
      <c r="BE26" s="438"/>
      <c r="BF26" s="438"/>
      <c r="BG26" s="438"/>
      <c r="BH26" s="438"/>
      <c r="BI26" s="438"/>
      <c r="BJ26" s="438"/>
      <c r="BK26" s="438"/>
      <c r="BL26" s="438"/>
      <c r="BM26" s="438"/>
      <c r="BN26" s="438"/>
      <c r="BO26" s="438"/>
      <c r="BP26" s="438"/>
      <c r="BQ26" s="438"/>
      <c r="BR26" s="438"/>
      <c r="BS26" s="438"/>
      <c r="BT26" s="438"/>
      <c r="BU26" s="438"/>
      <c r="BV26" s="438"/>
      <c r="BW26" s="438"/>
      <c r="BX26" s="438"/>
      <c r="BY26" s="438"/>
      <c r="BZ26" s="438"/>
      <c r="CA26" s="438"/>
      <c r="CB26" s="438"/>
      <c r="CC26" s="438"/>
      <c r="CD26" s="438"/>
      <c r="CE26" s="438"/>
      <c r="CF26" s="438"/>
      <c r="CG26" s="438"/>
      <c r="CH26" s="438"/>
      <c r="CI26" s="438"/>
      <c r="CJ26" s="438"/>
      <c r="CK26" s="438"/>
      <c r="CL26" s="438"/>
      <c r="CM26" s="438"/>
      <c r="CN26" s="438"/>
      <c r="CO26" s="438"/>
      <c r="CP26" s="438"/>
      <c r="CQ26" s="438"/>
      <c r="CR26" s="438"/>
      <c r="CS26" s="438"/>
      <c r="CT26" s="438"/>
      <c r="CU26" s="438"/>
      <c r="CV26" s="438"/>
      <c r="CW26" s="438"/>
      <c r="CX26" s="438"/>
      <c r="CY26" s="438"/>
      <c r="CZ26" s="438"/>
      <c r="DA26" s="438"/>
      <c r="DB26" s="438"/>
      <c r="DC26" s="438"/>
      <c r="DD26" s="438"/>
      <c r="DE26" s="438"/>
      <c r="DF26" s="438"/>
      <c r="DG26" s="438"/>
      <c r="DH26" s="438"/>
      <c r="DI26" s="438"/>
      <c r="DJ26" s="438"/>
      <c r="DK26" s="438"/>
      <c r="DL26" s="438"/>
      <c r="DM26" s="438"/>
      <c r="DN26" s="438"/>
      <c r="DO26" s="438"/>
      <c r="DP26" s="438"/>
      <c r="DQ26" s="438"/>
      <c r="DR26" s="438"/>
      <c r="DS26" s="438"/>
      <c r="DT26" s="438"/>
      <c r="DU26" s="438"/>
      <c r="DV26" s="438"/>
      <c r="DW26" s="438"/>
      <c r="DX26" s="438"/>
      <c r="DY26" s="438"/>
      <c r="DZ26" s="438"/>
      <c r="EA26" s="438"/>
      <c r="EB26" s="438"/>
      <c r="EC26" s="438"/>
      <c r="ED26" s="438"/>
      <c r="EE26" s="438"/>
      <c r="EF26" s="438"/>
      <c r="EG26" s="438"/>
      <c r="EH26" s="438"/>
      <c r="EI26" s="438"/>
      <c r="EJ26" s="438"/>
      <c r="EK26" s="438"/>
      <c r="EL26" s="438"/>
      <c r="EM26" s="438"/>
      <c r="EN26" s="438"/>
      <c r="EO26" s="438"/>
      <c r="EP26" s="438"/>
      <c r="EQ26" s="438"/>
      <c r="ER26" s="438"/>
      <c r="ES26" s="438"/>
      <c r="ET26" s="438"/>
      <c r="EU26" s="438"/>
      <c r="EV26" s="438"/>
      <c r="EW26" s="438"/>
      <c r="EX26" s="438"/>
      <c r="EY26" s="438"/>
      <c r="EZ26" s="438"/>
      <c r="FA26" s="438"/>
      <c r="FB26" s="438"/>
      <c r="FC26" s="438"/>
      <c r="FD26" s="438"/>
      <c r="FE26" s="438"/>
      <c r="FF26" s="438"/>
      <c r="FG26" s="438"/>
      <c r="FH26" s="438"/>
      <c r="FI26" s="438"/>
      <c r="FJ26" s="438"/>
      <c r="FK26" s="438"/>
      <c r="FL26" s="438"/>
      <c r="FM26" s="438"/>
      <c r="FN26" s="438"/>
      <c r="FO26" s="438"/>
      <c r="FP26" s="438"/>
      <c r="FQ26" s="438"/>
      <c r="FR26" s="438"/>
      <c r="FS26" s="438"/>
      <c r="FT26" s="438"/>
      <c r="FU26" s="438"/>
      <c r="FV26" s="438"/>
      <c r="FW26" s="438"/>
      <c r="FX26" s="438"/>
      <c r="FY26" s="438"/>
      <c r="FZ26" s="438"/>
      <c r="GA26" s="438"/>
      <c r="GB26" s="438"/>
      <c r="GC26" s="438"/>
      <c r="GD26" s="438"/>
      <c r="GE26" s="438"/>
      <c r="GF26" s="438"/>
      <c r="GG26" s="438"/>
      <c r="GH26" s="438"/>
      <c r="GI26" s="438"/>
      <c r="GJ26" s="438"/>
      <c r="GK26" s="438"/>
      <c r="GL26" s="438"/>
      <c r="GM26" s="438"/>
      <c r="GN26" s="438"/>
      <c r="GO26" s="438"/>
      <c r="GP26" s="438"/>
      <c r="GQ26" s="438"/>
      <c r="GR26" s="438"/>
      <c r="GS26" s="438"/>
      <c r="GT26" s="438"/>
      <c r="GU26" s="438"/>
      <c r="GV26" s="438"/>
      <c r="GW26" s="438"/>
      <c r="GX26" s="438"/>
      <c r="GY26" s="438"/>
      <c r="GZ26" s="438"/>
      <c r="HA26" s="438"/>
      <c r="HB26" s="438"/>
      <c r="HC26" s="438"/>
      <c r="HD26" s="438"/>
      <c r="HE26" s="438"/>
      <c r="HF26" s="438"/>
      <c r="HG26" s="438"/>
      <c r="HH26" s="438"/>
      <c r="HI26" s="438"/>
      <c r="HJ26" s="438"/>
      <c r="HK26" s="438"/>
      <c r="HL26" s="438"/>
      <c r="HM26" s="438"/>
      <c r="HN26" s="438"/>
      <c r="HO26" s="438"/>
      <c r="HP26" s="438"/>
      <c r="HQ26" s="438"/>
      <c r="HR26" s="438"/>
      <c r="HS26" s="438"/>
      <c r="HT26" s="438"/>
      <c r="HU26" s="438"/>
      <c r="HV26" s="438"/>
      <c r="HW26" s="438"/>
      <c r="HX26" s="438"/>
      <c r="HY26" s="438"/>
      <c r="HZ26" s="438"/>
      <c r="IA26" s="438"/>
      <c r="IB26" s="438"/>
      <c r="IC26" s="438"/>
      <c r="ID26" s="438"/>
      <c r="IE26" s="438"/>
      <c r="IF26" s="438"/>
      <c r="IG26" s="438"/>
      <c r="IH26" s="438"/>
      <c r="II26" s="438"/>
      <c r="IJ26" s="438"/>
      <c r="IK26" s="438"/>
      <c r="IL26" s="438"/>
      <c r="IM26" s="438"/>
      <c r="IN26" s="438"/>
      <c r="IO26" s="438"/>
      <c r="IP26" s="438"/>
      <c r="IQ26" s="438"/>
      <c r="IR26" s="438"/>
      <c r="IS26" s="438"/>
      <c r="IT26" s="438"/>
      <c r="IU26" s="438"/>
      <c r="IV26" s="438"/>
    </row>
    <row r="27" spans="1:256" ht="12" customHeight="1">
      <c r="A27" s="450" t="s">
        <v>11</v>
      </c>
      <c r="B27" s="449">
        <f>B24+B25+B26</f>
        <v>64542</v>
      </c>
      <c r="C27" s="448">
        <f>C24+C25+C26</f>
        <v>46385</v>
      </c>
      <c r="D27" s="447">
        <f>C27/B27</f>
        <v>0.7186793095968517</v>
      </c>
      <c r="E27" s="446">
        <f>E24+E25+E26</f>
        <v>13389</v>
      </c>
      <c r="F27" s="445">
        <f>E27/B27</f>
        <v>0.20744631402807473</v>
      </c>
      <c r="G27" s="444">
        <f>G24+G25+G26</f>
        <v>4768</v>
      </c>
      <c r="H27" s="443">
        <f>G27/B27</f>
        <v>0.07387437637507359</v>
      </c>
      <c r="I27" s="442">
        <f>I24+I25+I26</f>
        <v>77542603.04</v>
      </c>
      <c r="J27" s="441">
        <f>I27/C27</f>
        <v>1671.7172154791422</v>
      </c>
      <c r="K27" s="440"/>
      <c r="L27" s="439"/>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38"/>
      <c r="AY27" s="438"/>
      <c r="AZ27" s="438"/>
      <c r="BA27" s="438"/>
      <c r="BB27" s="438"/>
      <c r="BC27" s="438"/>
      <c r="BD27" s="438"/>
      <c r="BE27" s="438"/>
      <c r="BF27" s="438"/>
      <c r="BG27" s="438"/>
      <c r="BH27" s="438"/>
      <c r="BI27" s="438"/>
      <c r="BJ27" s="438"/>
      <c r="BK27" s="438"/>
      <c r="BL27" s="438"/>
      <c r="BM27" s="438"/>
      <c r="BN27" s="438"/>
      <c r="BO27" s="438"/>
      <c r="BP27" s="438"/>
      <c r="BQ27" s="438"/>
      <c r="BR27" s="438"/>
      <c r="BS27" s="438"/>
      <c r="BT27" s="438"/>
      <c r="BU27" s="438"/>
      <c r="BV27" s="438"/>
      <c r="BW27" s="438"/>
      <c r="BX27" s="438"/>
      <c r="BY27" s="438"/>
      <c r="BZ27" s="438"/>
      <c r="CA27" s="438"/>
      <c r="CB27" s="438"/>
      <c r="CC27" s="438"/>
      <c r="CD27" s="438"/>
      <c r="CE27" s="438"/>
      <c r="CF27" s="438"/>
      <c r="CG27" s="438"/>
      <c r="CH27" s="438"/>
      <c r="CI27" s="438"/>
      <c r="CJ27" s="438"/>
      <c r="CK27" s="438"/>
      <c r="CL27" s="438"/>
      <c r="CM27" s="438"/>
      <c r="CN27" s="438"/>
      <c r="CO27" s="438"/>
      <c r="CP27" s="438"/>
      <c r="CQ27" s="438"/>
      <c r="CR27" s="438"/>
      <c r="CS27" s="438"/>
      <c r="CT27" s="438"/>
      <c r="CU27" s="438"/>
      <c r="CV27" s="438"/>
      <c r="CW27" s="438"/>
      <c r="CX27" s="438"/>
      <c r="CY27" s="438"/>
      <c r="CZ27" s="438"/>
      <c r="DA27" s="438"/>
      <c r="DB27" s="438"/>
      <c r="DC27" s="438"/>
      <c r="DD27" s="438"/>
      <c r="DE27" s="438"/>
      <c r="DF27" s="438"/>
      <c r="DG27" s="438"/>
      <c r="DH27" s="438"/>
      <c r="DI27" s="438"/>
      <c r="DJ27" s="438"/>
      <c r="DK27" s="438"/>
      <c r="DL27" s="438"/>
      <c r="DM27" s="438"/>
      <c r="DN27" s="438"/>
      <c r="DO27" s="438"/>
      <c r="DP27" s="438"/>
      <c r="DQ27" s="438"/>
      <c r="DR27" s="438"/>
      <c r="DS27" s="438"/>
      <c r="DT27" s="438"/>
      <c r="DU27" s="438"/>
      <c r="DV27" s="438"/>
      <c r="DW27" s="438"/>
      <c r="DX27" s="438"/>
      <c r="DY27" s="438"/>
      <c r="DZ27" s="438"/>
      <c r="EA27" s="438"/>
      <c r="EB27" s="438"/>
      <c r="EC27" s="438"/>
      <c r="ED27" s="438"/>
      <c r="EE27" s="438"/>
      <c r="EF27" s="438"/>
      <c r="EG27" s="438"/>
      <c r="EH27" s="438"/>
      <c r="EI27" s="438"/>
      <c r="EJ27" s="438"/>
      <c r="EK27" s="438"/>
      <c r="EL27" s="438"/>
      <c r="EM27" s="438"/>
      <c r="EN27" s="438"/>
      <c r="EO27" s="438"/>
      <c r="EP27" s="438"/>
      <c r="EQ27" s="438"/>
      <c r="ER27" s="438"/>
      <c r="ES27" s="438"/>
      <c r="ET27" s="438"/>
      <c r="EU27" s="438"/>
      <c r="EV27" s="438"/>
      <c r="EW27" s="438"/>
      <c r="EX27" s="438"/>
      <c r="EY27" s="438"/>
      <c r="EZ27" s="438"/>
      <c r="FA27" s="438"/>
      <c r="FB27" s="438"/>
      <c r="FC27" s="438"/>
      <c r="FD27" s="438"/>
      <c r="FE27" s="438"/>
      <c r="FF27" s="438"/>
      <c r="FG27" s="438"/>
      <c r="FH27" s="438"/>
      <c r="FI27" s="438"/>
      <c r="FJ27" s="438"/>
      <c r="FK27" s="438"/>
      <c r="FL27" s="438"/>
      <c r="FM27" s="438"/>
      <c r="FN27" s="438"/>
      <c r="FO27" s="438"/>
      <c r="FP27" s="438"/>
      <c r="FQ27" s="438"/>
      <c r="FR27" s="438"/>
      <c r="FS27" s="438"/>
      <c r="FT27" s="438"/>
      <c r="FU27" s="438"/>
      <c r="FV27" s="438"/>
      <c r="FW27" s="438"/>
      <c r="FX27" s="438"/>
      <c r="FY27" s="438"/>
      <c r="FZ27" s="438"/>
      <c r="GA27" s="438"/>
      <c r="GB27" s="438"/>
      <c r="GC27" s="438"/>
      <c r="GD27" s="438"/>
      <c r="GE27" s="438"/>
      <c r="GF27" s="438"/>
      <c r="GG27" s="438"/>
      <c r="GH27" s="438"/>
      <c r="GI27" s="438"/>
      <c r="GJ27" s="438"/>
      <c r="GK27" s="438"/>
      <c r="GL27" s="438"/>
      <c r="GM27" s="438"/>
      <c r="GN27" s="438"/>
      <c r="GO27" s="438"/>
      <c r="GP27" s="438"/>
      <c r="GQ27" s="438"/>
      <c r="GR27" s="438"/>
      <c r="GS27" s="438"/>
      <c r="GT27" s="438"/>
      <c r="GU27" s="438"/>
      <c r="GV27" s="438"/>
      <c r="GW27" s="438"/>
      <c r="GX27" s="438"/>
      <c r="GY27" s="438"/>
      <c r="GZ27" s="438"/>
      <c r="HA27" s="438"/>
      <c r="HB27" s="438"/>
      <c r="HC27" s="438"/>
      <c r="HD27" s="438"/>
      <c r="HE27" s="438"/>
      <c r="HF27" s="438"/>
      <c r="HG27" s="438"/>
      <c r="HH27" s="438"/>
      <c r="HI27" s="438"/>
      <c r="HJ27" s="438"/>
      <c r="HK27" s="438"/>
      <c r="HL27" s="438"/>
      <c r="HM27" s="438"/>
      <c r="HN27" s="438"/>
      <c r="HO27" s="438"/>
      <c r="HP27" s="438"/>
      <c r="HQ27" s="438"/>
      <c r="HR27" s="438"/>
      <c r="HS27" s="438"/>
      <c r="HT27" s="438"/>
      <c r="HU27" s="438"/>
      <c r="HV27" s="438"/>
      <c r="HW27" s="438"/>
      <c r="HX27" s="438"/>
      <c r="HY27" s="438"/>
      <c r="HZ27" s="438"/>
      <c r="IA27" s="438"/>
      <c r="IB27" s="438"/>
      <c r="IC27" s="438"/>
      <c r="ID27" s="438"/>
      <c r="IE27" s="438"/>
      <c r="IF27" s="438"/>
      <c r="IG27" s="438"/>
      <c r="IH27" s="438"/>
      <c r="II27" s="438"/>
      <c r="IJ27" s="438"/>
      <c r="IK27" s="438"/>
      <c r="IL27" s="438"/>
      <c r="IM27" s="438"/>
      <c r="IN27" s="438"/>
      <c r="IO27" s="438"/>
      <c r="IP27" s="438"/>
      <c r="IQ27" s="438"/>
      <c r="IR27" s="438"/>
      <c r="IS27" s="438"/>
      <c r="IT27" s="438"/>
      <c r="IU27" s="438"/>
      <c r="IV27" s="438"/>
    </row>
    <row r="28" spans="1:256" ht="18" customHeight="1">
      <c r="A28" s="437" t="s">
        <v>42</v>
      </c>
      <c r="B28" s="436">
        <f>B10+B12+B17+B19+B21+B27</f>
        <v>430415</v>
      </c>
      <c r="C28" s="435">
        <f>C10+C12+C17+C19+C21+C27</f>
        <v>322995</v>
      </c>
      <c r="D28" s="433">
        <f>C28/B28</f>
        <v>0.7504269135601687</v>
      </c>
      <c r="E28" s="434">
        <f>E10+E12+E17+E19+E21+E27</f>
        <v>59959</v>
      </c>
      <c r="F28" s="433">
        <f>E28/B28</f>
        <v>0.13930508927430504</v>
      </c>
      <c r="G28" s="432">
        <f>G10+G12+G17+G19+G21+G27</f>
        <v>47461</v>
      </c>
      <c r="H28" s="431">
        <f>G28/B28</f>
        <v>0.1102679971655263</v>
      </c>
      <c r="I28" s="430">
        <f>I10+I12+I17+I19+I21+I27</f>
        <v>146833241.5899999</v>
      </c>
      <c r="J28" s="429"/>
      <c r="K28" s="428"/>
      <c r="L28" s="427"/>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6"/>
      <c r="BP28" s="426"/>
      <c r="BQ28" s="426"/>
      <c r="BR28" s="426"/>
      <c r="BS28" s="426"/>
      <c r="BT28" s="426"/>
      <c r="BU28" s="426"/>
      <c r="BV28" s="426"/>
      <c r="BW28" s="426"/>
      <c r="BX28" s="426"/>
      <c r="BY28" s="426"/>
      <c r="BZ28" s="426"/>
      <c r="CA28" s="426"/>
      <c r="CB28" s="426"/>
      <c r="CC28" s="426"/>
      <c r="CD28" s="426"/>
      <c r="CE28" s="426"/>
      <c r="CF28" s="426"/>
      <c r="CG28" s="426"/>
      <c r="CH28" s="426"/>
      <c r="CI28" s="426"/>
      <c r="CJ28" s="426"/>
      <c r="CK28" s="426"/>
      <c r="CL28" s="426"/>
      <c r="CM28" s="426"/>
      <c r="CN28" s="426"/>
      <c r="CO28" s="426"/>
      <c r="CP28" s="426"/>
      <c r="CQ28" s="426"/>
      <c r="CR28" s="426"/>
      <c r="CS28" s="426"/>
      <c r="CT28" s="426"/>
      <c r="CU28" s="426"/>
      <c r="CV28" s="426"/>
      <c r="CW28" s="426"/>
      <c r="CX28" s="426"/>
      <c r="CY28" s="426"/>
      <c r="CZ28" s="426"/>
      <c r="DA28" s="426"/>
      <c r="DB28" s="426"/>
      <c r="DC28" s="426"/>
      <c r="DD28" s="426"/>
      <c r="DE28" s="426"/>
      <c r="DF28" s="426"/>
      <c r="DG28" s="426"/>
      <c r="DH28" s="426"/>
      <c r="DI28" s="426"/>
      <c r="DJ28" s="426"/>
      <c r="DK28" s="426"/>
      <c r="DL28" s="426"/>
      <c r="DM28" s="426"/>
      <c r="DN28" s="426"/>
      <c r="DO28" s="426"/>
      <c r="DP28" s="426"/>
      <c r="DQ28" s="426"/>
      <c r="DR28" s="426"/>
      <c r="DS28" s="426"/>
      <c r="DT28" s="426"/>
      <c r="DU28" s="426"/>
      <c r="DV28" s="426"/>
      <c r="DW28" s="426"/>
      <c r="DX28" s="426"/>
      <c r="DY28" s="426"/>
      <c r="DZ28" s="426"/>
      <c r="EA28" s="426"/>
      <c r="EB28" s="426"/>
      <c r="EC28" s="426"/>
      <c r="ED28" s="426"/>
      <c r="EE28" s="426"/>
      <c r="EF28" s="426"/>
      <c r="EG28" s="426"/>
      <c r="EH28" s="426"/>
      <c r="EI28" s="426"/>
      <c r="EJ28" s="426"/>
      <c r="EK28" s="426"/>
      <c r="EL28" s="426"/>
      <c r="EM28" s="426"/>
      <c r="EN28" s="426"/>
      <c r="EO28" s="426"/>
      <c r="EP28" s="426"/>
      <c r="EQ28" s="426"/>
      <c r="ER28" s="426"/>
      <c r="ES28" s="426"/>
      <c r="ET28" s="426"/>
      <c r="EU28" s="426"/>
      <c r="EV28" s="426"/>
      <c r="EW28" s="426"/>
      <c r="EX28" s="426"/>
      <c r="EY28" s="426"/>
      <c r="EZ28" s="426"/>
      <c r="FA28" s="426"/>
      <c r="FB28" s="426"/>
      <c r="FC28" s="426"/>
      <c r="FD28" s="426"/>
      <c r="FE28" s="426"/>
      <c r="FF28" s="426"/>
      <c r="FG28" s="426"/>
      <c r="FH28" s="426"/>
      <c r="FI28" s="426"/>
      <c r="FJ28" s="426"/>
      <c r="FK28" s="426"/>
      <c r="FL28" s="426"/>
      <c r="FM28" s="426"/>
      <c r="FN28" s="426"/>
      <c r="FO28" s="426"/>
      <c r="FP28" s="426"/>
      <c r="FQ28" s="426"/>
      <c r="FR28" s="426"/>
      <c r="FS28" s="426"/>
      <c r="FT28" s="426"/>
      <c r="FU28" s="426"/>
      <c r="FV28" s="426"/>
      <c r="FW28" s="426"/>
      <c r="FX28" s="426"/>
      <c r="FY28" s="426"/>
      <c r="FZ28" s="426"/>
      <c r="GA28" s="426"/>
      <c r="GB28" s="426"/>
      <c r="GC28" s="426"/>
      <c r="GD28" s="426"/>
      <c r="GE28" s="426"/>
      <c r="GF28" s="426"/>
      <c r="GG28" s="426"/>
      <c r="GH28" s="426"/>
      <c r="GI28" s="426"/>
      <c r="GJ28" s="426"/>
      <c r="GK28" s="426"/>
      <c r="GL28" s="426"/>
      <c r="GM28" s="426"/>
      <c r="GN28" s="426"/>
      <c r="GO28" s="426"/>
      <c r="GP28" s="426"/>
      <c r="GQ28" s="426"/>
      <c r="GR28" s="426"/>
      <c r="GS28" s="426"/>
      <c r="GT28" s="426"/>
      <c r="GU28" s="426"/>
      <c r="GV28" s="426"/>
      <c r="GW28" s="426"/>
      <c r="GX28" s="426"/>
      <c r="GY28" s="426"/>
      <c r="GZ28" s="426"/>
      <c r="HA28" s="426"/>
      <c r="HB28" s="426"/>
      <c r="HC28" s="426"/>
      <c r="HD28" s="426"/>
      <c r="HE28" s="426"/>
      <c r="HF28" s="426"/>
      <c r="HG28" s="426"/>
      <c r="HH28" s="426"/>
      <c r="HI28" s="426"/>
      <c r="HJ28" s="426"/>
      <c r="HK28" s="426"/>
      <c r="HL28" s="426"/>
      <c r="HM28" s="426"/>
      <c r="HN28" s="426"/>
      <c r="HO28" s="426"/>
      <c r="HP28" s="426"/>
      <c r="HQ28" s="426"/>
      <c r="HR28" s="426"/>
      <c r="HS28" s="426"/>
      <c r="HT28" s="426"/>
      <c r="HU28" s="426"/>
      <c r="HV28" s="426"/>
      <c r="HW28" s="426"/>
      <c r="HX28" s="426"/>
      <c r="HY28" s="426"/>
      <c r="HZ28" s="426"/>
      <c r="IA28" s="426"/>
      <c r="IB28" s="426"/>
      <c r="IC28" s="426"/>
      <c r="ID28" s="426"/>
      <c r="IE28" s="426"/>
      <c r="IF28" s="426"/>
      <c r="IG28" s="426"/>
      <c r="IH28" s="426"/>
      <c r="II28" s="426"/>
      <c r="IJ28" s="426"/>
      <c r="IK28" s="426"/>
      <c r="IL28" s="426"/>
      <c r="IM28" s="426"/>
      <c r="IN28" s="426"/>
      <c r="IO28" s="426"/>
      <c r="IP28" s="426"/>
      <c r="IQ28" s="426"/>
      <c r="IR28" s="426"/>
      <c r="IS28" s="426"/>
      <c r="IT28" s="426"/>
      <c r="IU28" s="426"/>
      <c r="IV28" s="426"/>
    </row>
    <row r="29" spans="1:6" ht="12.75">
      <c r="A29" s="425"/>
      <c r="B29" s="424"/>
      <c r="C29" s="424"/>
      <c r="D29" s="423"/>
      <c r="E29" s="424"/>
      <c r="F29" s="423"/>
    </row>
    <row r="30" spans="1:7" ht="12.75">
      <c r="A30" s="414" t="s">
        <v>367</v>
      </c>
      <c r="G30" s="416"/>
    </row>
    <row r="31" spans="1:8" ht="12.75">
      <c r="A31" s="422" t="s">
        <v>366</v>
      </c>
      <c r="H31" s="421"/>
    </row>
    <row r="32" spans="1:7" ht="12.75">
      <c r="A32" s="414" t="s">
        <v>365</v>
      </c>
      <c r="D32" s="418"/>
      <c r="G32" s="416"/>
    </row>
    <row r="33" spans="1:7" ht="12.75">
      <c r="A33" s="420" t="s">
        <v>364</v>
      </c>
      <c r="D33" s="418"/>
      <c r="G33" s="416"/>
    </row>
    <row r="34" spans="4:7" ht="12.75">
      <c r="D34" s="418"/>
      <c r="G34" s="416"/>
    </row>
    <row r="35" spans="1:9" ht="12.75">
      <c r="A35" s="419" t="s">
        <v>363</v>
      </c>
      <c r="D35" s="418"/>
      <c r="G35" s="416"/>
      <c r="I35" s="417"/>
    </row>
    <row r="36" spans="1:9" ht="12.75">
      <c r="A36" s="414" t="s">
        <v>362</v>
      </c>
      <c r="D36" s="418"/>
      <c r="E36" s="415"/>
      <c r="G36" s="416"/>
      <c r="I36" s="417"/>
    </row>
    <row r="37" spans="1:9" ht="12.75">
      <c r="A37" s="414" t="s">
        <v>361</v>
      </c>
      <c r="I37" s="417"/>
    </row>
    <row r="38" spans="1:9" ht="12.75">
      <c r="A38" s="414" t="s">
        <v>360</v>
      </c>
      <c r="I38" s="417"/>
    </row>
    <row r="39" ht="12.75">
      <c r="A39" s="414" t="s">
        <v>359</v>
      </c>
    </row>
  </sheetData>
  <sheetProtection/>
  <mergeCells count="5">
    <mergeCell ref="G8:H8"/>
    <mergeCell ref="A2:J2"/>
    <mergeCell ref="A4:J4"/>
    <mergeCell ref="G6:H6"/>
    <mergeCell ref="G7:H7"/>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90"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85"/>
  <sheetViews>
    <sheetView zoomScalePageLayoutView="0" workbookViewId="0" topLeftCell="A1">
      <selection activeCell="Q46" sqref="Q46"/>
    </sheetView>
  </sheetViews>
  <sheetFormatPr defaultColWidth="9.140625" defaultRowHeight="12.75"/>
  <cols>
    <col min="1" max="1" width="44.28125" style="531" customWidth="1"/>
    <col min="2" max="2" width="10.57421875" style="532" bestFit="1" customWidth="1"/>
    <col min="3" max="6" width="10.8515625" style="532" customWidth="1"/>
    <col min="7" max="7" width="10.8515625" style="531" customWidth="1"/>
    <col min="8" max="16384" width="9.140625" style="530" customWidth="1"/>
  </cols>
  <sheetData>
    <row r="1" spans="1:6" ht="12.75">
      <c r="A1" s="572" t="s">
        <v>305</v>
      </c>
      <c r="B1" s="570"/>
      <c r="C1" s="570"/>
      <c r="D1" s="595"/>
      <c r="E1" s="570"/>
      <c r="F1" s="570"/>
    </row>
    <row r="2" spans="1:7" ht="12.75">
      <c r="A2" s="535" t="s">
        <v>419</v>
      </c>
      <c r="B2" s="567"/>
      <c r="C2" s="567"/>
      <c r="D2" s="568"/>
      <c r="E2" s="567"/>
      <c r="F2" s="567"/>
      <c r="G2" s="535"/>
    </row>
    <row r="3" spans="1:7" ht="12.75">
      <c r="A3" s="535" t="s">
        <v>425</v>
      </c>
      <c r="B3" s="567"/>
      <c r="C3" s="567"/>
      <c r="D3" s="568"/>
      <c r="E3" s="567"/>
      <c r="F3" s="567"/>
      <c r="G3" s="535"/>
    </row>
    <row r="4" spans="1:7" ht="12.75">
      <c r="A4" s="535"/>
      <c r="B4" s="567"/>
      <c r="C4" s="567"/>
      <c r="D4" s="568"/>
      <c r="E4" s="567"/>
      <c r="F4" s="567"/>
      <c r="G4" s="535"/>
    </row>
    <row r="5" spans="1:7" ht="12.75">
      <c r="A5" s="535" t="s">
        <v>417</v>
      </c>
      <c r="B5" s="567"/>
      <c r="C5" s="567"/>
      <c r="D5" s="568"/>
      <c r="E5" s="567"/>
      <c r="F5" s="567"/>
      <c r="G5" s="535"/>
    </row>
    <row r="6" spans="1:7" ht="13.5" thickBot="1">
      <c r="A6" s="565"/>
      <c r="B6" s="590"/>
      <c r="C6" s="590"/>
      <c r="D6" s="590"/>
      <c r="E6" s="590"/>
      <c r="F6" s="590"/>
      <c r="G6" s="565"/>
    </row>
    <row r="7" spans="1:7" ht="12.75">
      <c r="A7" s="564"/>
      <c r="B7" s="563" t="s">
        <v>416</v>
      </c>
      <c r="C7" s="562" t="s">
        <v>415</v>
      </c>
      <c r="D7" s="561"/>
      <c r="E7" s="562" t="s">
        <v>414</v>
      </c>
      <c r="F7" s="561"/>
      <c r="G7" s="560" t="s">
        <v>413</v>
      </c>
    </row>
    <row r="8" spans="1:7" ht="12.75">
      <c r="A8" s="531" t="s">
        <v>412</v>
      </c>
      <c r="B8" s="559" t="s">
        <v>411</v>
      </c>
      <c r="C8" s="558" t="s">
        <v>384</v>
      </c>
      <c r="D8" s="557" t="s">
        <v>382</v>
      </c>
      <c r="E8" s="551" t="s">
        <v>384</v>
      </c>
      <c r="F8" s="551" t="s">
        <v>382</v>
      </c>
      <c r="G8" s="556" t="s">
        <v>410</v>
      </c>
    </row>
    <row r="9" spans="1:7" ht="12.75">
      <c r="A9" s="555"/>
      <c r="B9" s="554" t="s">
        <v>409</v>
      </c>
      <c r="C9" s="589" t="s">
        <v>409</v>
      </c>
      <c r="D9" s="588" t="s">
        <v>409</v>
      </c>
      <c r="E9" s="594" t="s">
        <v>409</v>
      </c>
      <c r="F9" s="594" t="s">
        <v>409</v>
      </c>
      <c r="G9" s="593" t="s">
        <v>408</v>
      </c>
    </row>
    <row r="10" spans="1:7" ht="12.75">
      <c r="A10" s="545" t="s">
        <v>407</v>
      </c>
      <c r="B10" s="547">
        <v>0.308498928219686</v>
      </c>
      <c r="C10" s="586">
        <v>0.06634571219570283</v>
      </c>
      <c r="D10" s="547">
        <v>0.26027933246006496</v>
      </c>
      <c r="E10" s="544">
        <v>20.3125</v>
      </c>
      <c r="F10" s="544">
        <v>79.6875</v>
      </c>
      <c r="G10" s="592">
        <v>87.33</v>
      </c>
    </row>
    <row r="11" spans="1:7" ht="12.75">
      <c r="A11" s="545" t="s">
        <v>406</v>
      </c>
      <c r="B11" s="544">
        <v>4.097387173396674</v>
      </c>
      <c r="C11" s="584">
        <v>1.6195158464181822</v>
      </c>
      <c r="D11" s="544">
        <v>2.577275742986918</v>
      </c>
      <c r="E11" s="544">
        <v>38.58937981353871</v>
      </c>
      <c r="F11" s="544">
        <v>61.41062018646129</v>
      </c>
      <c r="G11" s="591">
        <v>87.33000000000001</v>
      </c>
    </row>
    <row r="12" spans="1:7" ht="12.75">
      <c r="A12" s="545" t="s">
        <v>405</v>
      </c>
      <c r="B12" s="544">
        <v>34.544638201726436</v>
      </c>
      <c r="C12" s="584">
        <v>4.778592450198187</v>
      </c>
      <c r="D12" s="544">
        <v>30.25704710545566</v>
      </c>
      <c r="E12" s="544">
        <v>13.63923282350085</v>
      </c>
      <c r="F12" s="544">
        <v>86.36076717649915</v>
      </c>
      <c r="G12" s="591">
        <v>87.33</v>
      </c>
    </row>
    <row r="13" spans="1:7" ht="12.75">
      <c r="A13" s="545" t="s">
        <v>404</v>
      </c>
      <c r="B13" s="544">
        <v>22.122125021725278</v>
      </c>
      <c r="C13" s="584">
        <v>6.830206011942227</v>
      </c>
      <c r="D13" s="544">
        <v>15.48066617899733</v>
      </c>
      <c r="E13" s="544">
        <v>30.613800991231415</v>
      </c>
      <c r="F13" s="544">
        <v>69.38619900876859</v>
      </c>
      <c r="G13" s="591">
        <v>87.33</v>
      </c>
    </row>
    <row r="14" spans="1:7" ht="12.75">
      <c r="A14" s="545" t="s">
        <v>403</v>
      </c>
      <c r="B14" s="544">
        <v>1.7626441110016802</v>
      </c>
      <c r="C14" s="584">
        <v>0.37595903577564943</v>
      </c>
      <c r="D14" s="544">
        <v>1.4238810540462379</v>
      </c>
      <c r="E14" s="544">
        <v>20.888468809073725</v>
      </c>
      <c r="F14" s="544">
        <v>79.11153119092627</v>
      </c>
      <c r="G14" s="591">
        <v>87.33000000000001</v>
      </c>
    </row>
    <row r="15" spans="1:7" ht="12.75">
      <c r="A15" s="545" t="s">
        <v>402</v>
      </c>
      <c r="B15" s="544">
        <v>0.5547187300851631</v>
      </c>
      <c r="C15" s="584">
        <v>0.11057618699283807</v>
      </c>
      <c r="D15" s="544">
        <v>0.5052481159518909</v>
      </c>
      <c r="E15" s="544">
        <v>17.955801104972377</v>
      </c>
      <c r="F15" s="544">
        <v>82.04419889502762</v>
      </c>
      <c r="G15" s="591">
        <v>87.33</v>
      </c>
    </row>
    <row r="16" spans="1:7" ht="12.75">
      <c r="A16" s="545" t="s">
        <v>401</v>
      </c>
      <c r="B16" s="544">
        <v>0.0564857192514918</v>
      </c>
      <c r="C16" s="584">
        <v>0.008505860537910621</v>
      </c>
      <c r="D16" s="544">
        <v>0.05783985165779222</v>
      </c>
      <c r="E16" s="544">
        <v>12.82051282051282</v>
      </c>
      <c r="F16" s="544">
        <v>87.17948717948718</v>
      </c>
      <c r="G16" s="591">
        <v>87.33</v>
      </c>
    </row>
    <row r="17" spans="1:7" ht="12.75">
      <c r="A17" s="545" t="s">
        <v>400</v>
      </c>
      <c r="B17" s="544">
        <v>0.40119344186315975</v>
      </c>
      <c r="C17" s="584">
        <v>0.03912695847438885</v>
      </c>
      <c r="D17" s="544">
        <v>0.357246142592246</v>
      </c>
      <c r="E17" s="544">
        <v>9.871244635193133</v>
      </c>
      <c r="F17" s="544">
        <v>90.12875536480686</v>
      </c>
      <c r="G17" s="591">
        <v>87.33</v>
      </c>
    </row>
    <row r="18" spans="1:7" ht="12.75">
      <c r="A18" s="545" t="s">
        <v>399</v>
      </c>
      <c r="B18" s="544">
        <v>0.5402352123283702</v>
      </c>
      <c r="C18" s="584">
        <v>0.06634571219570283</v>
      </c>
      <c r="D18" s="544">
        <v>0.49674225541398026</v>
      </c>
      <c r="E18" s="544">
        <v>11.782477341389729</v>
      </c>
      <c r="F18" s="544">
        <v>88.21752265861026</v>
      </c>
      <c r="G18" s="591">
        <v>87.33</v>
      </c>
    </row>
    <row r="19" spans="1:7" ht="12.75">
      <c r="A19" s="545" t="s">
        <v>398</v>
      </c>
      <c r="B19" s="544">
        <v>5.597879613000405</v>
      </c>
      <c r="C19" s="584">
        <v>0.29430277461170745</v>
      </c>
      <c r="D19" s="544">
        <v>5.380807376282259</v>
      </c>
      <c r="E19" s="544">
        <v>5.185851318944843</v>
      </c>
      <c r="F19" s="544">
        <v>94.81414868105516</v>
      </c>
      <c r="G19" s="591">
        <v>87.33</v>
      </c>
    </row>
    <row r="20" spans="1:7" ht="12.75">
      <c r="A20" s="545" t="s">
        <v>397</v>
      </c>
      <c r="B20" s="544">
        <v>2.979259602572273</v>
      </c>
      <c r="C20" s="584">
        <v>0.3300273888709321</v>
      </c>
      <c r="D20" s="544">
        <v>2.046510045421295</v>
      </c>
      <c r="E20" s="544">
        <v>13.886900501073729</v>
      </c>
      <c r="F20" s="544">
        <v>86.11309949892627</v>
      </c>
      <c r="G20" s="591">
        <v>87.33</v>
      </c>
    </row>
    <row r="21" spans="1:7" ht="12.75">
      <c r="A21" s="545" t="s">
        <v>396</v>
      </c>
      <c r="B21" s="544">
        <v>0.42291871849834894</v>
      </c>
      <c r="C21" s="584">
        <v>0.013609376860656993</v>
      </c>
      <c r="D21" s="544">
        <v>0.33853324940884266</v>
      </c>
      <c r="E21" s="544">
        <v>3.864734299516908</v>
      </c>
      <c r="F21" s="544">
        <v>96.1352657004831</v>
      </c>
      <c r="G21" s="591">
        <v>87.33</v>
      </c>
    </row>
    <row r="22" spans="1:7" ht="12.75">
      <c r="A22" s="545" t="s">
        <v>395</v>
      </c>
      <c r="B22" s="544">
        <v>0.4214703667226696</v>
      </c>
      <c r="C22" s="584">
        <v>0.0357246142592246</v>
      </c>
      <c r="D22" s="544">
        <v>0.33172856097851416</v>
      </c>
      <c r="E22" s="544">
        <v>9.722222222222223</v>
      </c>
      <c r="F22" s="544">
        <v>90.27777777777779</v>
      </c>
      <c r="G22" s="591">
        <v>87.33</v>
      </c>
    </row>
    <row r="23" spans="1:7" ht="12.75">
      <c r="A23" s="545" t="s">
        <v>394</v>
      </c>
      <c r="B23" s="544">
        <v>0.779213255315451</v>
      </c>
      <c r="C23" s="584">
        <v>0.07995508905635984</v>
      </c>
      <c r="D23" s="544">
        <v>0.714492285184492</v>
      </c>
      <c r="E23" s="544">
        <v>10.06423982869379</v>
      </c>
      <c r="F23" s="544">
        <v>89.93576017130621</v>
      </c>
      <c r="G23" s="591">
        <v>87.33</v>
      </c>
    </row>
    <row r="24" spans="1:7" ht="12.75">
      <c r="A24" s="545" t="s">
        <v>393</v>
      </c>
      <c r="B24" s="544">
        <v>1.3295869300735763</v>
      </c>
      <c r="C24" s="584">
        <v>0.3096133235799466</v>
      </c>
      <c r="D24" s="544">
        <v>0.9985880271507067</v>
      </c>
      <c r="E24" s="544">
        <v>23.667100130039014</v>
      </c>
      <c r="F24" s="544">
        <v>76.332899869961</v>
      </c>
      <c r="G24" s="591">
        <v>87.33</v>
      </c>
    </row>
    <row r="25" spans="1:7" ht="12.75">
      <c r="A25" s="545" t="s">
        <v>392</v>
      </c>
      <c r="B25" s="544">
        <v>16.935577313017784</v>
      </c>
      <c r="C25" s="584">
        <v>1.083646632529813</v>
      </c>
      <c r="D25" s="544">
        <v>15.492574383750405</v>
      </c>
      <c r="E25" s="544">
        <v>6.53735632183908</v>
      </c>
      <c r="F25" s="544">
        <v>93.46264367816092</v>
      </c>
      <c r="G25" s="591">
        <v>87.33000000000001</v>
      </c>
    </row>
    <row r="26" spans="1:7" ht="12.75">
      <c r="A26" s="545" t="s">
        <v>391</v>
      </c>
      <c r="B26" s="544">
        <v>7.146167661201552</v>
      </c>
      <c r="C26" s="582">
        <v>0.6107207866219826</v>
      </c>
      <c r="D26" s="542">
        <v>6.627766531139956</v>
      </c>
      <c r="E26" s="542">
        <v>8.437132784958871</v>
      </c>
      <c r="F26" s="542">
        <v>91.56286721504114</v>
      </c>
      <c r="G26" s="591">
        <v>87.33</v>
      </c>
    </row>
    <row r="27" spans="1:7" ht="12.75">
      <c r="A27" s="540" t="s">
        <v>11</v>
      </c>
      <c r="B27" s="539">
        <v>100</v>
      </c>
      <c r="C27" s="580">
        <v>16.652773761121413</v>
      </c>
      <c r="D27" s="537">
        <v>83.34722623887858</v>
      </c>
      <c r="E27" s="537">
        <v>16.652773761121413</v>
      </c>
      <c r="F27" s="537">
        <v>83.34722623887859</v>
      </c>
      <c r="G27" s="573"/>
    </row>
    <row r="28" spans="1:7" ht="12.75">
      <c r="A28" s="535"/>
      <c r="B28" s="567"/>
      <c r="C28" s="567"/>
      <c r="D28" s="568"/>
      <c r="E28" s="567"/>
      <c r="F28" s="567"/>
      <c r="G28" s="535"/>
    </row>
    <row r="29" spans="1:6" ht="12.75">
      <c r="A29" s="535"/>
      <c r="B29" s="567"/>
      <c r="C29" s="570"/>
      <c r="D29" s="570"/>
      <c r="E29" s="570"/>
      <c r="F29" s="570"/>
    </row>
    <row r="30" spans="1:7" ht="12.75">
      <c r="A30" s="535" t="s">
        <v>419</v>
      </c>
      <c r="B30" s="567"/>
      <c r="C30" s="567"/>
      <c r="D30" s="568"/>
      <c r="E30" s="567"/>
      <c r="F30" s="567"/>
      <c r="G30" s="535"/>
    </row>
    <row r="31" spans="1:7" ht="12.75">
      <c r="A31" s="535" t="s">
        <v>424</v>
      </c>
      <c r="B31" s="567"/>
      <c r="C31" s="567"/>
      <c r="D31" s="568"/>
      <c r="E31" s="567"/>
      <c r="F31" s="567"/>
      <c r="G31" s="535"/>
    </row>
    <row r="32" spans="1:7" ht="12.75">
      <c r="A32" s="535"/>
      <c r="B32" s="567"/>
      <c r="C32" s="567"/>
      <c r="D32" s="568"/>
      <c r="E32" s="567"/>
      <c r="F32" s="567"/>
      <c r="G32" s="535"/>
    </row>
    <row r="33" spans="1:7" ht="12.75">
      <c r="A33" s="535" t="s">
        <v>417</v>
      </c>
      <c r="B33" s="567"/>
      <c r="C33" s="567"/>
      <c r="D33" s="568"/>
      <c r="E33" s="567"/>
      <c r="F33" s="567"/>
      <c r="G33" s="535"/>
    </row>
    <row r="34" spans="1:7" ht="13.5" thickBot="1">
      <c r="A34" s="565"/>
      <c r="B34" s="590"/>
      <c r="C34" s="590"/>
      <c r="D34" s="590"/>
      <c r="E34" s="590"/>
      <c r="F34" s="590"/>
      <c r="G34" s="565"/>
    </row>
    <row r="35" spans="1:7" ht="12.75">
      <c r="A35" s="564"/>
      <c r="B35" s="563" t="s">
        <v>416</v>
      </c>
      <c r="C35" s="562" t="s">
        <v>415</v>
      </c>
      <c r="D35" s="561"/>
      <c r="E35" s="562" t="s">
        <v>414</v>
      </c>
      <c r="F35" s="561"/>
      <c r="G35" s="560" t="s">
        <v>413</v>
      </c>
    </row>
    <row r="36" spans="1:7" ht="12.75">
      <c r="A36" s="531" t="s">
        <v>412</v>
      </c>
      <c r="B36" s="559" t="s">
        <v>411</v>
      </c>
      <c r="C36" s="558" t="s">
        <v>384</v>
      </c>
      <c r="D36" s="557" t="s">
        <v>382</v>
      </c>
      <c r="E36" s="551" t="s">
        <v>384</v>
      </c>
      <c r="F36" s="551" t="s">
        <v>382</v>
      </c>
      <c r="G36" s="556" t="s">
        <v>410</v>
      </c>
    </row>
    <row r="37" spans="1:7" ht="12.75">
      <c r="A37" s="555"/>
      <c r="B37" s="554" t="s">
        <v>409</v>
      </c>
      <c r="C37" s="589" t="s">
        <v>409</v>
      </c>
      <c r="D37" s="588" t="s">
        <v>409</v>
      </c>
      <c r="E37" s="587" t="s">
        <v>409</v>
      </c>
      <c r="F37" s="587" t="s">
        <v>409</v>
      </c>
      <c r="G37" s="556" t="s">
        <v>408</v>
      </c>
    </row>
    <row r="38" spans="1:7" ht="12.75">
      <c r="A38" s="549" t="s">
        <v>407</v>
      </c>
      <c r="B38" s="547">
        <v>0.47863302408321834</v>
      </c>
      <c r="C38" s="586">
        <v>0.06590886519379915</v>
      </c>
      <c r="D38" s="585">
        <v>0.43427622134544375</v>
      </c>
      <c r="E38" s="585">
        <v>13.176895306859207</v>
      </c>
      <c r="F38" s="585">
        <v>86.82310469314079</v>
      </c>
      <c r="G38" s="585">
        <v>116.8135758835759</v>
      </c>
    </row>
    <row r="39" spans="1:7" ht="12.75">
      <c r="A39" s="545" t="s">
        <v>406</v>
      </c>
      <c r="B39" s="544">
        <v>4.369121788172977</v>
      </c>
      <c r="C39" s="584">
        <v>1.281159996027411</v>
      </c>
      <c r="D39" s="583">
        <v>3.13021966612194</v>
      </c>
      <c r="E39" s="583">
        <v>29.042161277118296</v>
      </c>
      <c r="F39" s="583">
        <v>70.9578387228817</v>
      </c>
      <c r="G39" s="583">
        <v>107.07354196711854</v>
      </c>
    </row>
    <row r="40" spans="1:7" ht="12.75">
      <c r="A40" s="545" t="s">
        <v>405</v>
      </c>
      <c r="B40" s="544">
        <v>35.29519691760333</v>
      </c>
      <c r="C40" s="584">
        <v>3.61054180698634</v>
      </c>
      <c r="D40" s="583">
        <v>31.9495481179859</v>
      </c>
      <c r="E40" s="583">
        <v>10.153353983649012</v>
      </c>
      <c r="F40" s="583">
        <v>89.84664601635099</v>
      </c>
      <c r="G40" s="583">
        <v>119.54165541017886</v>
      </c>
    </row>
    <row r="41" spans="1:7" ht="12.75">
      <c r="A41" s="545" t="s">
        <v>404</v>
      </c>
      <c r="B41" s="544">
        <v>21.68925548633104</v>
      </c>
      <c r="C41" s="584">
        <v>4.480899972011304</v>
      </c>
      <c r="D41" s="583">
        <v>17.213951010753075</v>
      </c>
      <c r="E41" s="583">
        <v>20.654209496857963</v>
      </c>
      <c r="F41" s="583">
        <v>79.34579050314203</v>
      </c>
      <c r="G41" s="583">
        <v>114.85235550194062</v>
      </c>
    </row>
    <row r="42" spans="1:7" ht="12.75">
      <c r="A42" s="545" t="s">
        <v>403</v>
      </c>
      <c r="B42" s="544">
        <v>2.286270411704173</v>
      </c>
      <c r="C42" s="584">
        <v>0.3602416056482995</v>
      </c>
      <c r="D42" s="583">
        <v>1.9664316218095144</v>
      </c>
      <c r="E42" s="583">
        <v>15.48311990686845</v>
      </c>
      <c r="F42" s="583">
        <v>84.51688009313155</v>
      </c>
      <c r="G42" s="583">
        <v>124.6928971533517</v>
      </c>
    </row>
    <row r="43" spans="1:7" ht="12.75">
      <c r="A43" s="545" t="s">
        <v>402</v>
      </c>
      <c r="B43" s="544">
        <v>1.0091179591087853</v>
      </c>
      <c r="C43" s="584">
        <v>0.15890356539874861</v>
      </c>
      <c r="D43" s="583">
        <v>0.9218212515461498</v>
      </c>
      <c r="E43" s="583">
        <v>14.703425229741018</v>
      </c>
      <c r="F43" s="583">
        <v>85.29657477025899</v>
      </c>
      <c r="G43" s="583">
        <v>125.28965719882468</v>
      </c>
    </row>
    <row r="44" spans="1:7" ht="12.75">
      <c r="A44" s="545" t="s">
        <v>401</v>
      </c>
      <c r="B44" s="544">
        <v>0.14837623746579767</v>
      </c>
      <c r="C44" s="584">
        <v>0.012640056338536824</v>
      </c>
      <c r="D44" s="583">
        <v>0.13904061972390505</v>
      </c>
      <c r="E44" s="583">
        <v>8.333333333333332</v>
      </c>
      <c r="F44" s="583">
        <v>91.66666666666666</v>
      </c>
      <c r="G44" s="583">
        <v>126.5137012987013</v>
      </c>
    </row>
    <row r="45" spans="1:7" ht="12.75">
      <c r="A45" s="545" t="s">
        <v>400</v>
      </c>
      <c r="B45" s="544">
        <v>0.8998300852764504</v>
      </c>
      <c r="C45" s="584">
        <v>0.04243447485080219</v>
      </c>
      <c r="D45" s="583">
        <v>0.8820953601964625</v>
      </c>
      <c r="E45" s="583">
        <v>4.58984375</v>
      </c>
      <c r="F45" s="583">
        <v>95.41015625</v>
      </c>
      <c r="G45" s="583">
        <v>131.49009211873081</v>
      </c>
    </row>
    <row r="46" spans="1:7" ht="12.75">
      <c r="A46" s="545" t="s">
        <v>399</v>
      </c>
      <c r="B46" s="544">
        <v>0.583134567674721</v>
      </c>
      <c r="C46" s="584">
        <v>0.027085835011150333</v>
      </c>
      <c r="D46" s="583">
        <v>0.5805397304056555</v>
      </c>
      <c r="E46" s="583">
        <v>4.457652303120357</v>
      </c>
      <c r="F46" s="583">
        <v>95.54234769687965</v>
      </c>
      <c r="G46" s="583">
        <v>124.39947122861587</v>
      </c>
    </row>
    <row r="47" spans="1:7" ht="12.75">
      <c r="A47" s="545" t="s">
        <v>398</v>
      </c>
      <c r="B47" s="544">
        <v>7.484225053247924</v>
      </c>
      <c r="C47" s="584">
        <v>0.23745248693108462</v>
      </c>
      <c r="D47" s="583">
        <v>7.3727642900351205</v>
      </c>
      <c r="E47" s="583">
        <v>3.1201803298137385</v>
      </c>
      <c r="F47" s="583">
        <v>96.87981967018627</v>
      </c>
      <c r="G47" s="583">
        <v>134.42957139358313</v>
      </c>
    </row>
    <row r="48" spans="1:7" ht="12.75">
      <c r="A48" s="545" t="s">
        <v>397</v>
      </c>
      <c r="B48" s="544">
        <v>2.5200028717981446</v>
      </c>
      <c r="C48" s="584">
        <v>0.21668668008920267</v>
      </c>
      <c r="D48" s="583">
        <v>1.9249000081257506</v>
      </c>
      <c r="E48" s="583">
        <v>10.118043844856661</v>
      </c>
      <c r="F48" s="583">
        <v>89.88195615514334</v>
      </c>
      <c r="G48" s="583">
        <v>146.75386491557222</v>
      </c>
    </row>
    <row r="49" spans="1:7" ht="12.75">
      <c r="A49" s="545" t="s">
        <v>396</v>
      </c>
      <c r="B49" s="544">
        <v>0.4387469387429501</v>
      </c>
      <c r="C49" s="584">
        <v>0.005417167002230067</v>
      </c>
      <c r="D49" s="583">
        <v>0.4008703581650249</v>
      </c>
      <c r="E49" s="583">
        <v>1.3333333333333335</v>
      </c>
      <c r="F49" s="583">
        <v>98.66666666666667</v>
      </c>
      <c r="G49" s="583">
        <v>141.80990990990992</v>
      </c>
    </row>
    <row r="50" spans="1:7" ht="12.75">
      <c r="A50" s="545" t="s">
        <v>395</v>
      </c>
      <c r="B50" s="544">
        <v>0.25287778105730035</v>
      </c>
      <c r="C50" s="584">
        <v>0.02347439034299696</v>
      </c>
      <c r="D50" s="583">
        <v>0.2067552072517809</v>
      </c>
      <c r="E50" s="583">
        <v>10.196078431372548</v>
      </c>
      <c r="F50" s="583">
        <v>89.80392156862746</v>
      </c>
      <c r="G50" s="583">
        <v>130.26589519650653</v>
      </c>
    </row>
    <row r="51" spans="1:7" ht="12.75">
      <c r="A51" s="545" t="s">
        <v>394</v>
      </c>
      <c r="B51" s="544">
        <v>0.42039933948642677</v>
      </c>
      <c r="C51" s="584">
        <v>0.038823030182648814</v>
      </c>
      <c r="D51" s="583">
        <v>0.3891331629935265</v>
      </c>
      <c r="E51" s="583">
        <v>9.071729957805907</v>
      </c>
      <c r="F51" s="583">
        <v>90.92827004219409</v>
      </c>
      <c r="G51" s="583">
        <v>114.58974477958236</v>
      </c>
    </row>
    <row r="52" spans="1:7" ht="12.75">
      <c r="A52" s="545" t="s">
        <v>393</v>
      </c>
      <c r="B52" s="544">
        <v>1.4725942707627016</v>
      </c>
      <c r="C52" s="584">
        <v>0.23022959759477785</v>
      </c>
      <c r="D52" s="583">
        <v>1.1962910463258063</v>
      </c>
      <c r="E52" s="583">
        <v>16.139240506329113</v>
      </c>
      <c r="F52" s="583">
        <v>83.86075949367088</v>
      </c>
      <c r="G52" s="583">
        <v>121.86141886792453</v>
      </c>
    </row>
    <row r="53" spans="1:7" ht="12.75">
      <c r="A53" s="545" t="s">
        <v>392</v>
      </c>
      <c r="B53" s="544">
        <v>14.354204392255717</v>
      </c>
      <c r="C53" s="584">
        <v>0.6446428732653781</v>
      </c>
      <c r="D53" s="583">
        <v>13.498677308390288</v>
      </c>
      <c r="E53" s="583">
        <v>4.557931694861155</v>
      </c>
      <c r="F53" s="583">
        <v>95.44206830513885</v>
      </c>
      <c r="G53" s="583">
        <v>135.49271085546118</v>
      </c>
    </row>
    <row r="54" spans="1:7" ht="12.75">
      <c r="A54" s="545" t="s">
        <v>391</v>
      </c>
      <c r="B54" s="544">
        <v>6.298012875228348</v>
      </c>
      <c r="C54" s="582">
        <v>0.44511055534990385</v>
      </c>
      <c r="D54" s="581">
        <v>5.911032060600042</v>
      </c>
      <c r="E54" s="581">
        <v>7.002840909090908</v>
      </c>
      <c r="F54" s="581">
        <v>92.9971590909091</v>
      </c>
      <c r="G54" s="581">
        <v>132.86902703528335</v>
      </c>
    </row>
    <row r="55" spans="1:7" ht="12.75">
      <c r="A55" s="540" t="s">
        <v>11</v>
      </c>
      <c r="B55" s="539">
        <v>100</v>
      </c>
      <c r="C55" s="580">
        <v>11.881652958224615</v>
      </c>
      <c r="D55" s="579">
        <v>88.11834704177537</v>
      </c>
      <c r="E55" s="579">
        <v>11.881652958224615</v>
      </c>
      <c r="F55" s="579">
        <v>88.1183470417754</v>
      </c>
      <c r="G55" s="578"/>
    </row>
    <row r="56" spans="1:6" ht="12.75">
      <c r="A56" s="535"/>
      <c r="B56" s="567"/>
      <c r="C56" s="570"/>
      <c r="D56" s="570"/>
      <c r="E56" s="570"/>
      <c r="F56" s="570"/>
    </row>
    <row r="57" spans="1:6" ht="12.75">
      <c r="A57" s="438" t="s">
        <v>390</v>
      </c>
      <c r="B57" s="570"/>
      <c r="C57" s="570"/>
      <c r="D57" s="570"/>
      <c r="E57" s="570"/>
      <c r="F57" s="570"/>
    </row>
    <row r="58" spans="1:7" ht="12.75">
      <c r="A58" s="531" t="s">
        <v>389</v>
      </c>
      <c r="B58" s="570"/>
      <c r="C58" s="570"/>
      <c r="D58" s="570"/>
      <c r="E58" s="570"/>
      <c r="F58" s="570"/>
      <c r="G58" s="533"/>
    </row>
    <row r="59" spans="1:6" ht="12.75">
      <c r="A59" s="531" t="s">
        <v>388</v>
      </c>
      <c r="B59" s="570"/>
      <c r="C59" s="570"/>
      <c r="D59" s="570"/>
      <c r="E59" s="570"/>
      <c r="F59" s="570"/>
    </row>
    <row r="60" spans="1:6" ht="12.75">
      <c r="A60" s="531" t="s">
        <v>387</v>
      </c>
      <c r="B60" s="570"/>
      <c r="C60" s="570"/>
      <c r="D60" s="570"/>
      <c r="E60" s="570"/>
      <c r="F60" s="570"/>
    </row>
    <row r="63" spans="1:5" ht="12.75">
      <c r="A63" s="572" t="s">
        <v>305</v>
      </c>
      <c r="D63" s="571"/>
      <c r="E63" s="570"/>
    </row>
    <row r="64" spans="1:7" ht="12.75">
      <c r="A64" s="535" t="s">
        <v>419</v>
      </c>
      <c r="B64" s="534"/>
      <c r="C64" s="534"/>
      <c r="D64" s="569"/>
      <c r="E64" s="567"/>
      <c r="F64" s="534"/>
      <c r="G64" s="535"/>
    </row>
    <row r="65" spans="1:7" ht="12.75">
      <c r="A65" s="535" t="s">
        <v>423</v>
      </c>
      <c r="B65" s="534"/>
      <c r="C65" s="534"/>
      <c r="D65" s="569"/>
      <c r="E65" s="567"/>
      <c r="F65" s="534"/>
      <c r="G65" s="535"/>
    </row>
    <row r="66" spans="1:7" ht="12.75">
      <c r="A66" s="535"/>
      <c r="B66" s="534"/>
      <c r="C66" s="534"/>
      <c r="D66" s="569"/>
      <c r="E66" s="567"/>
      <c r="F66" s="534"/>
      <c r="G66" s="535"/>
    </row>
    <row r="67" spans="1:7" ht="12.75">
      <c r="A67" s="535" t="s">
        <v>417</v>
      </c>
      <c r="B67" s="567"/>
      <c r="C67" s="567"/>
      <c r="D67" s="568"/>
      <c r="E67" s="567"/>
      <c r="F67" s="567"/>
      <c r="G67" s="535"/>
    </row>
    <row r="68" spans="1:7" ht="13.5" thickBot="1">
      <c r="A68" s="565"/>
      <c r="B68" s="566"/>
      <c r="C68" s="566"/>
      <c r="D68" s="566"/>
      <c r="E68" s="566"/>
      <c r="F68" s="566"/>
      <c r="G68" s="565"/>
    </row>
    <row r="69" spans="1:7" ht="12.75">
      <c r="A69" s="564"/>
      <c r="B69" s="563" t="s">
        <v>416</v>
      </c>
      <c r="C69" s="562" t="s">
        <v>415</v>
      </c>
      <c r="D69" s="561"/>
      <c r="E69" s="562" t="s">
        <v>414</v>
      </c>
      <c r="F69" s="561"/>
      <c r="G69" s="560" t="s">
        <v>413</v>
      </c>
    </row>
    <row r="70" spans="1:7" ht="12.75">
      <c r="A70" s="531" t="s">
        <v>412</v>
      </c>
      <c r="B70" s="559" t="s">
        <v>411</v>
      </c>
      <c r="C70" s="558" t="s">
        <v>384</v>
      </c>
      <c r="D70" s="557" t="s">
        <v>382</v>
      </c>
      <c r="E70" s="551" t="s">
        <v>384</v>
      </c>
      <c r="F70" s="551" t="s">
        <v>382</v>
      </c>
      <c r="G70" s="556" t="s">
        <v>410</v>
      </c>
    </row>
    <row r="71" spans="1:7" ht="12.75">
      <c r="A71" s="555"/>
      <c r="B71" s="554" t="s">
        <v>409</v>
      </c>
      <c r="C71" s="553" t="s">
        <v>409</v>
      </c>
      <c r="D71" s="552" t="s">
        <v>409</v>
      </c>
      <c r="E71" s="551" t="s">
        <v>409</v>
      </c>
      <c r="F71" s="551" t="s">
        <v>409</v>
      </c>
      <c r="G71" s="550" t="s">
        <v>408</v>
      </c>
    </row>
    <row r="72" spans="1:7" ht="12.75">
      <c r="A72" s="549" t="s">
        <v>407</v>
      </c>
      <c r="B72" s="547">
        <v>0.731404512576919</v>
      </c>
      <c r="C72" s="548">
        <v>0.1467528200635199</v>
      </c>
      <c r="D72" s="547">
        <v>0.6001533238418574</v>
      </c>
      <c r="E72" s="547">
        <v>19.64809384164223</v>
      </c>
      <c r="F72" s="547">
        <v>80.35190615835776</v>
      </c>
      <c r="G72" s="577">
        <v>360.6984793187338</v>
      </c>
    </row>
    <row r="73" spans="1:7" ht="12.75">
      <c r="A73" s="545" t="s">
        <v>406</v>
      </c>
      <c r="B73" s="544">
        <v>5.123205225089064</v>
      </c>
      <c r="C73" s="546">
        <v>1.5763151170006935</v>
      </c>
      <c r="D73" s="544">
        <v>3.5760960829408974</v>
      </c>
      <c r="E73" s="544">
        <v>30.593736715318126</v>
      </c>
      <c r="F73" s="544">
        <v>69.40626328468188</v>
      </c>
      <c r="G73" s="577">
        <v>270.2735647202945</v>
      </c>
    </row>
    <row r="74" spans="1:7" ht="12.75">
      <c r="A74" s="545" t="s">
        <v>405</v>
      </c>
      <c r="B74" s="544">
        <v>33.5170840980244</v>
      </c>
      <c r="C74" s="546">
        <v>4.590223779797759</v>
      </c>
      <c r="D74" s="544">
        <v>29.04975723725039</v>
      </c>
      <c r="E74" s="544">
        <v>13.64514378730331</v>
      </c>
      <c r="F74" s="544">
        <v>86.35485621269669</v>
      </c>
      <c r="G74" s="577">
        <v>374.610123906705</v>
      </c>
    </row>
    <row r="75" spans="1:7" ht="12.75">
      <c r="A75" s="545" t="s">
        <v>404</v>
      </c>
      <c r="B75" s="544">
        <v>22.94005721688438</v>
      </c>
      <c r="C75" s="546">
        <v>5.213740736684555</v>
      </c>
      <c r="D75" s="544">
        <v>17.790676450188002</v>
      </c>
      <c r="E75" s="544">
        <v>22.664085311666877</v>
      </c>
      <c r="F75" s="544">
        <v>77.33591468833312</v>
      </c>
      <c r="G75" s="577">
        <v>343.42218984692374</v>
      </c>
    </row>
    <row r="76" spans="1:7" ht="12.75">
      <c r="A76" s="545" t="s">
        <v>403</v>
      </c>
      <c r="B76" s="544">
        <v>3.0126578862139692</v>
      </c>
      <c r="C76" s="546">
        <v>0.48698572628043657</v>
      </c>
      <c r="D76" s="544">
        <v>2.546636001898295</v>
      </c>
      <c r="E76" s="544">
        <v>16.05294825511432</v>
      </c>
      <c r="F76" s="544">
        <v>83.94705174488568</v>
      </c>
      <c r="G76" s="577">
        <v>411.35324254587294</v>
      </c>
    </row>
    <row r="77" spans="1:7" ht="12.75">
      <c r="A77" s="545" t="s">
        <v>402</v>
      </c>
      <c r="B77" s="544">
        <v>1.6800712512145093</v>
      </c>
      <c r="C77" s="546">
        <v>0.2920454130617311</v>
      </c>
      <c r="D77" s="544">
        <v>1.4215310480779761</v>
      </c>
      <c r="E77" s="544">
        <v>17.043033659991476</v>
      </c>
      <c r="F77" s="544">
        <v>82.95696634000852</v>
      </c>
      <c r="G77" s="577">
        <v>429.06122752953235</v>
      </c>
    </row>
    <row r="78" spans="1:7" ht="12.75">
      <c r="A78" s="545" t="s">
        <v>401</v>
      </c>
      <c r="B78" s="544">
        <v>0.4385728165821008</v>
      </c>
      <c r="C78" s="546">
        <v>0.0394261307633337</v>
      </c>
      <c r="D78" s="544">
        <v>0.40813346475376916</v>
      </c>
      <c r="E78" s="544">
        <v>8.809135399673735</v>
      </c>
      <c r="F78" s="544">
        <v>91.19086460032626</v>
      </c>
      <c r="G78" s="577">
        <v>419.81368515205605</v>
      </c>
    </row>
    <row r="79" spans="1:7" ht="12.75">
      <c r="A79" s="545" t="s">
        <v>400</v>
      </c>
      <c r="B79" s="544">
        <v>2.364244845082587</v>
      </c>
      <c r="C79" s="546">
        <v>0.1978607673493228</v>
      </c>
      <c r="D79" s="544">
        <v>2.236337750520206</v>
      </c>
      <c r="E79" s="544">
        <v>8.128374325134972</v>
      </c>
      <c r="F79" s="544">
        <v>91.87162567486503</v>
      </c>
      <c r="G79" s="577">
        <v>455.4293241919728</v>
      </c>
    </row>
    <row r="80" spans="1:7" ht="12.75">
      <c r="A80" s="545" t="s">
        <v>399</v>
      </c>
      <c r="B80" s="544">
        <v>0.4912015545719529</v>
      </c>
      <c r="C80" s="546">
        <v>0.03869601723067937</v>
      </c>
      <c r="D80" s="544">
        <v>0.47238345562735007</v>
      </c>
      <c r="E80" s="544">
        <v>7.571428571428572</v>
      </c>
      <c r="F80" s="544">
        <v>92.42857142857143</v>
      </c>
      <c r="G80" s="577">
        <v>421.88258114373895</v>
      </c>
    </row>
    <row r="81" spans="1:7" ht="12.75">
      <c r="A81" s="545" t="s">
        <v>398</v>
      </c>
      <c r="B81" s="544">
        <v>9.232295152758285</v>
      </c>
      <c r="C81" s="546">
        <v>0.6096447997663637</v>
      </c>
      <c r="D81" s="544">
        <v>8.683970357390574</v>
      </c>
      <c r="E81" s="544">
        <v>6.559824023882473</v>
      </c>
      <c r="F81" s="544">
        <v>93.44017597611753</v>
      </c>
      <c r="G81" s="577">
        <v>489.7050462418057</v>
      </c>
    </row>
    <row r="82" spans="1:7" ht="12.75">
      <c r="A82" s="545" t="s">
        <v>397</v>
      </c>
      <c r="B82" s="544">
        <v>2.1172946129763575</v>
      </c>
      <c r="C82" s="546">
        <v>0.2891249589311138</v>
      </c>
      <c r="D82" s="544">
        <v>1.5288577373781622</v>
      </c>
      <c r="E82" s="544">
        <v>15.903614457831324</v>
      </c>
      <c r="F82" s="544">
        <v>84.09638554216868</v>
      </c>
      <c r="G82" s="577">
        <v>704.6820200573147</v>
      </c>
    </row>
    <row r="83" spans="1:7" ht="12.75">
      <c r="A83" s="545" t="s">
        <v>396</v>
      </c>
      <c r="B83" s="544">
        <v>0.5735182986073627</v>
      </c>
      <c r="C83" s="546">
        <v>0.047457379622531305</v>
      </c>
      <c r="D83" s="544">
        <v>0.49136640747636257</v>
      </c>
      <c r="E83" s="544">
        <v>8.807588075880759</v>
      </c>
      <c r="F83" s="544">
        <v>91.19241192411924</v>
      </c>
      <c r="G83" s="577">
        <v>555.9157206537868</v>
      </c>
    </row>
    <row r="84" spans="1:7" ht="12.75">
      <c r="A84" s="545" t="s">
        <v>395</v>
      </c>
      <c r="B84" s="544">
        <v>0.15316312209867214</v>
      </c>
      <c r="C84" s="546">
        <v>0.02263351951228416</v>
      </c>
      <c r="D84" s="544">
        <v>0.11243748402876648</v>
      </c>
      <c r="E84" s="544">
        <v>16.756756756756758</v>
      </c>
      <c r="F84" s="544">
        <v>83.24324324324324</v>
      </c>
      <c r="G84" s="577">
        <v>521.50974025974</v>
      </c>
    </row>
    <row r="85" spans="1:7" ht="12.75">
      <c r="A85" s="545" t="s">
        <v>394</v>
      </c>
      <c r="B85" s="544">
        <v>0.21591277124041888</v>
      </c>
      <c r="C85" s="546">
        <v>0.027014200708210125</v>
      </c>
      <c r="D85" s="544">
        <v>0.18544883729419925</v>
      </c>
      <c r="E85" s="544">
        <v>12.714776632302405</v>
      </c>
      <c r="F85" s="544">
        <v>87.2852233676976</v>
      </c>
      <c r="G85" s="577">
        <v>370.1901968503934</v>
      </c>
    </row>
    <row r="86" spans="1:7" ht="12.75">
      <c r="A86" s="545" t="s">
        <v>393</v>
      </c>
      <c r="B86" s="544">
        <v>1.6544316096297096</v>
      </c>
      <c r="C86" s="546">
        <v>0.30956813784543497</v>
      </c>
      <c r="D86" s="544">
        <v>1.3309969700288395</v>
      </c>
      <c r="E86" s="544">
        <v>18.86960391633289</v>
      </c>
      <c r="F86" s="544">
        <v>81.13039608366711</v>
      </c>
      <c r="G86" s="577">
        <v>393.48359846406873</v>
      </c>
    </row>
    <row r="87" spans="1:7" ht="12.75">
      <c r="A87" s="545" t="s">
        <v>392</v>
      </c>
      <c r="B87" s="544">
        <v>10.91708949584368</v>
      </c>
      <c r="C87" s="546">
        <v>0.824298178366736</v>
      </c>
      <c r="D87" s="544">
        <v>10.055853685248056</v>
      </c>
      <c r="E87" s="544">
        <v>7.576164273251912</v>
      </c>
      <c r="F87" s="544">
        <v>92.42383572674808</v>
      </c>
      <c r="G87" s="577">
        <v>498.9857256952036</v>
      </c>
    </row>
    <row r="88" spans="1:7" ht="12.75">
      <c r="A88" s="545" t="s">
        <v>391</v>
      </c>
      <c r="B88" s="544">
        <v>4.837795530605636</v>
      </c>
      <c r="C88" s="543">
        <v>0.49574708867228856</v>
      </c>
      <c r="D88" s="542">
        <v>4.301828934399299</v>
      </c>
      <c r="E88" s="542">
        <v>10.333282605387307</v>
      </c>
      <c r="F88" s="542">
        <v>89.66671739461269</v>
      </c>
      <c r="G88" s="577">
        <v>477.068182281062</v>
      </c>
    </row>
    <row r="89" spans="1:7" ht="12.75">
      <c r="A89" s="540" t="s">
        <v>11</v>
      </c>
      <c r="B89" s="539">
        <v>100.00000000000001</v>
      </c>
      <c r="C89" s="538">
        <v>15.207534771656993</v>
      </c>
      <c r="D89" s="537">
        <v>84.79246522834298</v>
      </c>
      <c r="E89" s="537">
        <v>15.207534771656992</v>
      </c>
      <c r="F89" s="537">
        <v>84.792465228343</v>
      </c>
      <c r="G89" s="573"/>
    </row>
    <row r="90" spans="1:7" ht="12.75">
      <c r="A90" s="535"/>
      <c r="B90" s="534"/>
      <c r="C90" s="534"/>
      <c r="D90" s="569"/>
      <c r="E90" s="567"/>
      <c r="F90" s="534"/>
      <c r="G90" s="535"/>
    </row>
    <row r="91" spans="1:7" ht="12.75">
      <c r="A91" s="535"/>
      <c r="B91" s="534"/>
      <c r="G91" s="530"/>
    </row>
    <row r="92" spans="1:7" ht="12.75">
      <c r="A92" s="535" t="s">
        <v>419</v>
      </c>
      <c r="B92" s="534"/>
      <c r="C92" s="534"/>
      <c r="D92" s="569"/>
      <c r="E92" s="567"/>
      <c r="F92" s="534"/>
      <c r="G92" s="535"/>
    </row>
    <row r="93" spans="1:7" ht="12.75">
      <c r="A93" s="535" t="s">
        <v>422</v>
      </c>
      <c r="B93" s="534"/>
      <c r="C93" s="534"/>
      <c r="D93" s="569"/>
      <c r="E93" s="567"/>
      <c r="F93" s="534"/>
      <c r="G93" s="535"/>
    </row>
    <row r="94" spans="1:7" ht="12.75">
      <c r="A94" s="535"/>
      <c r="B94" s="534"/>
      <c r="C94" s="534"/>
      <c r="D94" s="569"/>
      <c r="E94" s="567"/>
      <c r="F94" s="534"/>
      <c r="G94" s="535"/>
    </row>
    <row r="95" spans="1:7" ht="12.75">
      <c r="A95" s="535" t="s">
        <v>417</v>
      </c>
      <c r="B95" s="567"/>
      <c r="C95" s="567"/>
      <c r="D95" s="568"/>
      <c r="E95" s="567"/>
      <c r="F95" s="567"/>
      <c r="G95" s="535"/>
    </row>
    <row r="96" spans="1:7" ht="13.5" thickBot="1">
      <c r="A96" s="565"/>
      <c r="B96" s="566"/>
      <c r="C96" s="566"/>
      <c r="D96" s="566"/>
      <c r="E96" s="566"/>
      <c r="F96" s="566"/>
      <c r="G96" s="565"/>
    </row>
    <row r="97" spans="1:7" ht="12.75">
      <c r="A97" s="564"/>
      <c r="B97" s="563" t="s">
        <v>416</v>
      </c>
      <c r="C97" s="562" t="s">
        <v>415</v>
      </c>
      <c r="D97" s="561"/>
      <c r="E97" s="562" t="s">
        <v>414</v>
      </c>
      <c r="F97" s="561"/>
      <c r="G97" s="560" t="s">
        <v>413</v>
      </c>
    </row>
    <row r="98" spans="1:7" ht="12.75">
      <c r="A98" s="531" t="s">
        <v>412</v>
      </c>
      <c r="B98" s="559" t="s">
        <v>411</v>
      </c>
      <c r="C98" s="558" t="s">
        <v>384</v>
      </c>
      <c r="D98" s="557" t="s">
        <v>382</v>
      </c>
      <c r="E98" s="551" t="s">
        <v>384</v>
      </c>
      <c r="F98" s="551" t="s">
        <v>382</v>
      </c>
      <c r="G98" s="556" t="s">
        <v>410</v>
      </c>
    </row>
    <row r="99" spans="1:7" ht="12.75">
      <c r="A99" s="555"/>
      <c r="B99" s="554" t="s">
        <v>409</v>
      </c>
      <c r="C99" s="553" t="s">
        <v>409</v>
      </c>
      <c r="D99" s="552" t="s">
        <v>409</v>
      </c>
      <c r="E99" s="551" t="s">
        <v>409</v>
      </c>
      <c r="F99" s="551" t="s">
        <v>409</v>
      </c>
      <c r="G99" s="550" t="s">
        <v>408</v>
      </c>
    </row>
    <row r="100" spans="1:7" ht="12.75">
      <c r="A100" s="549" t="s">
        <v>407</v>
      </c>
      <c r="B100" s="576">
        <v>0.5652378709373528</v>
      </c>
      <c r="C100" s="548">
        <v>0.16181229773462785</v>
      </c>
      <c r="D100" s="547">
        <v>0.48543689320388345</v>
      </c>
      <c r="E100" s="547">
        <v>25</v>
      </c>
      <c r="F100" s="547">
        <v>75</v>
      </c>
      <c r="G100" s="541">
        <v>799.8055555555555</v>
      </c>
    </row>
    <row r="101" spans="1:7" ht="12.75">
      <c r="A101" s="545" t="s">
        <v>406</v>
      </c>
      <c r="B101" s="574">
        <v>3.1559114460668862</v>
      </c>
      <c r="C101" s="546">
        <v>1.0787486515641855</v>
      </c>
      <c r="D101" s="544">
        <v>2.2114347357065802</v>
      </c>
      <c r="E101" s="544">
        <v>32.78688524590164</v>
      </c>
      <c r="F101" s="544">
        <v>67.21311475409836</v>
      </c>
      <c r="G101" s="541">
        <v>667.0314634146341</v>
      </c>
    </row>
    <row r="102" spans="1:7" ht="12.75">
      <c r="A102" s="545" t="s">
        <v>405</v>
      </c>
      <c r="B102" s="574">
        <v>26.613283089967027</v>
      </c>
      <c r="C102" s="546">
        <v>6.580366774541532</v>
      </c>
      <c r="D102" s="544">
        <v>21.844660194174757</v>
      </c>
      <c r="E102" s="544">
        <v>23.14990512333966</v>
      </c>
      <c r="F102" s="544">
        <v>76.85009487666035</v>
      </c>
      <c r="G102" s="541">
        <v>797.4457777777778</v>
      </c>
    </row>
    <row r="103" spans="1:7" ht="12.75">
      <c r="A103" s="545" t="s">
        <v>404</v>
      </c>
      <c r="B103" s="574">
        <v>18.181818181818183</v>
      </c>
      <c r="C103" s="546">
        <v>4.746494066882416</v>
      </c>
      <c r="D103" s="544">
        <v>13.32254584681769</v>
      </c>
      <c r="E103" s="544">
        <v>26.268656716417908</v>
      </c>
      <c r="F103" s="544">
        <v>73.73134328358208</v>
      </c>
      <c r="G103" s="541">
        <v>946.0934412955467</v>
      </c>
    </row>
    <row r="104" spans="1:7" ht="12.75">
      <c r="A104" s="545" t="s">
        <v>403</v>
      </c>
      <c r="B104" s="574">
        <v>1.7428167687235046</v>
      </c>
      <c r="C104" s="546">
        <v>0.2157497303128371</v>
      </c>
      <c r="D104" s="544">
        <v>1.6181229773462782</v>
      </c>
      <c r="E104" s="544">
        <v>11.76470588235294</v>
      </c>
      <c r="F104" s="544">
        <v>88.23529411764706</v>
      </c>
      <c r="G104" s="541">
        <v>843.9913333333335</v>
      </c>
    </row>
    <row r="105" spans="1:7" ht="12.75">
      <c r="A105" s="545" t="s">
        <v>402</v>
      </c>
      <c r="B105" s="574">
        <v>1.6957136128120585</v>
      </c>
      <c r="C105" s="546">
        <v>0.5393743257820928</v>
      </c>
      <c r="D105" s="544">
        <v>1.2944983818770228</v>
      </c>
      <c r="E105" s="544">
        <v>29.411764705882355</v>
      </c>
      <c r="F105" s="544">
        <v>70.58823529411765</v>
      </c>
      <c r="G105" s="541">
        <v>973.3654166666666</v>
      </c>
    </row>
    <row r="106" spans="1:7" ht="12.75">
      <c r="A106" s="545" t="s">
        <v>401</v>
      </c>
      <c r="B106" s="574">
        <v>0.7065473386716911</v>
      </c>
      <c r="C106" s="546">
        <v>0.2157497303128371</v>
      </c>
      <c r="D106" s="544">
        <v>0.593311758360302</v>
      </c>
      <c r="E106" s="544">
        <v>26.666666666666668</v>
      </c>
      <c r="F106" s="544">
        <v>73.33333333333333</v>
      </c>
      <c r="G106" s="541">
        <v>689.6509090909091</v>
      </c>
    </row>
    <row r="107" spans="1:7" ht="12.75">
      <c r="A107" s="545" t="s">
        <v>400</v>
      </c>
      <c r="B107" s="574">
        <v>3.6740461610927935</v>
      </c>
      <c r="C107" s="546">
        <v>0.7011866235167207</v>
      </c>
      <c r="D107" s="544">
        <v>3.290183387270766</v>
      </c>
      <c r="E107" s="544">
        <v>17.56756756756757</v>
      </c>
      <c r="F107" s="544">
        <v>82.43243243243244</v>
      </c>
      <c r="G107" s="541">
        <v>873.5991803278689</v>
      </c>
    </row>
    <row r="108" spans="1:7" ht="12.75">
      <c r="A108" s="545" t="s">
        <v>399</v>
      </c>
      <c r="B108" s="574">
        <v>0.3297220913801225</v>
      </c>
      <c r="C108" s="546">
        <v>0.05393743257820927</v>
      </c>
      <c r="D108" s="544">
        <v>0.2157497303128371</v>
      </c>
      <c r="E108" s="544">
        <v>20</v>
      </c>
      <c r="F108" s="544">
        <v>80</v>
      </c>
      <c r="G108" s="541">
        <v>747.2425000000001</v>
      </c>
    </row>
    <row r="109" spans="1:7" ht="12.75">
      <c r="A109" s="545" t="s">
        <v>398</v>
      </c>
      <c r="B109" s="574">
        <v>6.782854451248234</v>
      </c>
      <c r="C109" s="546">
        <v>1.0787486515641855</v>
      </c>
      <c r="D109" s="544">
        <v>6.310679611650485</v>
      </c>
      <c r="E109" s="544">
        <v>14.5985401459854</v>
      </c>
      <c r="F109" s="544">
        <v>85.40145985401459</v>
      </c>
      <c r="G109" s="541">
        <v>943.4717948717948</v>
      </c>
    </row>
    <row r="110" spans="1:7" ht="12.75">
      <c r="A110" s="545" t="s">
        <v>397</v>
      </c>
      <c r="B110" s="574">
        <v>2.7319830428638716</v>
      </c>
      <c r="C110" s="546">
        <v>0.4314994606256742</v>
      </c>
      <c r="D110" s="544">
        <v>2.481121898597627</v>
      </c>
      <c r="E110" s="544">
        <v>14.814814814814813</v>
      </c>
      <c r="F110" s="544">
        <v>85.18518518518519</v>
      </c>
      <c r="G110" s="541">
        <v>2279.4397826086956</v>
      </c>
    </row>
    <row r="111" spans="1:7" ht="12.75">
      <c r="A111" s="545" t="s">
        <v>396</v>
      </c>
      <c r="B111" s="574">
        <v>0.5181347150259068</v>
      </c>
      <c r="C111" s="546">
        <v>0.2157497303128371</v>
      </c>
      <c r="D111" s="544">
        <v>0.3236245954692557</v>
      </c>
      <c r="E111" s="544">
        <v>40</v>
      </c>
      <c r="F111" s="544">
        <v>60</v>
      </c>
      <c r="G111" s="541">
        <v>1137.965</v>
      </c>
    </row>
    <row r="112" spans="1:7" ht="12.75">
      <c r="A112" s="545" t="s">
        <v>395</v>
      </c>
      <c r="B112" s="574">
        <v>6.924163918982572</v>
      </c>
      <c r="C112" s="546">
        <v>1.2944983818770228</v>
      </c>
      <c r="D112" s="544">
        <v>4.314994606256742</v>
      </c>
      <c r="E112" s="544">
        <v>23.076923076923077</v>
      </c>
      <c r="F112" s="544">
        <v>76.92307692307693</v>
      </c>
      <c r="G112" s="541">
        <v>2125.378875</v>
      </c>
    </row>
    <row r="113" spans="1:7" ht="12.75">
      <c r="A113" s="545" t="s">
        <v>394</v>
      </c>
      <c r="B113" s="574">
        <v>0.23551577955723035</v>
      </c>
      <c r="C113" s="546">
        <v>0.05393743257820927</v>
      </c>
      <c r="D113" s="544">
        <v>0.16181229773462785</v>
      </c>
      <c r="E113" s="544">
        <v>25</v>
      </c>
      <c r="F113" s="544">
        <v>75</v>
      </c>
      <c r="G113" s="541">
        <v>1378.0133333333333</v>
      </c>
    </row>
    <row r="114" spans="1:7" ht="12.75">
      <c r="A114" s="545" t="s">
        <v>393</v>
      </c>
      <c r="B114" s="574">
        <v>0.5652378709373528</v>
      </c>
      <c r="C114" s="546">
        <v>0.05393743257820927</v>
      </c>
      <c r="D114" s="544">
        <v>0.5393743257820928</v>
      </c>
      <c r="E114" s="544">
        <v>9.090909090909092</v>
      </c>
      <c r="F114" s="544">
        <v>90.9090909090909</v>
      </c>
      <c r="G114" s="541">
        <v>883.0840000000001</v>
      </c>
    </row>
    <row r="115" spans="1:7" ht="12.75">
      <c r="A115" s="545" t="s">
        <v>392</v>
      </c>
      <c r="B115" s="574">
        <v>21.431935939707962</v>
      </c>
      <c r="C115" s="546">
        <v>4.53074433656958</v>
      </c>
      <c r="D115" s="544">
        <v>14.994606256742179</v>
      </c>
      <c r="E115" s="544">
        <v>23.204419889502763</v>
      </c>
      <c r="F115" s="544">
        <v>76.79558011049724</v>
      </c>
      <c r="G115" s="541">
        <v>1739.8425179856117</v>
      </c>
    </row>
    <row r="116" spans="1:7" ht="12.75">
      <c r="A116" s="545" t="s">
        <v>391</v>
      </c>
      <c r="B116" s="574">
        <v>4.145077720207254</v>
      </c>
      <c r="C116" s="543">
        <v>1.348435814455232</v>
      </c>
      <c r="D116" s="542">
        <v>2.696871628910464</v>
      </c>
      <c r="E116" s="542">
        <v>33.33333333333333</v>
      </c>
      <c r="F116" s="542">
        <v>66.66666666666666</v>
      </c>
      <c r="G116" s="541">
        <v>1259.8752</v>
      </c>
    </row>
    <row r="117" spans="1:7" ht="12.75">
      <c r="A117" s="540" t="s">
        <v>11</v>
      </c>
      <c r="B117" s="539">
        <v>100.00000000000001</v>
      </c>
      <c r="C117" s="538">
        <v>23.300970873786408</v>
      </c>
      <c r="D117" s="537">
        <v>76.69902912621357</v>
      </c>
      <c r="E117" s="537">
        <v>23.300970873786408</v>
      </c>
      <c r="F117" s="537">
        <v>76.69902912621359</v>
      </c>
      <c r="G117" s="573"/>
    </row>
    <row r="118" spans="1:7" ht="12.75">
      <c r="A118" s="535"/>
      <c r="B118" s="534"/>
      <c r="C118" s="534"/>
      <c r="D118" s="569"/>
      <c r="E118" s="567"/>
      <c r="F118" s="534"/>
      <c r="G118" s="535"/>
    </row>
    <row r="119" spans="1:7" ht="12.75">
      <c r="A119" s="535"/>
      <c r="B119" s="534"/>
      <c r="G119" s="530"/>
    </row>
    <row r="120" spans="1:7" ht="12.75">
      <c r="A120" s="535" t="s">
        <v>419</v>
      </c>
      <c r="B120" s="534"/>
      <c r="C120" s="534"/>
      <c r="D120" s="569"/>
      <c r="E120" s="567"/>
      <c r="F120" s="534"/>
      <c r="G120" s="535"/>
    </row>
    <row r="121" spans="1:7" ht="12.75">
      <c r="A121" s="535" t="s">
        <v>421</v>
      </c>
      <c r="B121" s="534"/>
      <c r="C121" s="534"/>
      <c r="D121" s="569"/>
      <c r="E121" s="567"/>
      <c r="F121" s="534"/>
      <c r="G121" s="535"/>
    </row>
    <row r="122" spans="1:7" ht="12.75">
      <c r="A122" s="535"/>
      <c r="B122" s="534"/>
      <c r="C122" s="534"/>
      <c r="D122" s="569"/>
      <c r="E122" s="567"/>
      <c r="F122" s="534"/>
      <c r="G122" s="535"/>
    </row>
    <row r="123" spans="1:7" ht="12.75">
      <c r="A123" s="535" t="s">
        <v>417</v>
      </c>
      <c r="B123" s="567"/>
      <c r="C123" s="567"/>
      <c r="D123" s="568"/>
      <c r="E123" s="567"/>
      <c r="F123" s="567"/>
      <c r="G123" s="535"/>
    </row>
    <row r="124" spans="1:7" ht="13.5" thickBot="1">
      <c r="A124" s="565"/>
      <c r="B124" s="566"/>
      <c r="C124" s="566"/>
      <c r="D124" s="566"/>
      <c r="E124" s="566"/>
      <c r="F124" s="566"/>
      <c r="G124" s="565"/>
    </row>
    <row r="125" spans="1:7" ht="12.75">
      <c r="A125" s="564"/>
      <c r="B125" s="563" t="s">
        <v>416</v>
      </c>
      <c r="C125" s="562" t="s">
        <v>415</v>
      </c>
      <c r="D125" s="561"/>
      <c r="E125" s="562" t="s">
        <v>414</v>
      </c>
      <c r="F125" s="561"/>
      <c r="G125" s="560" t="s">
        <v>413</v>
      </c>
    </row>
    <row r="126" spans="1:7" ht="12.75">
      <c r="A126" s="531" t="s">
        <v>412</v>
      </c>
      <c r="B126" s="559" t="s">
        <v>411</v>
      </c>
      <c r="C126" s="558" t="s">
        <v>384</v>
      </c>
      <c r="D126" s="557" t="s">
        <v>382</v>
      </c>
      <c r="E126" s="551" t="s">
        <v>384</v>
      </c>
      <c r="F126" s="551" t="s">
        <v>382</v>
      </c>
      <c r="G126" s="556" t="s">
        <v>410</v>
      </c>
    </row>
    <row r="127" spans="1:7" ht="12.75">
      <c r="A127" s="555"/>
      <c r="B127" s="554" t="s">
        <v>409</v>
      </c>
      <c r="C127" s="553" t="s">
        <v>409</v>
      </c>
      <c r="D127" s="552" t="s">
        <v>409</v>
      </c>
      <c r="E127" s="551" t="s">
        <v>409</v>
      </c>
      <c r="F127" s="551" t="s">
        <v>409</v>
      </c>
      <c r="G127" s="550" t="s">
        <v>408</v>
      </c>
    </row>
    <row r="128" spans="1:7" ht="12.75">
      <c r="A128" s="549" t="s">
        <v>407</v>
      </c>
      <c r="B128" s="576">
        <v>0.41528239202657813</v>
      </c>
      <c r="C128" s="548">
        <v>0.0927643784786642</v>
      </c>
      <c r="D128" s="547">
        <v>0.3710575139146568</v>
      </c>
      <c r="E128" s="547">
        <v>20</v>
      </c>
      <c r="F128" s="547">
        <v>80</v>
      </c>
      <c r="G128" s="541">
        <v>219.21</v>
      </c>
    </row>
    <row r="129" spans="1:7" ht="12.75">
      <c r="A129" s="545" t="s">
        <v>406</v>
      </c>
      <c r="B129" s="574">
        <v>2.6578073089700998</v>
      </c>
      <c r="C129" s="546">
        <v>0.927643784786642</v>
      </c>
      <c r="D129" s="544">
        <v>1.855287569573284</v>
      </c>
      <c r="E129" s="544">
        <v>33.33333333333333</v>
      </c>
      <c r="F129" s="544">
        <v>66.66666666666666</v>
      </c>
      <c r="G129" s="541">
        <v>164.672</v>
      </c>
    </row>
    <row r="130" spans="1:7" ht="12.75">
      <c r="A130" s="545" t="s">
        <v>405</v>
      </c>
      <c r="B130" s="574">
        <v>34.966777408637874</v>
      </c>
      <c r="C130" s="546">
        <v>4.7309833024118735</v>
      </c>
      <c r="D130" s="544">
        <v>30.14842300556586</v>
      </c>
      <c r="E130" s="544">
        <v>13.563829787234042</v>
      </c>
      <c r="F130" s="544">
        <v>86.43617021276596</v>
      </c>
      <c r="G130" s="541">
        <v>223.19544615384618</v>
      </c>
    </row>
    <row r="131" spans="1:7" ht="12.75">
      <c r="A131" s="545" t="s">
        <v>404</v>
      </c>
      <c r="B131" s="574">
        <v>19.51827242524917</v>
      </c>
      <c r="C131" s="546">
        <v>3.896103896103896</v>
      </c>
      <c r="D131" s="544">
        <v>16.41929499072356</v>
      </c>
      <c r="E131" s="544">
        <v>19.17808219178082</v>
      </c>
      <c r="F131" s="544">
        <v>80.82191780821918</v>
      </c>
      <c r="G131" s="541">
        <v>211.94084745762711</v>
      </c>
    </row>
    <row r="132" spans="1:7" ht="12.75">
      <c r="A132" s="545" t="s">
        <v>403</v>
      </c>
      <c r="B132" s="574">
        <v>3.820598006644518</v>
      </c>
      <c r="C132" s="546">
        <v>1.0204081632653061</v>
      </c>
      <c r="D132" s="544">
        <v>2.87569573283859</v>
      </c>
      <c r="E132" s="544">
        <v>26.190476190476193</v>
      </c>
      <c r="F132" s="544">
        <v>73.80952380952381</v>
      </c>
      <c r="G132" s="541">
        <v>229.41290322580645</v>
      </c>
    </row>
    <row r="133" spans="1:7" ht="12.75">
      <c r="A133" s="545" t="s">
        <v>402</v>
      </c>
      <c r="B133" s="574">
        <v>0.41528239202657813</v>
      </c>
      <c r="C133" s="546">
        <v>0.0927643784786642</v>
      </c>
      <c r="D133" s="544">
        <v>0.3710575139146568</v>
      </c>
      <c r="E133" s="544">
        <v>20</v>
      </c>
      <c r="F133" s="544">
        <v>80</v>
      </c>
      <c r="G133" s="541">
        <v>191.125</v>
      </c>
    </row>
    <row r="134" spans="1:7" ht="12.75">
      <c r="A134" s="545" t="s">
        <v>401</v>
      </c>
      <c r="B134" s="574">
        <v>0.24916943521594684</v>
      </c>
      <c r="C134" s="546">
        <v>0.0927643784786642</v>
      </c>
      <c r="D134" s="544">
        <v>0.1855287569573284</v>
      </c>
      <c r="E134" s="544">
        <v>33.33333333333333</v>
      </c>
      <c r="F134" s="544">
        <v>66.66666666666666</v>
      </c>
      <c r="G134" s="541">
        <v>308.77</v>
      </c>
    </row>
    <row r="135" spans="1:7" ht="12.75">
      <c r="A135" s="545" t="s">
        <v>400</v>
      </c>
      <c r="B135" s="574">
        <v>2.574750830564784</v>
      </c>
      <c r="C135" s="546">
        <v>0.0927643784786642</v>
      </c>
      <c r="D135" s="544">
        <v>2.411873840445269</v>
      </c>
      <c r="E135" s="544">
        <v>3.7037037037037033</v>
      </c>
      <c r="F135" s="544">
        <v>96.29629629629629</v>
      </c>
      <c r="G135" s="541">
        <v>238.64538461538461</v>
      </c>
    </row>
    <row r="136" spans="1:7" ht="12.75">
      <c r="A136" s="545" t="s">
        <v>399</v>
      </c>
      <c r="B136" s="574">
        <v>0.41528239202657813</v>
      </c>
      <c r="C136" s="546">
        <v>0.0927643784786642</v>
      </c>
      <c r="D136" s="544">
        <v>0.3710575139146568</v>
      </c>
      <c r="E136" s="544">
        <v>20</v>
      </c>
      <c r="F136" s="544">
        <v>80</v>
      </c>
      <c r="G136" s="541">
        <v>217.9175</v>
      </c>
    </row>
    <row r="137" spans="1:7" ht="12.75">
      <c r="A137" s="545" t="s">
        <v>398</v>
      </c>
      <c r="B137" s="574">
        <v>14.202657807308968</v>
      </c>
      <c r="C137" s="546">
        <v>1.5769944341372915</v>
      </c>
      <c r="D137" s="544">
        <v>12.615955473098332</v>
      </c>
      <c r="E137" s="544">
        <v>11.11111111111111</v>
      </c>
      <c r="F137" s="544">
        <v>88.88888888888889</v>
      </c>
      <c r="G137" s="541">
        <v>265.55470588235295</v>
      </c>
    </row>
    <row r="138" spans="1:7" ht="12.75">
      <c r="A138" s="545" t="s">
        <v>397</v>
      </c>
      <c r="B138" s="574">
        <v>2.408637873754153</v>
      </c>
      <c r="C138" s="546">
        <v>0.1855287569573284</v>
      </c>
      <c r="D138" s="544">
        <v>1.4842300556586272</v>
      </c>
      <c r="E138" s="544">
        <v>11.11111111111111</v>
      </c>
      <c r="F138" s="544">
        <v>88.88888888888889</v>
      </c>
      <c r="G138" s="541">
        <v>301.970625</v>
      </c>
    </row>
    <row r="139" spans="1:7" ht="12.75">
      <c r="A139" s="545" t="s">
        <v>396</v>
      </c>
      <c r="B139" s="574">
        <v>0.8305647840531563</v>
      </c>
      <c r="C139" s="546">
        <v>0</v>
      </c>
      <c r="D139" s="544">
        <v>0.927643784786642</v>
      </c>
      <c r="E139" s="544">
        <v>0</v>
      </c>
      <c r="F139" s="544">
        <v>100</v>
      </c>
      <c r="G139" s="541">
        <v>289.32399999999996</v>
      </c>
    </row>
    <row r="140" spans="1:7" ht="12.75">
      <c r="A140" s="545" t="s">
        <v>395</v>
      </c>
      <c r="B140" s="574">
        <v>0.24916943521594684</v>
      </c>
      <c r="C140" s="546">
        <v>0</v>
      </c>
      <c r="D140" s="544">
        <v>0</v>
      </c>
      <c r="E140" s="544">
        <v>0</v>
      </c>
      <c r="F140" s="544">
        <v>0</v>
      </c>
      <c r="G140" s="575" t="s">
        <v>420</v>
      </c>
    </row>
    <row r="141" spans="1:7" ht="12.75">
      <c r="A141" s="545" t="s">
        <v>394</v>
      </c>
      <c r="B141" s="574">
        <v>0.08305647840531562</v>
      </c>
      <c r="C141" s="546">
        <v>0.0927643784786642</v>
      </c>
      <c r="D141" s="544">
        <v>0</v>
      </c>
      <c r="E141" s="544">
        <v>100</v>
      </c>
      <c r="F141" s="544">
        <v>0</v>
      </c>
      <c r="G141" s="575" t="s">
        <v>420</v>
      </c>
    </row>
    <row r="142" spans="1:7" ht="12.75">
      <c r="A142" s="545" t="s">
        <v>393</v>
      </c>
      <c r="B142" s="574">
        <v>0.9966777408637874</v>
      </c>
      <c r="C142" s="546">
        <v>0.1855287569573284</v>
      </c>
      <c r="D142" s="544">
        <v>0.927643784786642</v>
      </c>
      <c r="E142" s="544">
        <v>16.666666666666664</v>
      </c>
      <c r="F142" s="544">
        <v>83.33333333333334</v>
      </c>
      <c r="G142" s="541">
        <v>259.20300000000003</v>
      </c>
    </row>
    <row r="143" spans="1:7" ht="12.75">
      <c r="A143" s="545" t="s">
        <v>392</v>
      </c>
      <c r="B143" s="574">
        <v>11.960132890365449</v>
      </c>
      <c r="C143" s="546">
        <v>0.8348794063079777</v>
      </c>
      <c r="D143" s="544">
        <v>10.946196660482375</v>
      </c>
      <c r="E143" s="544">
        <v>7.086614173228346</v>
      </c>
      <c r="F143" s="544">
        <v>92.91338582677166</v>
      </c>
      <c r="G143" s="541">
        <v>277.24</v>
      </c>
    </row>
    <row r="144" spans="1:7" ht="12.75">
      <c r="A144" s="545" t="s">
        <v>391</v>
      </c>
      <c r="B144" s="574">
        <v>4.235880398671096</v>
      </c>
      <c r="C144" s="543">
        <v>0.5565862708719851</v>
      </c>
      <c r="D144" s="542">
        <v>3.6178107606679033</v>
      </c>
      <c r="E144" s="542">
        <v>13.333333333333334</v>
      </c>
      <c r="F144" s="542">
        <v>86.66666666666667</v>
      </c>
      <c r="G144" s="541">
        <v>254.725641025641</v>
      </c>
    </row>
    <row r="145" spans="1:7" ht="12.75">
      <c r="A145" s="540" t="s">
        <v>11</v>
      </c>
      <c r="B145" s="539">
        <v>100</v>
      </c>
      <c r="C145" s="538">
        <v>14.471243042671617</v>
      </c>
      <c r="D145" s="537">
        <v>85.52875695732837</v>
      </c>
      <c r="E145" s="537">
        <v>14.471243042671613</v>
      </c>
      <c r="F145" s="537">
        <v>85.52875695732838</v>
      </c>
      <c r="G145" s="573"/>
    </row>
    <row r="146" spans="1:7" ht="12.75">
      <c r="A146" s="535"/>
      <c r="B146" s="534"/>
      <c r="C146" s="534"/>
      <c r="D146" s="569"/>
      <c r="E146" s="567"/>
      <c r="F146" s="534"/>
      <c r="G146" s="535"/>
    </row>
    <row r="147" spans="1:7" ht="12.75">
      <c r="A147" s="535"/>
      <c r="B147" s="534"/>
      <c r="G147" s="530"/>
    </row>
    <row r="148" spans="1:5" ht="12.75">
      <c r="A148" s="572" t="s">
        <v>305</v>
      </c>
      <c r="D148" s="571"/>
      <c r="E148" s="570"/>
    </row>
    <row r="149" spans="1:7" ht="12.75">
      <c r="A149" s="535" t="s">
        <v>419</v>
      </c>
      <c r="B149" s="534"/>
      <c r="C149" s="534"/>
      <c r="D149" s="569"/>
      <c r="E149" s="567"/>
      <c r="F149" s="534"/>
      <c r="G149" s="535"/>
    </row>
    <row r="150" spans="1:7" ht="12.75">
      <c r="A150" s="535" t="s">
        <v>418</v>
      </c>
      <c r="B150" s="534"/>
      <c r="C150" s="534"/>
      <c r="D150" s="569"/>
      <c r="E150" s="567"/>
      <c r="F150" s="534"/>
      <c r="G150" s="535"/>
    </row>
    <row r="151" spans="1:7" ht="12.75">
      <c r="A151" s="535"/>
      <c r="B151" s="534"/>
      <c r="C151" s="534"/>
      <c r="D151" s="569"/>
      <c r="E151" s="567"/>
      <c r="F151" s="534"/>
      <c r="G151" s="535"/>
    </row>
    <row r="152" spans="1:7" ht="12.75">
      <c r="A152" s="535" t="s">
        <v>417</v>
      </c>
      <c r="B152" s="567"/>
      <c r="C152" s="567"/>
      <c r="D152" s="568"/>
      <c r="E152" s="567"/>
      <c r="F152" s="567"/>
      <c r="G152" s="535"/>
    </row>
    <row r="153" spans="1:7" ht="13.5" thickBot="1">
      <c r="A153" s="565"/>
      <c r="B153" s="566"/>
      <c r="C153" s="566"/>
      <c r="D153" s="566"/>
      <c r="E153" s="566"/>
      <c r="F153" s="566"/>
      <c r="G153" s="565"/>
    </row>
    <row r="154" spans="1:7" ht="12.75">
      <c r="A154" s="564"/>
      <c r="B154" s="563" t="s">
        <v>416</v>
      </c>
      <c r="C154" s="562" t="s">
        <v>415</v>
      </c>
      <c r="D154" s="561"/>
      <c r="E154" s="562" t="s">
        <v>414</v>
      </c>
      <c r="F154" s="561"/>
      <c r="G154" s="560" t="s">
        <v>413</v>
      </c>
    </row>
    <row r="155" spans="1:7" ht="12.75">
      <c r="A155" s="531" t="s">
        <v>412</v>
      </c>
      <c r="B155" s="559" t="s">
        <v>411</v>
      </c>
      <c r="C155" s="558" t="s">
        <v>384</v>
      </c>
      <c r="D155" s="557" t="s">
        <v>382</v>
      </c>
      <c r="E155" s="551" t="s">
        <v>384</v>
      </c>
      <c r="F155" s="551" t="s">
        <v>382</v>
      </c>
      <c r="G155" s="556" t="s">
        <v>410</v>
      </c>
    </row>
    <row r="156" spans="1:7" ht="12.75">
      <c r="A156" s="555"/>
      <c r="B156" s="554" t="s">
        <v>409</v>
      </c>
      <c r="C156" s="553" t="s">
        <v>409</v>
      </c>
      <c r="D156" s="552" t="s">
        <v>409</v>
      </c>
      <c r="E156" s="551" t="s">
        <v>409</v>
      </c>
      <c r="F156" s="551" t="s">
        <v>409</v>
      </c>
      <c r="G156" s="550" t="s">
        <v>408</v>
      </c>
    </row>
    <row r="157" spans="1:7" ht="12.75">
      <c r="A157" s="549" t="s">
        <v>407</v>
      </c>
      <c r="B157" s="547">
        <v>1.2143354210160056</v>
      </c>
      <c r="C157" s="548">
        <v>0.30846524686455234</v>
      </c>
      <c r="D157" s="547">
        <v>0.9309370324534993</v>
      </c>
      <c r="E157" s="547">
        <v>24.88822652757079</v>
      </c>
      <c r="F157" s="547">
        <v>75.1117734724292</v>
      </c>
      <c r="G157" s="541">
        <v>1628.8238888888889</v>
      </c>
    </row>
    <row r="158" spans="1:7" ht="12.75">
      <c r="A158" s="545" t="s">
        <v>406</v>
      </c>
      <c r="B158" s="544">
        <v>8.371607515657619</v>
      </c>
      <c r="C158" s="546">
        <v>3.306304143039214</v>
      </c>
      <c r="D158" s="544">
        <v>5.136777554073773</v>
      </c>
      <c r="E158" s="544">
        <v>39.1599212426165</v>
      </c>
      <c r="F158" s="544">
        <v>60.84007875738351</v>
      </c>
      <c r="G158" s="541">
        <v>1067.1614347357067</v>
      </c>
    </row>
    <row r="159" spans="1:7" ht="12.75">
      <c r="A159" s="545" t="s">
        <v>405</v>
      </c>
      <c r="B159" s="544">
        <v>22.684411969380655</v>
      </c>
      <c r="C159" s="546">
        <v>4.889266517667486</v>
      </c>
      <c r="D159" s="544">
        <v>17.98333918247474</v>
      </c>
      <c r="E159" s="544">
        <v>21.376080109827992</v>
      </c>
      <c r="F159" s="544">
        <v>78.623919890172</v>
      </c>
      <c r="G159" s="541">
        <v>1405.1375780608053</v>
      </c>
    </row>
    <row r="160" spans="1:7" ht="12.75">
      <c r="A160" s="545" t="s">
        <v>404</v>
      </c>
      <c r="B160" s="544">
        <v>29.697286012526096</v>
      </c>
      <c r="C160" s="546">
        <v>8.989822493950756</v>
      </c>
      <c r="D160" s="544">
        <v>20.755832209682485</v>
      </c>
      <c r="E160" s="544">
        <v>30.222305017386986</v>
      </c>
      <c r="F160" s="544">
        <v>69.77769498261301</v>
      </c>
      <c r="G160" s="541">
        <v>1380.6741390050727</v>
      </c>
    </row>
    <row r="161" spans="1:7" ht="12.75">
      <c r="A161" s="545" t="s">
        <v>403</v>
      </c>
      <c r="B161" s="544">
        <v>4.944328462073765</v>
      </c>
      <c r="C161" s="546">
        <v>0.9734202700456234</v>
      </c>
      <c r="D161" s="544">
        <v>4.0525314468313045</v>
      </c>
      <c r="E161" s="544">
        <v>19.367879456082324</v>
      </c>
      <c r="F161" s="544">
        <v>80.63212054391768</v>
      </c>
      <c r="G161" s="541">
        <v>1771.7697857793985</v>
      </c>
    </row>
    <row r="162" spans="1:7" ht="12.75">
      <c r="A162" s="545" t="s">
        <v>402</v>
      </c>
      <c r="B162" s="544">
        <v>2.637439109255393</v>
      </c>
      <c r="C162" s="546">
        <v>0.5024104619590314</v>
      </c>
      <c r="D162" s="544">
        <v>2.174033506344779</v>
      </c>
      <c r="E162" s="544">
        <v>18.771566597653553</v>
      </c>
      <c r="F162" s="544">
        <v>81.22843340234644</v>
      </c>
      <c r="G162" s="541">
        <v>2031.9537298215803</v>
      </c>
    </row>
    <row r="163" spans="1:7" ht="12.75">
      <c r="A163" s="545" t="s">
        <v>401</v>
      </c>
      <c r="B163" s="544">
        <v>1.163883089770355</v>
      </c>
      <c r="C163" s="546">
        <v>0.16623875579526773</v>
      </c>
      <c r="D163" s="544">
        <v>1.0066680212046768</v>
      </c>
      <c r="E163" s="544">
        <v>14.173228346456693</v>
      </c>
      <c r="F163" s="544">
        <v>85.8267716535433</v>
      </c>
      <c r="G163" s="541">
        <v>1382.2081834862386</v>
      </c>
    </row>
    <row r="164" spans="1:7" ht="12.75">
      <c r="A164" s="545" t="s">
        <v>400</v>
      </c>
      <c r="B164" s="544">
        <v>4.525052192066806</v>
      </c>
      <c r="C164" s="546">
        <v>0.6095421045826483</v>
      </c>
      <c r="D164" s="544">
        <v>3.976800458080127</v>
      </c>
      <c r="E164" s="544">
        <v>13.290374546919049</v>
      </c>
      <c r="F164" s="544">
        <v>86.70962545308095</v>
      </c>
      <c r="G164" s="541">
        <v>1673.715313516024</v>
      </c>
    </row>
    <row r="165" spans="1:7" ht="12.75">
      <c r="A165" s="545" t="s">
        <v>399</v>
      </c>
      <c r="B165" s="544">
        <v>0.36534446764091855</v>
      </c>
      <c r="C165" s="546">
        <v>0.04433033487873806</v>
      </c>
      <c r="D165" s="544">
        <v>0.33247751159053546</v>
      </c>
      <c r="E165" s="544">
        <v>11.76470588235294</v>
      </c>
      <c r="F165" s="544">
        <v>88.23529411764706</v>
      </c>
      <c r="G165" s="541">
        <v>1950.6985555555555</v>
      </c>
    </row>
    <row r="166" spans="1:7" ht="12.75">
      <c r="A166" s="545" t="s">
        <v>398</v>
      </c>
      <c r="B166" s="544">
        <v>6.480514961725818</v>
      </c>
      <c r="C166" s="546">
        <v>0.6317072720220174</v>
      </c>
      <c r="D166" s="544">
        <v>5.934723581891058</v>
      </c>
      <c r="E166" s="544">
        <v>9.620253164556962</v>
      </c>
      <c r="F166" s="544">
        <v>90.37974683544304</v>
      </c>
      <c r="G166" s="541">
        <v>1970.7596607531902</v>
      </c>
    </row>
    <row r="167" spans="1:7" ht="12.75">
      <c r="A167" s="545" t="s">
        <v>397</v>
      </c>
      <c r="B167" s="544">
        <v>0.8315935977731386</v>
      </c>
      <c r="C167" s="546">
        <v>0.05171872402519441</v>
      </c>
      <c r="D167" s="544">
        <v>0.7369918173590203</v>
      </c>
      <c r="E167" s="544">
        <v>6.557377049180328</v>
      </c>
      <c r="F167" s="544">
        <v>93.44262295081968</v>
      </c>
      <c r="G167" s="541">
        <v>2514.997042606516</v>
      </c>
    </row>
    <row r="168" spans="1:7" ht="12.75">
      <c r="A168" s="545" t="s">
        <v>396</v>
      </c>
      <c r="B168" s="544">
        <v>0.3914405010438413</v>
      </c>
      <c r="C168" s="546">
        <v>0.025859362012597205</v>
      </c>
      <c r="D168" s="544">
        <v>0.365725262749589</v>
      </c>
      <c r="E168" s="544">
        <v>6.60377358490566</v>
      </c>
      <c r="F168" s="544">
        <v>93.39622641509435</v>
      </c>
      <c r="G168" s="541">
        <v>2101.182272727273</v>
      </c>
    </row>
    <row r="169" spans="1:7" ht="12.75">
      <c r="A169" s="545" t="s">
        <v>395</v>
      </c>
      <c r="B169" s="544">
        <v>2.5521920668058455</v>
      </c>
      <c r="C169" s="546">
        <v>0.2530523282661298</v>
      </c>
      <c r="D169" s="544">
        <v>1.9154398862188071</v>
      </c>
      <c r="E169" s="544">
        <v>11.669505962521294</v>
      </c>
      <c r="F169" s="544">
        <v>88.3304940374787</v>
      </c>
      <c r="G169" s="541">
        <v>2796.9494792671167</v>
      </c>
    </row>
    <row r="170" spans="1:7" ht="12.75">
      <c r="A170" s="545" t="s">
        <v>394</v>
      </c>
      <c r="B170" s="544">
        <v>0.24530271398747389</v>
      </c>
      <c r="C170" s="546">
        <v>0.05541291859842258</v>
      </c>
      <c r="D170" s="544">
        <v>0.1828626313747945</v>
      </c>
      <c r="E170" s="544">
        <v>23.25581395348837</v>
      </c>
      <c r="F170" s="544">
        <v>76.74418604651163</v>
      </c>
      <c r="G170" s="541">
        <v>2012.0546464646466</v>
      </c>
    </row>
    <row r="171" spans="1:7" ht="12.75">
      <c r="A171" s="545" t="s">
        <v>393</v>
      </c>
      <c r="B171" s="544">
        <v>3.150661099512874</v>
      </c>
      <c r="C171" s="546">
        <v>0.709285358059809</v>
      </c>
      <c r="D171" s="544">
        <v>2.4566393911967346</v>
      </c>
      <c r="E171" s="544">
        <v>22.403733955659277</v>
      </c>
      <c r="F171" s="544">
        <v>77.59626604434072</v>
      </c>
      <c r="G171" s="541">
        <v>1638.7332330827069</v>
      </c>
    </row>
    <row r="172" spans="1:7" ht="12.75">
      <c r="A172" s="545" t="s">
        <v>392</v>
      </c>
      <c r="B172" s="544">
        <v>7.997564370215728</v>
      </c>
      <c r="C172" s="546">
        <v>0.773933763091302</v>
      </c>
      <c r="D172" s="544">
        <v>7.06145292672565</v>
      </c>
      <c r="E172" s="544">
        <v>9.877416313059879</v>
      </c>
      <c r="F172" s="544">
        <v>90.12258368694013</v>
      </c>
      <c r="G172" s="541">
        <v>2114.2539393146744</v>
      </c>
    </row>
    <row r="173" spans="1:7" ht="12.75">
      <c r="A173" s="545" t="s">
        <v>391</v>
      </c>
      <c r="B173" s="544">
        <v>2.747042449547669</v>
      </c>
      <c r="C173" s="543">
        <v>0.3417129980236059</v>
      </c>
      <c r="D173" s="542">
        <v>2.36428452686603</v>
      </c>
      <c r="E173" s="542">
        <v>12.627986348122866</v>
      </c>
      <c r="F173" s="542">
        <v>87.37201365187714</v>
      </c>
      <c r="G173" s="541">
        <v>1912.1717187499999</v>
      </c>
    </row>
    <row r="174" spans="1:7" ht="12.75">
      <c r="A174" s="540" t="s">
        <v>11</v>
      </c>
      <c r="B174" s="539">
        <v>100</v>
      </c>
      <c r="C174" s="538">
        <v>22.632483052882385</v>
      </c>
      <c r="D174" s="537">
        <v>77.3675169471176</v>
      </c>
      <c r="E174" s="537">
        <v>22.632483052882396</v>
      </c>
      <c r="F174" s="537">
        <v>77.36751694711761</v>
      </c>
      <c r="G174" s="536"/>
    </row>
    <row r="175" spans="1:2" ht="12.75">
      <c r="A175" s="535"/>
      <c r="B175" s="534"/>
    </row>
    <row r="176" ht="12.75">
      <c r="A176" s="438" t="s">
        <v>390</v>
      </c>
    </row>
    <row r="177" spans="1:7" ht="12.75">
      <c r="A177" s="531" t="s">
        <v>389</v>
      </c>
      <c r="G177" s="533"/>
    </row>
    <row r="178" ht="12.75">
      <c r="A178" s="531" t="s">
        <v>388</v>
      </c>
    </row>
    <row r="179" ht="12.75">
      <c r="A179" s="531" t="s">
        <v>387</v>
      </c>
    </row>
    <row r="181" ht="12.75">
      <c r="A181" s="419" t="s">
        <v>363</v>
      </c>
    </row>
    <row r="182" ht="12.75">
      <c r="A182" s="414" t="s">
        <v>362</v>
      </c>
    </row>
    <row r="183" ht="12.75">
      <c r="A183" s="414" t="s">
        <v>361</v>
      </c>
    </row>
    <row r="184" ht="12.75">
      <c r="A184" s="414" t="s">
        <v>360</v>
      </c>
    </row>
    <row r="185" ht="12.75">
      <c r="A185" s="414" t="s">
        <v>359</v>
      </c>
    </row>
  </sheetData>
  <sheetProtection/>
  <printOptions/>
  <pageMargins left="0.7086614173228347" right="0.7086614173228347" top="0.7480314960629921" bottom="0.7480314960629921" header="0.31496062992125984" footer="0.31496062992125984"/>
  <pageSetup fitToHeight="2" fitToWidth="1"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L57" sqref="L57"/>
    </sheetView>
  </sheetViews>
  <sheetFormatPr defaultColWidth="9.140625" defaultRowHeight="12.75"/>
  <cols>
    <col min="2" max="2" width="20.28125" style="0" customWidth="1"/>
    <col min="3" max="6" width="20.140625" style="0" customWidth="1"/>
    <col min="7" max="8" width="9.140625" style="0" hidden="1" customWidth="1"/>
    <col min="9" max="9" width="21.28125" style="0" hidden="1" customWidth="1"/>
    <col min="10" max="10" width="18.140625" style="0" customWidth="1"/>
  </cols>
  <sheetData>
    <row r="1" s="30" customFormat="1" ht="12.75">
      <c r="A1" s="6" t="s">
        <v>305</v>
      </c>
    </row>
    <row r="2" spans="1:6" ht="12.75">
      <c r="A2" s="80" t="s">
        <v>69</v>
      </c>
      <c r="B2" s="80"/>
      <c r="C2" s="80"/>
      <c r="D2" s="80"/>
      <c r="E2" s="80"/>
      <c r="F2" s="80"/>
    </row>
    <row r="3" spans="1:6" ht="12.75">
      <c r="A3" s="81"/>
      <c r="B3" s="81"/>
      <c r="C3" s="81"/>
      <c r="D3" s="81"/>
      <c r="E3" s="81"/>
      <c r="F3" s="81"/>
    </row>
    <row r="4" spans="1:6" ht="12.75">
      <c r="A4" s="80" t="s">
        <v>180</v>
      </c>
      <c r="B4" s="80"/>
      <c r="C4" s="80"/>
      <c r="D4" s="80"/>
      <c r="E4" s="80"/>
      <c r="F4" s="80"/>
    </row>
    <row r="5" spans="1:6" ht="13.5" thickBot="1">
      <c r="A5" s="81"/>
      <c r="B5" s="81"/>
      <c r="C5" s="81"/>
      <c r="D5" s="81"/>
      <c r="E5" s="81"/>
      <c r="F5" s="81"/>
    </row>
    <row r="6" spans="1:6" ht="12.75">
      <c r="A6" s="82"/>
      <c r="B6" s="82"/>
      <c r="C6" s="83" t="s">
        <v>70</v>
      </c>
      <c r="D6" s="83" t="s">
        <v>71</v>
      </c>
      <c r="E6" s="83" t="s">
        <v>72</v>
      </c>
      <c r="F6" s="83" t="s">
        <v>11</v>
      </c>
    </row>
    <row r="7" spans="1:6" ht="12.75">
      <c r="A7" s="81"/>
      <c r="B7" s="81"/>
      <c r="C7" s="84" t="s">
        <v>73</v>
      </c>
      <c r="D7" s="84" t="s">
        <v>74</v>
      </c>
      <c r="E7" s="84" t="s">
        <v>75</v>
      </c>
      <c r="F7" s="85"/>
    </row>
    <row r="8" spans="1:6" ht="12.75">
      <c r="A8" s="86"/>
      <c r="B8" s="86"/>
      <c r="C8" s="87"/>
      <c r="D8" s="87"/>
      <c r="E8" s="87"/>
      <c r="F8" s="88"/>
    </row>
    <row r="9" spans="1:6" ht="12.75">
      <c r="A9" s="89" t="s">
        <v>49</v>
      </c>
      <c r="B9" s="81"/>
      <c r="C9" s="85"/>
      <c r="D9" s="85"/>
      <c r="E9" s="85"/>
      <c r="F9" s="85"/>
    </row>
    <row r="10" spans="1:7" ht="12.75">
      <c r="A10" s="629" t="s">
        <v>76</v>
      </c>
      <c r="B10" s="630"/>
      <c r="C10" s="221">
        <v>1415</v>
      </c>
      <c r="D10" s="221">
        <v>1186</v>
      </c>
      <c r="E10" s="221">
        <v>333</v>
      </c>
      <c r="F10" s="90">
        <v>2934</v>
      </c>
      <c r="G10" s="11">
        <f>SUM(C10:F10)</f>
        <v>5868</v>
      </c>
    </row>
    <row r="11" spans="1:6" ht="12.75">
      <c r="A11" s="81" t="s">
        <v>77</v>
      </c>
      <c r="B11" s="81"/>
      <c r="C11" s="221">
        <v>7521</v>
      </c>
      <c r="D11" s="221">
        <v>17494</v>
      </c>
      <c r="E11" s="221">
        <v>4821</v>
      </c>
      <c r="F11" s="91">
        <v>29836</v>
      </c>
    </row>
    <row r="12" spans="1:6" ht="12.75">
      <c r="A12" s="631" t="s">
        <v>181</v>
      </c>
      <c r="B12" s="632"/>
      <c r="C12" s="222">
        <v>8936</v>
      </c>
      <c r="D12" s="222">
        <v>18680</v>
      </c>
      <c r="E12" s="222">
        <v>5154</v>
      </c>
      <c r="F12" s="93">
        <v>32770</v>
      </c>
    </row>
    <row r="13" spans="1:6" ht="12.75">
      <c r="A13" s="81"/>
      <c r="B13" s="81"/>
      <c r="C13" s="221"/>
      <c r="D13" s="221"/>
      <c r="E13" s="221"/>
      <c r="F13" s="90"/>
    </row>
    <row r="14" spans="1:6" ht="12.75">
      <c r="A14" s="89" t="s">
        <v>50</v>
      </c>
      <c r="B14" s="81"/>
      <c r="C14" s="221"/>
      <c r="D14" s="221"/>
      <c r="E14" s="221"/>
      <c r="F14" s="90"/>
    </row>
    <row r="15" spans="1:7" ht="12.75">
      <c r="A15" s="629" t="s">
        <v>76</v>
      </c>
      <c r="B15" s="630"/>
      <c r="C15" s="221">
        <v>74</v>
      </c>
      <c r="D15" s="221">
        <v>162</v>
      </c>
      <c r="E15" s="221">
        <v>0</v>
      </c>
      <c r="F15" s="90">
        <v>236</v>
      </c>
      <c r="G15" s="11">
        <f>SUM(C15:F15)</f>
        <v>472</v>
      </c>
    </row>
    <row r="16" spans="1:6" ht="12.75">
      <c r="A16" s="81" t="s">
        <v>77</v>
      </c>
      <c r="B16" s="81"/>
      <c r="C16" s="221">
        <v>5107</v>
      </c>
      <c r="D16" s="221">
        <v>10795</v>
      </c>
      <c r="E16" s="221">
        <v>1701</v>
      </c>
      <c r="F16" s="90">
        <v>17603</v>
      </c>
    </row>
    <row r="17" spans="1:6" ht="12.75">
      <c r="A17" s="627" t="s">
        <v>182</v>
      </c>
      <c r="B17" s="628"/>
      <c r="C17" s="222">
        <v>5181</v>
      </c>
      <c r="D17" s="222">
        <v>10957</v>
      </c>
      <c r="E17" s="222">
        <v>1701</v>
      </c>
      <c r="F17" s="92">
        <v>17839</v>
      </c>
    </row>
    <row r="18" spans="1:6" ht="12.75">
      <c r="A18" s="81"/>
      <c r="B18" s="81"/>
      <c r="C18" s="223"/>
      <c r="D18" s="223"/>
      <c r="E18" s="223"/>
      <c r="F18" s="94"/>
    </row>
    <row r="19" spans="1:6" ht="12.75">
      <c r="A19" s="627" t="s">
        <v>42</v>
      </c>
      <c r="B19" s="628"/>
      <c r="C19" s="224">
        <v>14117</v>
      </c>
      <c r="D19" s="224">
        <v>29637</v>
      </c>
      <c r="E19" s="224">
        <v>6855</v>
      </c>
      <c r="F19" s="93">
        <v>50609</v>
      </c>
    </row>
    <row r="20" spans="1:6" ht="12.75">
      <c r="A20" s="89"/>
      <c r="B20" s="95"/>
      <c r="C20" s="225"/>
      <c r="D20" s="225"/>
      <c r="E20" s="225"/>
      <c r="F20" s="96"/>
    </row>
    <row r="21" spans="1:6" ht="12.75">
      <c r="A21" s="81"/>
      <c r="B21" s="81"/>
      <c r="C21" s="226"/>
      <c r="D21" s="226"/>
      <c r="E21" s="226"/>
      <c r="F21" s="81"/>
    </row>
    <row r="22" spans="1:6" ht="12.75">
      <c r="A22" s="80" t="s">
        <v>78</v>
      </c>
      <c r="B22" s="80"/>
      <c r="C22" s="227"/>
      <c r="D22" s="227"/>
      <c r="E22" s="227"/>
      <c r="F22" s="80"/>
    </row>
    <row r="23" spans="1:6" ht="13.5" thickBot="1">
      <c r="A23" s="81"/>
      <c r="B23" s="81"/>
      <c r="C23" s="226"/>
      <c r="D23" s="226"/>
      <c r="E23" s="226"/>
      <c r="F23" s="81"/>
    </row>
    <row r="24" spans="1:6" ht="12.75">
      <c r="A24" s="82"/>
      <c r="B24" s="82"/>
      <c r="C24" s="228" t="s">
        <v>70</v>
      </c>
      <c r="D24" s="228" t="s">
        <v>71</v>
      </c>
      <c r="E24" s="228" t="s">
        <v>72</v>
      </c>
      <c r="F24" s="83" t="s">
        <v>11</v>
      </c>
    </row>
    <row r="25" spans="1:6" ht="12.75">
      <c r="A25" s="81"/>
      <c r="B25" s="81"/>
      <c r="C25" s="229" t="s">
        <v>73</v>
      </c>
      <c r="D25" s="229" t="s">
        <v>79</v>
      </c>
      <c r="E25" s="229" t="s">
        <v>75</v>
      </c>
      <c r="F25" s="85"/>
    </row>
    <row r="26" spans="1:6" ht="12.75">
      <c r="A26" s="86"/>
      <c r="B26" s="86"/>
      <c r="C26" s="230"/>
      <c r="D26" s="230"/>
      <c r="E26" s="230"/>
      <c r="F26" s="88"/>
    </row>
    <row r="27" spans="1:7" ht="12.75">
      <c r="A27" s="81" t="s">
        <v>80</v>
      </c>
      <c r="B27" s="81"/>
      <c r="C27" s="221">
        <v>11852</v>
      </c>
      <c r="D27" s="221">
        <v>23521</v>
      </c>
      <c r="E27" s="221">
        <v>5263</v>
      </c>
      <c r="F27" s="90">
        <v>40636</v>
      </c>
      <c r="G27" s="11">
        <f>SUM(C27:F27)</f>
        <v>81272</v>
      </c>
    </row>
    <row r="28" spans="1:6" ht="12.75">
      <c r="A28" s="81"/>
      <c r="B28" s="81"/>
      <c r="C28" s="221"/>
      <c r="D28" s="221"/>
      <c r="E28" s="221"/>
      <c r="F28" s="90"/>
    </row>
    <row r="29" spans="1:6" ht="12.75">
      <c r="A29" s="81" t="s">
        <v>81</v>
      </c>
      <c r="B29" s="81"/>
      <c r="C29" s="221">
        <v>2265</v>
      </c>
      <c r="D29" s="221">
        <v>6116</v>
      </c>
      <c r="E29" s="221">
        <v>1592</v>
      </c>
      <c r="F29" s="90">
        <v>9973</v>
      </c>
    </row>
    <row r="30" spans="1:6" ht="12.75">
      <c r="A30" s="81"/>
      <c r="B30" s="81"/>
      <c r="C30" s="90"/>
      <c r="D30" s="90"/>
      <c r="E30" s="90"/>
      <c r="F30" s="90"/>
    </row>
    <row r="31" spans="1:6" ht="12.75">
      <c r="A31" s="89"/>
      <c r="B31" s="95" t="s">
        <v>42</v>
      </c>
      <c r="C31" s="92">
        <v>14117</v>
      </c>
      <c r="D31" s="92">
        <v>29637</v>
      </c>
      <c r="E31" s="92">
        <v>6855</v>
      </c>
      <c r="F31" s="92">
        <v>50609</v>
      </c>
    </row>
    <row r="32" spans="1:6" ht="12.75">
      <c r="A32" s="81"/>
      <c r="B32" s="81"/>
      <c r="C32" s="81"/>
      <c r="D32" s="81"/>
      <c r="E32" s="81"/>
      <c r="F32" s="81"/>
    </row>
    <row r="33" spans="1:6" ht="12.75">
      <c r="A33" s="97" t="s">
        <v>82</v>
      </c>
      <c r="B33" s="98"/>
      <c r="C33" s="81"/>
      <c r="D33" s="81"/>
      <c r="E33" s="81"/>
      <c r="F33" s="81"/>
    </row>
    <row r="34" spans="1:6" ht="12.75">
      <c r="A34" s="596" t="s">
        <v>433</v>
      </c>
      <c r="B34" s="98"/>
      <c r="C34" s="81"/>
      <c r="D34" s="81"/>
      <c r="E34" s="81"/>
      <c r="F34" s="81"/>
    </row>
    <row r="35" spans="1:6" ht="12.75">
      <c r="A35" s="81" t="s">
        <v>83</v>
      </c>
      <c r="B35" s="98"/>
      <c r="C35" s="81"/>
      <c r="D35" s="81"/>
      <c r="E35" s="81"/>
      <c r="F35" s="81"/>
    </row>
    <row r="36" spans="1:6" ht="12.75">
      <c r="A36" s="81" t="s">
        <v>84</v>
      </c>
      <c r="B36" s="98"/>
      <c r="C36" s="81"/>
      <c r="D36" s="81"/>
      <c r="E36" s="81"/>
      <c r="F36" s="81"/>
    </row>
    <row r="37" spans="1:6" ht="12.75">
      <c r="A37" s="97" t="s">
        <v>85</v>
      </c>
      <c r="B37" s="98"/>
      <c r="C37" s="81"/>
      <c r="D37" s="81"/>
      <c r="E37" s="81"/>
      <c r="F37" s="81"/>
    </row>
    <row r="38" spans="1:6" ht="12.75">
      <c r="A38" s="97" t="s">
        <v>86</v>
      </c>
      <c r="B38" s="98"/>
      <c r="C38" s="81"/>
      <c r="D38" s="81"/>
      <c r="E38" s="81"/>
      <c r="F38" s="81"/>
    </row>
    <row r="39" spans="1:6" ht="12.75">
      <c r="A39" s="97" t="s">
        <v>87</v>
      </c>
      <c r="B39" s="98"/>
      <c r="C39" s="81"/>
      <c r="D39" s="81"/>
      <c r="E39" s="81"/>
      <c r="F39" s="81"/>
    </row>
    <row r="40" spans="1:6" ht="12.75">
      <c r="A40" s="97"/>
      <c r="B40" s="98"/>
      <c r="C40" s="81"/>
      <c r="D40" s="81"/>
      <c r="E40" s="81"/>
      <c r="F40" s="81"/>
    </row>
  </sheetData>
  <sheetProtection/>
  <mergeCells count="5">
    <mergeCell ref="A19:B19"/>
    <mergeCell ref="A10:B10"/>
    <mergeCell ref="A12:B12"/>
    <mergeCell ref="A15:B15"/>
    <mergeCell ref="A17:B17"/>
  </mergeCells>
  <printOptions/>
  <pageMargins left="0.1968503937007874" right="0.1968503937007874" top="0.3937007874015748" bottom="0.984251968503937" header="0.5118110236220472" footer="0.5118110236220472"/>
  <pageSetup fitToHeight="1" fitToWidth="1" horizontalDpi="600" verticalDpi="600" orientation="portrait" paperSize="9" scale="93"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2013-10-18T13:19:39Z</cp:lastPrinted>
  <dcterms:created xsi:type="dcterms:W3CDTF">2001-06-05T15:21:30Z</dcterms:created>
  <dcterms:modified xsi:type="dcterms:W3CDTF">2014-03-03T15:38:58Z</dcterms:modified>
  <cp:category/>
  <cp:version/>
  <cp:contentType/>
  <cp:contentStatus/>
</cp:coreProperties>
</file>