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708" yWindow="65524" windowWidth="12516" windowHeight="11952" tabRatio="725" activeTab="0"/>
  </bookViews>
  <sheets>
    <sheet name="INHOUD" sheetId="1" r:id="rId1"/>
    <sheet name="12vdab_01" sheetId="2" r:id="rId2"/>
    <sheet name="12vdab_02" sheetId="3" r:id="rId3"/>
    <sheet name="12syntra_01" sheetId="4" r:id="rId4"/>
    <sheet name="12syntra_02" sheetId="5" r:id="rId5"/>
    <sheet name="12syntra_03" sheetId="6" r:id="rId6"/>
    <sheet name="12syntra_04" sheetId="7" r:id="rId7"/>
  </sheets>
  <definedNames>
    <definedName name="_xlnm.Print_Area" localSheetId="6">'12syntra_04'!$A$1:$S$28</definedName>
    <definedName name="CC">#REF!</definedName>
  </definedNames>
  <calcPr fullCalcOnLoad="1"/>
</workbook>
</file>

<file path=xl/sharedStrings.xml><?xml version="1.0" encoding="utf-8"?>
<sst xmlns="http://schemas.openxmlformats.org/spreadsheetml/2006/main" count="308" uniqueCount="168">
  <si>
    <t>LEERTIJD</t>
  </si>
  <si>
    <t>Maatschappijgerichte vorming</t>
  </si>
  <si>
    <t>Beroepskennis</t>
  </si>
  <si>
    <t>Lesuren</t>
  </si>
  <si>
    <t>Syntra Antwerpen - Vlaams--Brabant</t>
  </si>
  <si>
    <t xml:space="preserve">   Antwerpen</t>
  </si>
  <si>
    <t xml:space="preserve">   Mechelen</t>
  </si>
  <si>
    <t xml:space="preserve">   Turnhout</t>
  </si>
  <si>
    <t xml:space="preserve">   Heverlee</t>
  </si>
  <si>
    <t>Totaal</t>
  </si>
  <si>
    <t>Syntra Brussel</t>
  </si>
  <si>
    <t xml:space="preserve">   Brussel (Ukkel)</t>
  </si>
  <si>
    <t>Syntra West-Vlaanderen</t>
  </si>
  <si>
    <t xml:space="preserve">   Brugge</t>
  </si>
  <si>
    <t xml:space="preserve">   Ieper</t>
  </si>
  <si>
    <t xml:space="preserve">   Kortrijk</t>
  </si>
  <si>
    <t xml:space="preserve">   Oostende</t>
  </si>
  <si>
    <t xml:space="preserve">   Roeselare</t>
  </si>
  <si>
    <t xml:space="preserve">   Veurne</t>
  </si>
  <si>
    <t xml:space="preserve">   Gent</t>
  </si>
  <si>
    <t xml:space="preserve">   Sint-Niklaas</t>
  </si>
  <si>
    <t xml:space="preserve">   Aalst</t>
  </si>
  <si>
    <t xml:space="preserve">   Oudenaarde</t>
  </si>
  <si>
    <t xml:space="preserve">   Totaal</t>
  </si>
  <si>
    <t>Syntra Limburg</t>
  </si>
  <si>
    <t xml:space="preserve">   Genk</t>
  </si>
  <si>
    <t xml:space="preserve">   Hasselt</t>
  </si>
  <si>
    <t xml:space="preserve">   Neerpelt</t>
  </si>
  <si>
    <t xml:space="preserve">   Tongeren</t>
  </si>
  <si>
    <t>Algemeen totaal</t>
  </si>
  <si>
    <t>ONDERNEMERSOPLEIDING</t>
  </si>
  <si>
    <t>Bedrijfsbeheer</t>
  </si>
  <si>
    <t>Syntra Antwerpen - Vlaams-Brabant</t>
  </si>
  <si>
    <t>Syntra Midden-Vlaanderen</t>
  </si>
  <si>
    <t xml:space="preserve">   Asse</t>
  </si>
  <si>
    <t>LEEROVEREENKOMSTEN EN -VERBINTENISSEN</t>
  </si>
  <si>
    <t>Antwerpen</t>
  </si>
  <si>
    <t>Limburg</t>
  </si>
  <si>
    <t>Oost-Vlaanderen</t>
  </si>
  <si>
    <t>West-Vlaanderen</t>
  </si>
  <si>
    <t>M</t>
  </si>
  <si>
    <t>V</t>
  </si>
  <si>
    <t xml:space="preserve">T </t>
  </si>
  <si>
    <t>T</t>
  </si>
  <si>
    <t>Elektriciteit</t>
  </si>
  <si>
    <t>Personenverzorging</t>
  </si>
  <si>
    <t>Dieren</t>
  </si>
  <si>
    <t>STAGEOVEREENKOMSTEN EN -VERBINTENISSEN</t>
  </si>
  <si>
    <t>Vlaams-Brabant + BHG</t>
  </si>
  <si>
    <t xml:space="preserve">   Brussel (Tour &amp; Taxis)</t>
  </si>
  <si>
    <t>Bron: Vlaams Agentschap voor Ondernemersvorming - SYNTRA Vlaanderen, Kanselarijstraat 19, 1000  Brussel.</t>
  </si>
  <si>
    <t>Bouw</t>
  </si>
  <si>
    <t>Groensector</t>
  </si>
  <si>
    <t>Horeca</t>
  </si>
  <si>
    <t>Informatica</t>
  </si>
  <si>
    <t>Ontwerpen</t>
  </si>
  <si>
    <t>Voeding</t>
  </si>
  <si>
    <t>Vastgoed</t>
  </si>
  <si>
    <t>Aantal lesuren en cursisten</t>
  </si>
  <si>
    <t>BEROEPSOPLEIDING VAN DE VDAB</t>
  </si>
  <si>
    <t xml:space="preserve">Aantal beëindigde opleidingen, opgesplitst naar activiteit </t>
  </si>
  <si>
    <t xml:space="preserve"> werknemers - werkzoekenden</t>
  </si>
  <si>
    <t>Werknemers (1)</t>
  </si>
  <si>
    <t>Werkzoekenden</t>
  </si>
  <si>
    <t>Totaal aantal</t>
  </si>
  <si>
    <t>Opleidingen</t>
  </si>
  <si>
    <t>Uren</t>
  </si>
  <si>
    <t>A. VDAB-centra</t>
  </si>
  <si>
    <t xml:space="preserve">    Module 2: Oriënterende opleiding</t>
  </si>
  <si>
    <t xml:space="preserve">    Module 3: Sollicitatietraining en -begeleiding</t>
  </si>
  <si>
    <t xml:space="preserve">    Module 4: Beroepsspecifieke opleiding</t>
  </si>
  <si>
    <t xml:space="preserve">    Module 5: Persoonsgerichte vorming</t>
  </si>
  <si>
    <t xml:space="preserve">    Module 6: Begeleiding/opleiding op de werkvloer</t>
  </si>
  <si>
    <t>B. Individuele opleidingen</t>
  </si>
  <si>
    <t>C. Profielbepalingen</t>
  </si>
  <si>
    <t>(1) Omvat zowel opleidingen gevolgd op initiatief van de werknemer als op vraag van de werkgever.</t>
  </si>
  <si>
    <t>Bron: Vlaamse Dienst voor Arbeidsbemiddeling en Beroepsopleiding (VDAB), Keizerslaan 11, 1000 Brussel.</t>
  </si>
  <si>
    <t>Toelichting:</t>
  </si>
  <si>
    <t>B. Individuele opleidingen:</t>
  </si>
  <si>
    <t xml:space="preserve">    trainingen in een bedrijf.  Enkel uitkeringsgerechtigde werkzoekenden komen hiervoor in </t>
  </si>
  <si>
    <t xml:space="preserve">    aanmerking.  Deze opleidingen zijn bedoeld als voorbereiding op vast werk en zijn een </t>
  </si>
  <si>
    <t xml:space="preserve">    ideale formule voor sommige moeilijk in te vullen vacatures.  De VDAB staat in voor de </t>
  </si>
  <si>
    <t xml:space="preserve">    kwaliteitsbewaking en opvolging van deze opleidingen.</t>
  </si>
  <si>
    <t xml:space="preserve">    studenten die nog naar school gaan en terzelfdertijd een BO-contract met de VDAB afsloten.</t>
  </si>
  <si>
    <t>C. Profielbepalingen:</t>
  </si>
  <si>
    <t>Voor de werkzoekende aan een bepaalde opleiding begint, wordt hij in veel gevallen eerst getest</t>
  </si>
  <si>
    <t>(gaande van intake-gesprekken tot effectieve bekwaamheidstesten).</t>
  </si>
  <si>
    <t>Totaal uren</t>
  </si>
  <si>
    <t xml:space="preserve">  Mechelen</t>
  </si>
  <si>
    <t xml:space="preserve">  Turnhout</t>
  </si>
  <si>
    <t xml:space="preserve">  Brussel</t>
  </si>
  <si>
    <t xml:space="preserve">  Leuven</t>
  </si>
  <si>
    <t xml:space="preserve">  Vilvoorde</t>
  </si>
  <si>
    <t xml:space="preserve">  Brugge</t>
  </si>
  <si>
    <t xml:space="preserve">  Kortrijk-Roeselare</t>
  </si>
  <si>
    <t xml:space="preserve">  Oostende-Westhoek</t>
  </si>
  <si>
    <t xml:space="preserve">  Aalst-Oudenaarde</t>
  </si>
  <si>
    <t xml:space="preserve">  Gent</t>
  </si>
  <si>
    <t xml:space="preserve">  Sint-Niklaas-Dendermonde</t>
  </si>
  <si>
    <t>Algemene vorming</t>
  </si>
  <si>
    <t>Confectie - vormgeving</t>
  </si>
  <si>
    <t>Diamant</t>
  </si>
  <si>
    <t>Grafische technieken</t>
  </si>
  <si>
    <t>Haven - Maritieme expeditie</t>
  </si>
  <si>
    <t>Hout</t>
  </si>
  <si>
    <t>Industriële automatisering</t>
  </si>
  <si>
    <t>Logistiek</t>
  </si>
  <si>
    <t>Metaal</t>
  </si>
  <si>
    <t>Migranten</t>
  </si>
  <si>
    <t>Primaire sector</t>
  </si>
  <si>
    <t>Schoonmaak</t>
  </si>
  <si>
    <t>Social Profit</t>
  </si>
  <si>
    <t>Sollicitatietraining</t>
  </si>
  <si>
    <t>Tertiaire sector</t>
  </si>
  <si>
    <t>Textiel</t>
  </si>
  <si>
    <t>Trajectwerking</t>
  </si>
  <si>
    <t>Verkoop</t>
  </si>
  <si>
    <t>Vervoer</t>
  </si>
  <si>
    <t>Andere sectoren</t>
  </si>
  <si>
    <t>Administratie en onthaal</t>
  </si>
  <si>
    <t>Grafische en audiovisuele technieken</t>
  </si>
  <si>
    <t>Kunst, antiek en ambachten</t>
  </si>
  <si>
    <t>Mode en kledij</t>
  </si>
  <si>
    <t>Technologie voor medische diagnostiek</t>
  </si>
  <si>
    <t>Transport en logistiek</t>
  </si>
  <si>
    <t>Verkoop en marketing</t>
  </si>
  <si>
    <t>Voertuigen en metaal</t>
  </si>
  <si>
    <t>ANDERE OPLEIDINGSVORMEN</t>
  </si>
  <si>
    <t>VDAB</t>
  </si>
  <si>
    <t>Syntra</t>
  </si>
  <si>
    <t xml:space="preserve">  Antwerpen-Boom</t>
  </si>
  <si>
    <t>Cultuur en podiumkunsten</t>
  </si>
  <si>
    <t>Toerisme</t>
  </si>
  <si>
    <t>Bouw en hout</t>
  </si>
  <si>
    <t>Financien en verzekeringen</t>
  </si>
  <si>
    <t>Toerisme en recreatie</t>
  </si>
  <si>
    <r>
      <t xml:space="preserve">2) Technische school (IBT):  individuele beroepsopleiding in technische scholen. </t>
    </r>
    <r>
      <rPr>
        <sz val="9"/>
        <rFont val="Arial"/>
        <family val="2"/>
      </rPr>
      <t xml:space="preserve"> Het betreft</t>
    </r>
  </si>
  <si>
    <r>
      <rPr>
        <b/>
        <sz val="9"/>
        <rFont val="Arial"/>
        <family val="2"/>
      </rPr>
      <t>1) Onderneming (IBO)</t>
    </r>
    <r>
      <rPr>
        <sz val="9"/>
        <rFont val="Arial"/>
        <family val="2"/>
      </rPr>
      <t>:  de</t>
    </r>
    <r>
      <rPr>
        <b/>
        <sz val="9"/>
        <rFont val="Arial"/>
        <family val="2"/>
      </rPr>
      <t xml:space="preserve"> individuele beroepsopleidingen in de onderneming</t>
    </r>
    <r>
      <rPr>
        <sz val="9"/>
        <rFont val="Arial"/>
        <family val="2"/>
      </rPr>
      <t xml:space="preserve"> zijn 'on the job'-</t>
    </r>
  </si>
  <si>
    <t xml:space="preserve">   Oudenaarde (1)</t>
  </si>
  <si>
    <t>Schooljaar 2012-2013</t>
  </si>
  <si>
    <t>Aantal beëindigde opleidingen per subsector in 2012</t>
  </si>
  <si>
    <t>Cursusjaar 2012-2013</t>
  </si>
  <si>
    <t>ONDER TOEZICHT OP 31 DECEMBER 2012</t>
  </si>
  <si>
    <t>12vdab_01</t>
  </si>
  <si>
    <t>12vdab_02</t>
  </si>
  <si>
    <t>12syntra_01</t>
  </si>
  <si>
    <t>12syntra_02</t>
  </si>
  <si>
    <t>12syntra_03</t>
  </si>
  <si>
    <t>12syntra_04</t>
  </si>
  <si>
    <t xml:space="preserve">Beroepsopleiding van de VDAB: aantal beëindigde opleidingen 2012, opgesplitst naar activiteit </t>
  </si>
  <si>
    <t>Aantal beëindigde opleidingen 2012 naar Syntra en naar subsector</t>
  </si>
  <si>
    <t>Syntra - leertijd: aantal lesuren en cursisten - cursusjaar 2012-2013</t>
  </si>
  <si>
    <t>Syntra - ondernemersopleiding: aantal lesuren en cursisten - cursusjaar 2012-2013</t>
  </si>
  <si>
    <t>Syntra - aantal leerovereenkomsen en -verbintenissen onder toezicht op 31/12/2012</t>
  </si>
  <si>
    <t>Syntra - aantal stageovereenkomsen en -verbintenissen onder toezicht op 31/12/2012</t>
  </si>
  <si>
    <t>Cursisten</t>
  </si>
  <si>
    <t>(1) In het cursusjaar 2012-2013 werd er in Syntra Oudenaarde geen Leertijd georganiseerd.</t>
  </si>
  <si>
    <t>Bron: Vlaams Agentschap voor Ondernemersvorming - SYNTRA Vlaanderen, Kanselarijstraat 19, 1000 Brussel.</t>
  </si>
  <si>
    <t>Onderwijs</t>
  </si>
  <si>
    <t>Toezichtsfuncties</t>
  </si>
  <si>
    <t>Aantal beëindigde opleidingen 2012 voor werknemers en werkzoekenden naar regio verblijfplaats (1)</t>
  </si>
  <si>
    <t>Buiten Brussel/Vlaanderen</t>
  </si>
  <si>
    <t xml:space="preserve">  Limburg-Oost</t>
  </si>
  <si>
    <t xml:space="preserve">  Limburg-West</t>
  </si>
  <si>
    <t>Onbekend</t>
  </si>
  <si>
    <t>(1) Vanaf 2012 worden cursisten regionaal ingedeeld volgens verblijfplaats van de cursist op het einde van de opleiding in tegenstelling tot de vroegere regionale indeling volgens centra. </t>
  </si>
  <si>
    <t>Werknemers (2)</t>
  </si>
  <si>
    <t>(2) Omvat zowel opleidingen gevolgd op initiatief van de werknemer als op vraag van de werkgever.</t>
  </si>
</sst>
</file>

<file path=xl/styles.xml><?xml version="1.0" encoding="utf-8"?>
<styleSheet xmlns="http://schemas.openxmlformats.org/spreadsheetml/2006/main">
  <numFmts count="4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;0;&quot;-&quot;"/>
    <numFmt numFmtId="189" formatCode="#,##0;\-0;&quot;-&quot;"/>
    <numFmt numFmtId="190" formatCode="0.0%"/>
    <numFmt numFmtId="191" formatCode="0.0"/>
    <numFmt numFmtId="192" formatCode="#,##0.0"/>
    <numFmt numFmtId="193" formatCode="0.000000"/>
    <numFmt numFmtId="194" formatCode="0.000%"/>
    <numFmt numFmtId="195" formatCode="0.0000%"/>
    <numFmt numFmtId="196" formatCode="&quot;£&quot;#,##0;[Red]\-&quot;£&quot;#,##0"/>
    <numFmt numFmtId="197" formatCode="&quot;£&quot;#,##0.00;[Red]\-&quot;£&quot;#,##0.00"/>
    <numFmt numFmtId="198" formatCode="#,##0.0;\-0.0;&quot;-&quot;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  <numFmt numFmtId="202" formatCode="[$€-2]\ #.##000_);[Red]\([$€-2]\ #.##000\)"/>
    <numFmt numFmtId="203" formatCode="###,###"/>
    <numFmt numFmtId="204" formatCode="&quot;Waar&quot;;&quot;Waar&quot;;&quot;Onwaar&quot;"/>
  </numFmts>
  <fonts count="61">
    <font>
      <sz val="10"/>
      <name val="Arial"/>
      <family val="0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Helvetic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etica"/>
      <family val="0"/>
    </font>
    <font>
      <sz val="8"/>
      <color indexed="9"/>
      <name val="Arial"/>
      <family val="2"/>
    </font>
    <font>
      <b/>
      <sz val="12"/>
      <name val="Helvetic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" fillId="0" borderId="2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27" borderId="3" applyNumberForma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8" fillId="28" borderId="0" applyNumberFormat="0" applyBorder="0" applyAlignment="0" applyProtection="0"/>
    <xf numFmtId="3" fontId="4" fillId="1" borderId="5" applyBorder="0">
      <alignment/>
      <protection/>
    </xf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4" fillId="32" borderId="0" applyNumberFormat="0" applyBorder="0" applyAlignment="0" applyProtection="0"/>
    <xf numFmtId="190" fontId="5" fillId="0" borderId="0" applyFont="0" applyFill="0" applyBorder="0" applyAlignment="0" applyProtection="0"/>
    <xf numFmtId="10" fontId="5" fillId="0" borderId="0">
      <alignment/>
      <protection/>
    </xf>
    <xf numFmtId="194" fontId="5" fillId="0" borderId="0" applyFont="0" applyFill="0" applyBorder="0" applyAlignment="0" applyProtection="0"/>
    <xf numFmtId="195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33" borderId="2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3" fontId="10" fillId="34" borderId="2" applyBorder="0">
      <alignment/>
      <protection/>
    </xf>
    <xf numFmtId="0" fontId="55" fillId="0" borderId="0" applyNumberFormat="0" applyFill="0" applyBorder="0" applyAlignment="0" applyProtection="0"/>
    <xf numFmtId="0" fontId="11" fillId="35" borderId="0">
      <alignment horizontal="left"/>
      <protection/>
    </xf>
    <xf numFmtId="0" fontId="56" fillId="0" borderId="10" applyNumberFormat="0" applyFill="0" applyAlignment="0" applyProtection="0"/>
    <xf numFmtId="0" fontId="57" fillId="26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12" xfId="0" applyNumberFormat="1" applyFont="1" applyBorder="1" applyAlignment="1">
      <alignment vertical="top"/>
    </xf>
    <xf numFmtId="3" fontId="0" fillId="0" borderId="13" xfId="0" applyNumberFormat="1" applyFont="1" applyBorder="1" applyAlignment="1">
      <alignment vertical="top"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14" xfId="0" applyNumberFormat="1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188" fontId="12" fillId="0" borderId="12" xfId="0" applyNumberFormat="1" applyFont="1" applyFill="1" applyBorder="1" applyAlignment="1">
      <alignment horizontal="right"/>
    </xf>
    <xf numFmtId="188" fontId="12" fillId="0" borderId="12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right"/>
    </xf>
    <xf numFmtId="188" fontId="0" fillId="0" borderId="1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88" fontId="12" fillId="0" borderId="16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left"/>
    </xf>
    <xf numFmtId="3" fontId="12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2" fillId="0" borderId="16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left"/>
    </xf>
    <xf numFmtId="188" fontId="12" fillId="0" borderId="16" xfId="0" applyNumberFormat="1" applyFont="1" applyFill="1" applyBorder="1" applyAlignment="1">
      <alignment horizontal="right" vertical="top"/>
    </xf>
    <xf numFmtId="188" fontId="12" fillId="0" borderId="18" xfId="0" applyNumberFormat="1" applyFont="1" applyFill="1" applyBorder="1" applyAlignment="1">
      <alignment horizontal="right" vertical="top"/>
    </xf>
    <xf numFmtId="3" fontId="12" fillId="0" borderId="19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top"/>
    </xf>
    <xf numFmtId="3" fontId="0" fillId="0" borderId="13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25" xfId="0" applyFont="1" applyBorder="1" applyAlignment="1">
      <alignment horizontal="center"/>
    </xf>
    <xf numFmtId="188" fontId="14" fillId="0" borderId="26" xfId="0" applyNumberFormat="1" applyFont="1" applyBorder="1" applyAlignment="1">
      <alignment/>
    </xf>
    <xf numFmtId="188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88" fontId="14" fillId="0" borderId="25" xfId="0" applyNumberFormat="1" applyFont="1" applyBorder="1" applyAlignment="1">
      <alignment/>
    </xf>
    <xf numFmtId="188" fontId="14" fillId="0" borderId="18" xfId="0" applyNumberFormat="1" applyFont="1" applyBorder="1" applyAlignment="1">
      <alignment/>
    </xf>
    <xf numFmtId="188" fontId="14" fillId="0" borderId="5" xfId="0" applyNumberFormat="1" applyFont="1" applyBorder="1" applyAlignment="1">
      <alignment/>
    </xf>
    <xf numFmtId="188" fontId="14" fillId="0" borderId="13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/>
    </xf>
    <xf numFmtId="188" fontId="12" fillId="0" borderId="5" xfId="0" applyNumberFormat="1" applyFont="1" applyFill="1" applyBorder="1" applyAlignment="1">
      <alignment/>
    </xf>
    <xf numFmtId="188" fontId="12" fillId="0" borderId="5" xfId="0" applyNumberFormat="1" applyFont="1" applyFill="1" applyBorder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188" fontId="14" fillId="0" borderId="26" xfId="0" applyNumberFormat="1" applyFont="1" applyBorder="1" applyAlignment="1">
      <alignment horizontal="right"/>
    </xf>
    <xf numFmtId="188" fontId="14" fillId="0" borderId="0" xfId="0" applyNumberFormat="1" applyFont="1" applyBorder="1" applyAlignment="1">
      <alignment horizontal="right"/>
    </xf>
    <xf numFmtId="188" fontId="14" fillId="0" borderId="27" xfId="0" applyNumberFormat="1" applyFont="1" applyBorder="1" applyAlignment="1">
      <alignment horizontal="right"/>
    </xf>
    <xf numFmtId="188" fontId="14" fillId="0" borderId="21" xfId="0" applyNumberFormat="1" applyFont="1" applyBorder="1" applyAlignment="1">
      <alignment horizontal="right"/>
    </xf>
    <xf numFmtId="188" fontId="14" fillId="0" borderId="22" xfId="0" applyNumberFormat="1" applyFont="1" applyBorder="1" applyAlignment="1">
      <alignment horizontal="right"/>
    </xf>
    <xf numFmtId="188" fontId="14" fillId="0" borderId="25" xfId="0" applyNumberFormat="1" applyFont="1" applyBorder="1" applyAlignment="1">
      <alignment horizontal="right"/>
    </xf>
    <xf numFmtId="188" fontId="14" fillId="0" borderId="18" xfId="0" applyNumberFormat="1" applyFont="1" applyBorder="1" applyAlignment="1">
      <alignment horizontal="right"/>
    </xf>
    <xf numFmtId="188" fontId="14" fillId="0" borderId="23" xfId="0" applyNumberFormat="1" applyFont="1" applyBorder="1" applyAlignment="1">
      <alignment horizontal="right"/>
    </xf>
    <xf numFmtId="188" fontId="13" fillId="0" borderId="5" xfId="0" applyNumberFormat="1" applyFont="1" applyBorder="1" applyAlignment="1">
      <alignment horizontal="right"/>
    </xf>
    <xf numFmtId="188" fontId="13" fillId="0" borderId="18" xfId="0" applyNumberFormat="1" applyFont="1" applyBorder="1" applyAlignment="1">
      <alignment horizontal="right"/>
    </xf>
    <xf numFmtId="188" fontId="13" fillId="0" borderId="24" xfId="0" applyNumberFormat="1" applyFont="1" applyBorder="1" applyAlignment="1">
      <alignment horizontal="right"/>
    </xf>
    <xf numFmtId="3" fontId="0" fillId="0" borderId="17" xfId="0" applyNumberFormat="1" applyFont="1" applyFill="1" applyBorder="1" applyAlignment="1">
      <alignment horizontal="left" vertical="top"/>
    </xf>
    <xf numFmtId="3" fontId="0" fillId="0" borderId="0" xfId="0" applyNumberFormat="1" applyFont="1" applyFill="1" applyAlignment="1">
      <alignment vertical="top"/>
    </xf>
    <xf numFmtId="3" fontId="1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2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189" fontId="1" fillId="0" borderId="13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189" fontId="1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3" fontId="15" fillId="0" borderId="0" xfId="0" applyNumberFormat="1" applyFont="1" applyAlignment="1">
      <alignment horizontal="right"/>
    </xf>
    <xf numFmtId="189" fontId="15" fillId="0" borderId="13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6" fillId="0" borderId="13" xfId="0" applyNumberFormat="1" applyFont="1" applyBorder="1" applyAlignment="1">
      <alignment/>
    </xf>
    <xf numFmtId="189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189" fontId="1" fillId="0" borderId="13" xfId="0" applyNumberFormat="1" applyFont="1" applyFill="1" applyBorder="1" applyAlignment="1">
      <alignment horizontal="right"/>
    </xf>
    <xf numFmtId="189" fontId="1" fillId="0" borderId="19" xfId="0" applyNumberFormat="1" applyFont="1" applyFill="1" applyBorder="1" applyAlignment="1">
      <alignment horizontal="right"/>
    </xf>
    <xf numFmtId="189" fontId="1" fillId="0" borderId="19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3" fontId="1" fillId="0" borderId="13" xfId="0" applyNumberFormat="1" applyFont="1" applyFill="1" applyBorder="1" applyAlignment="1">
      <alignment/>
    </xf>
    <xf numFmtId="189" fontId="1" fillId="0" borderId="13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9" fontId="1" fillId="0" borderId="19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15" fillId="0" borderId="0" xfId="78" applyFont="1">
      <alignment/>
      <protection/>
    </xf>
    <xf numFmtId="0" fontId="1" fillId="0" borderId="0" xfId="78" applyFont="1">
      <alignment/>
      <protection/>
    </xf>
    <xf numFmtId="3" fontId="18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/>
    </xf>
    <xf numFmtId="189" fontId="19" fillId="0" borderId="31" xfId="0" applyNumberFormat="1" applyFont="1" applyFill="1" applyBorder="1" applyAlignment="1">
      <alignment/>
    </xf>
    <xf numFmtId="189" fontId="19" fillId="0" borderId="32" xfId="0" applyNumberFormat="1" applyFont="1" applyFill="1" applyBorder="1" applyAlignment="1">
      <alignment horizontal="center"/>
    </xf>
    <xf numFmtId="189" fontId="19" fillId="0" borderId="33" xfId="0" applyNumberFormat="1" applyFont="1" applyFill="1" applyBorder="1" applyAlignment="1">
      <alignment horizontal="center"/>
    </xf>
    <xf numFmtId="189" fontId="19" fillId="0" borderId="31" xfId="0" applyNumberFormat="1" applyFont="1" applyFill="1" applyBorder="1" applyAlignment="1">
      <alignment horizontal="center"/>
    </xf>
    <xf numFmtId="3" fontId="19" fillId="0" borderId="31" xfId="0" applyNumberFormat="1" applyFont="1" applyFill="1" applyBorder="1" applyAlignment="1">
      <alignment horizontal="center"/>
    </xf>
    <xf numFmtId="189" fontId="18" fillId="0" borderId="0" xfId="0" applyNumberFormat="1" applyFont="1" applyFill="1" applyBorder="1" applyAlignment="1">
      <alignment/>
    </xf>
    <xf numFmtId="189" fontId="19" fillId="0" borderId="13" xfId="0" applyNumberFormat="1" applyFont="1" applyFill="1" applyBorder="1" applyAlignment="1">
      <alignment horizontal="right"/>
    </xf>
    <xf numFmtId="189" fontId="19" fillId="0" borderId="19" xfId="0" applyNumberFormat="1" applyFont="1" applyFill="1" applyBorder="1" applyAlignment="1">
      <alignment horizontal="right"/>
    </xf>
    <xf numFmtId="189" fontId="19" fillId="0" borderId="0" xfId="0" applyNumberFormat="1" applyFont="1" applyFill="1" applyBorder="1" applyAlignment="1">
      <alignment horizontal="right"/>
    </xf>
    <xf numFmtId="189" fontId="19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189" fontId="18" fillId="0" borderId="0" xfId="0" applyNumberFormat="1" applyFont="1" applyFill="1" applyBorder="1" applyAlignment="1">
      <alignment horizontal="right"/>
    </xf>
    <xf numFmtId="3" fontId="15" fillId="0" borderId="18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8" fillId="0" borderId="0" xfId="77" applyFont="1" applyBorder="1">
      <alignment/>
      <protection/>
    </xf>
    <xf numFmtId="0" fontId="18" fillId="0" borderId="0" xfId="77" applyFont="1">
      <alignment/>
      <protection/>
    </xf>
    <xf numFmtId="0" fontId="19" fillId="0" borderId="0" xfId="0" applyFont="1" applyBorder="1" applyAlignment="1">
      <alignment/>
    </xf>
    <xf numFmtId="0" fontId="19" fillId="0" borderId="31" xfId="77" applyFont="1" applyBorder="1">
      <alignment/>
      <protection/>
    </xf>
    <xf numFmtId="188" fontId="19" fillId="0" borderId="32" xfId="77" applyNumberFormat="1" applyFont="1" applyBorder="1" applyAlignment="1">
      <alignment horizontal="center"/>
      <protection/>
    </xf>
    <xf numFmtId="188" fontId="19" fillId="0" borderId="33" xfId="77" applyNumberFormat="1" applyFont="1" applyBorder="1" applyAlignment="1">
      <alignment horizontal="center"/>
      <protection/>
    </xf>
    <xf numFmtId="188" fontId="19" fillId="0" borderId="31" xfId="77" applyNumberFormat="1" applyFont="1" applyBorder="1" applyAlignment="1">
      <alignment horizontal="center"/>
      <protection/>
    </xf>
    <xf numFmtId="3" fontId="19" fillId="0" borderId="3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188" fontId="15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3" fontId="1" fillId="0" borderId="19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horizontal="right"/>
    </xf>
    <xf numFmtId="3" fontId="19" fillId="0" borderId="19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 horizontal="right"/>
    </xf>
    <xf numFmtId="3" fontId="18" fillId="0" borderId="18" xfId="0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/>
    </xf>
    <xf numFmtId="3" fontId="18" fillId="0" borderId="24" xfId="0" applyNumberFormat="1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188" fontId="15" fillId="0" borderId="5" xfId="0" applyNumberFormat="1" applyFont="1" applyFill="1" applyBorder="1" applyAlignment="1">
      <alignment horizontal="right"/>
    </xf>
    <xf numFmtId="188" fontId="15" fillId="0" borderId="24" xfId="0" applyNumberFormat="1" applyFont="1" applyFill="1" applyBorder="1" applyAlignment="1">
      <alignment horizontal="right"/>
    </xf>
    <xf numFmtId="188" fontId="15" fillId="0" borderId="18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188" fontId="1" fillId="0" borderId="26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88" fontId="1" fillId="0" borderId="34" xfId="0" applyNumberFormat="1" applyFont="1" applyBorder="1" applyAlignment="1">
      <alignment horizontal="right"/>
    </xf>
    <xf numFmtId="188" fontId="15" fillId="0" borderId="5" xfId="0" applyNumberFormat="1" applyFont="1" applyBorder="1" applyAlignment="1">
      <alignment/>
    </xf>
    <xf numFmtId="188" fontId="15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5" fillId="0" borderId="0" xfId="0" applyNumberFormat="1" applyFont="1" applyBorder="1" applyAlignment="1">
      <alignment horizontal="right"/>
    </xf>
    <xf numFmtId="3" fontId="25" fillId="0" borderId="0" xfId="0" applyNumberFormat="1" applyFont="1" applyFill="1" applyAlignment="1">
      <alignment horizontal="center"/>
    </xf>
    <xf numFmtId="188" fontId="0" fillId="0" borderId="12" xfId="0" applyNumberFormat="1" applyFont="1" applyBorder="1" applyAlignment="1">
      <alignment vertical="top"/>
    </xf>
    <xf numFmtId="188" fontId="0" fillId="0" borderId="13" xfId="0" applyNumberFormat="1" applyFont="1" applyBorder="1" applyAlignment="1">
      <alignment vertical="top"/>
    </xf>
    <xf numFmtId="188" fontId="0" fillId="0" borderId="12" xfId="0" applyNumberFormat="1" applyFont="1" applyFill="1" applyBorder="1" applyAlignment="1">
      <alignment/>
    </xf>
    <xf numFmtId="188" fontId="0" fillId="0" borderId="13" xfId="0" applyNumberFormat="1" applyFont="1" applyFill="1" applyBorder="1" applyAlignment="1">
      <alignment horizontal="right"/>
    </xf>
    <xf numFmtId="188" fontId="0" fillId="0" borderId="13" xfId="0" applyNumberFormat="1" applyFont="1" applyFill="1" applyBorder="1" applyAlignment="1">
      <alignment horizontal="center"/>
    </xf>
    <xf numFmtId="188" fontId="12" fillId="0" borderId="5" xfId="0" applyNumberFormat="1" applyFont="1" applyBorder="1" applyAlignment="1">
      <alignment horizontal="right"/>
    </xf>
    <xf numFmtId="188" fontId="12" fillId="0" borderId="13" xfId="0" applyNumberFormat="1" applyFont="1" applyFill="1" applyBorder="1" applyAlignment="1">
      <alignment/>
    </xf>
    <xf numFmtId="189" fontId="1" fillId="0" borderId="13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 horizontal="right"/>
    </xf>
    <xf numFmtId="188" fontId="13" fillId="0" borderId="21" xfId="0" applyNumberFormat="1" applyFont="1" applyBorder="1" applyAlignment="1">
      <alignment/>
    </xf>
    <xf numFmtId="188" fontId="13" fillId="0" borderId="22" xfId="0" applyNumberFormat="1" applyFont="1" applyBorder="1" applyAlignment="1">
      <alignment/>
    </xf>
    <xf numFmtId="188" fontId="13" fillId="0" borderId="35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60" fillId="0" borderId="0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center"/>
    </xf>
    <xf numFmtId="203" fontId="0" fillId="0" borderId="0" xfId="0" applyNumberFormat="1" applyFont="1" applyAlignment="1">
      <alignment vertical="top"/>
    </xf>
    <xf numFmtId="3" fontId="0" fillId="0" borderId="36" xfId="0" applyNumberFormat="1" applyFont="1" applyBorder="1" applyAlignment="1">
      <alignment vertical="top"/>
    </xf>
    <xf numFmtId="203" fontId="0" fillId="0" borderId="36" xfId="0" applyNumberFormat="1" applyFont="1" applyBorder="1" applyAlignment="1">
      <alignment vertical="top"/>
    </xf>
    <xf numFmtId="3" fontId="0" fillId="0" borderId="37" xfId="0" applyNumberFormat="1" applyFont="1" applyBorder="1" applyAlignment="1">
      <alignment vertical="top"/>
    </xf>
    <xf numFmtId="203" fontId="12" fillId="0" borderId="0" xfId="0" applyNumberFormat="1" applyFont="1" applyAlignment="1">
      <alignment vertical="top"/>
    </xf>
    <xf numFmtId="203" fontId="12" fillId="0" borderId="5" xfId="0" applyNumberFormat="1" applyFont="1" applyBorder="1" applyAlignment="1">
      <alignment vertical="top"/>
    </xf>
    <xf numFmtId="203" fontId="0" fillId="0" borderId="13" xfId="0" applyNumberFormat="1" applyFont="1" applyBorder="1" applyAlignment="1">
      <alignment vertical="top"/>
    </xf>
    <xf numFmtId="3" fontId="12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188" fontId="12" fillId="0" borderId="13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188" fontId="12" fillId="0" borderId="13" xfId="0" applyNumberFormat="1" applyFont="1" applyBorder="1" applyAlignment="1">
      <alignment horizontal="right"/>
    </xf>
    <xf numFmtId="189" fontId="18" fillId="0" borderId="0" xfId="0" applyNumberFormat="1" applyFont="1" applyFill="1" applyBorder="1" applyAlignment="1">
      <alignment horizontal="left"/>
    </xf>
    <xf numFmtId="188" fontId="19" fillId="0" borderId="13" xfId="0" applyNumberFormat="1" applyFont="1" applyFill="1" applyBorder="1" applyAlignment="1">
      <alignment/>
    </xf>
    <xf numFmtId="188" fontId="19" fillId="0" borderId="19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188" fontId="1" fillId="0" borderId="21" xfId="0" applyNumberFormat="1" applyFont="1" applyFill="1" applyBorder="1" applyAlignment="1">
      <alignment horizontal="right"/>
    </xf>
    <xf numFmtId="188" fontId="1" fillId="0" borderId="22" xfId="0" applyNumberFormat="1" applyFont="1" applyFill="1" applyBorder="1" applyAlignment="1">
      <alignment horizontal="right"/>
    </xf>
    <xf numFmtId="188" fontId="1" fillId="0" borderId="24" xfId="0" applyNumberFormat="1" applyFont="1" applyFill="1" applyBorder="1" applyAlignment="1">
      <alignment horizontal="right"/>
    </xf>
    <xf numFmtId="188" fontId="1" fillId="0" borderId="26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188" fontId="1" fillId="0" borderId="19" xfId="0" applyNumberFormat="1" applyFont="1" applyFill="1" applyBorder="1" applyAlignment="1">
      <alignment horizontal="right"/>
    </xf>
    <xf numFmtId="189" fontId="1" fillId="0" borderId="5" xfId="0" applyNumberFormat="1" applyFont="1" applyFill="1" applyBorder="1" applyAlignment="1">
      <alignment/>
    </xf>
    <xf numFmtId="189" fontId="1" fillId="0" borderId="18" xfId="0" applyNumberFormat="1" applyFont="1" applyFill="1" applyBorder="1" applyAlignment="1">
      <alignment/>
    </xf>
    <xf numFmtId="188" fontId="1" fillId="0" borderId="0" xfId="0" applyNumberFormat="1" applyFont="1" applyFill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 vertical="top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89" fontId="19" fillId="0" borderId="0" xfId="0" applyNumberFormat="1" applyFont="1" applyFill="1" applyBorder="1" applyAlignment="1">
      <alignment horizontal="left" wrapText="1"/>
    </xf>
    <xf numFmtId="3" fontId="0" fillId="0" borderId="40" xfId="0" applyNumberFormat="1" applyFont="1" applyFill="1" applyBorder="1" applyAlignment="1">
      <alignment horizontal="center" vertical="top" wrapText="1"/>
    </xf>
    <xf numFmtId="3" fontId="0" fillId="0" borderId="32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/>
    </xf>
    <xf numFmtId="3" fontId="0" fillId="0" borderId="40" xfId="0" applyNumberFormat="1" applyFont="1" applyFill="1" applyBorder="1" applyAlignment="1">
      <alignment horizontal="center" vertical="top"/>
    </xf>
    <xf numFmtId="3" fontId="0" fillId="0" borderId="32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4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</cellXfs>
  <cellStyles count="74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ell" xfId="43"/>
    <cellStyle name="Comma [0]_A_8_FR" xfId="44"/>
    <cellStyle name="Comma_A_8_FR" xfId="45"/>
    <cellStyle name="Controlecel" xfId="46"/>
    <cellStyle name="Currency [0]_A_8_FR" xfId="47"/>
    <cellStyle name="Currency_A_8_FR" xfId="48"/>
    <cellStyle name="decimalen" xfId="49"/>
    <cellStyle name="decimalenpunt2" xfId="50"/>
    <cellStyle name="Followed Hyperlink" xfId="51"/>
    <cellStyle name="Gekoppelde cel" xfId="52"/>
    <cellStyle name="Followed Hyperlink" xfId="53"/>
    <cellStyle name="Goed" xfId="54"/>
    <cellStyle name="Header" xfId="55"/>
    <cellStyle name="Hyperlink" xfId="56"/>
    <cellStyle name="Invoer" xfId="57"/>
    <cellStyle name="Comma" xfId="58"/>
    <cellStyle name="Comma [0]" xfId="59"/>
    <cellStyle name="komma1nul" xfId="60"/>
    <cellStyle name="komma2nul" xfId="61"/>
    <cellStyle name="Kop 1" xfId="62"/>
    <cellStyle name="Kop 2" xfId="63"/>
    <cellStyle name="Kop 3" xfId="64"/>
    <cellStyle name="Kop 4" xfId="65"/>
    <cellStyle name="Neutraal" xfId="66"/>
    <cellStyle name="nieuw" xfId="67"/>
    <cellStyle name="Normal_A_8_FR" xfId="68"/>
    <cellStyle name="Notitie" xfId="69"/>
    <cellStyle name="Ongeldig" xfId="70"/>
    <cellStyle name="perc1nul" xfId="71"/>
    <cellStyle name="perc2nul" xfId="72"/>
    <cellStyle name="perc3nul" xfId="73"/>
    <cellStyle name="perc4" xfId="74"/>
    <cellStyle name="Percent" xfId="75"/>
    <cellStyle name="row" xfId="76"/>
    <cellStyle name="Standaard_97ANOP03" xfId="77"/>
    <cellStyle name="Standaard_Blad1" xfId="78"/>
    <cellStyle name="SubTotaal" xfId="79"/>
    <cellStyle name="Titel" xfId="80"/>
    <cellStyle name="TopBox" xfId="81"/>
    <cellStyle name="Totaal" xfId="82"/>
    <cellStyle name="Uitvoer" xfId="83"/>
    <cellStyle name="Currency" xfId="84"/>
    <cellStyle name="Currency [0]" xfId="85"/>
    <cellStyle name="Verklarende tekst" xfId="86"/>
    <cellStyle name="Waarschuwingsteks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zoomScalePageLayoutView="0" workbookViewId="0" topLeftCell="A1">
      <selection activeCell="O35" sqref="O35"/>
    </sheetView>
  </sheetViews>
  <sheetFormatPr defaultColWidth="9.140625" defaultRowHeight="12.75"/>
  <cols>
    <col min="1" max="1" width="13.00390625" style="0" customWidth="1"/>
  </cols>
  <sheetData>
    <row r="1" ht="15">
      <c r="A1" s="173" t="s">
        <v>127</v>
      </c>
    </row>
    <row r="2" ht="12.75">
      <c r="A2" s="172"/>
    </row>
    <row r="3" ht="13.5">
      <c r="A3" s="174" t="s">
        <v>128</v>
      </c>
    </row>
    <row r="4" spans="1:2" ht="12.75">
      <c r="A4" s="49" t="s">
        <v>143</v>
      </c>
      <c r="B4" t="s">
        <v>149</v>
      </c>
    </row>
    <row r="5" spans="1:2" ht="12.75">
      <c r="A5" s="49" t="s">
        <v>144</v>
      </c>
      <c r="B5" t="s">
        <v>150</v>
      </c>
    </row>
    <row r="7" ht="13.5">
      <c r="A7" s="174" t="s">
        <v>129</v>
      </c>
    </row>
    <row r="8" spans="1:2" ht="12.75">
      <c r="A8" s="49" t="s">
        <v>145</v>
      </c>
      <c r="B8" t="s">
        <v>151</v>
      </c>
    </row>
    <row r="9" spans="1:2" ht="12.75">
      <c r="A9" s="49" t="s">
        <v>146</v>
      </c>
      <c r="B9" t="s">
        <v>152</v>
      </c>
    </row>
    <row r="10" spans="1:2" ht="12.75">
      <c r="A10" s="49" t="s">
        <v>147</v>
      </c>
      <c r="B10" t="s">
        <v>153</v>
      </c>
    </row>
    <row r="11" spans="1:2" ht="12.75">
      <c r="A11" s="49" t="s">
        <v>148</v>
      </c>
      <c r="B11" t="s">
        <v>154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J41" sqref="J41"/>
    </sheetView>
  </sheetViews>
  <sheetFormatPr defaultColWidth="9.140625" defaultRowHeight="12.75"/>
  <cols>
    <col min="1" max="1" width="38.140625" style="79" customWidth="1"/>
    <col min="2" max="5" width="11.421875" style="79" customWidth="1"/>
    <col min="6" max="6" width="14.140625" style="79" customWidth="1"/>
    <col min="7" max="7" width="11.421875" style="80" customWidth="1"/>
    <col min="8" max="16384" width="9.140625" style="79" customWidth="1"/>
  </cols>
  <sheetData>
    <row r="1" ht="12" customHeight="1">
      <c r="A1" s="78" t="s">
        <v>139</v>
      </c>
    </row>
    <row r="2" spans="1:7" ht="12" customHeight="1">
      <c r="A2" s="230" t="s">
        <v>59</v>
      </c>
      <c r="B2" s="230"/>
      <c r="C2" s="230"/>
      <c r="D2" s="230"/>
      <c r="E2" s="230"/>
      <c r="F2" s="230"/>
      <c r="G2" s="230"/>
    </row>
    <row r="3" spans="4:5" ht="12" customHeight="1">
      <c r="D3" s="81"/>
      <c r="E3" s="81"/>
    </row>
    <row r="4" spans="1:7" ht="12" customHeight="1">
      <c r="A4" s="230" t="s">
        <v>60</v>
      </c>
      <c r="B4" s="230"/>
      <c r="C4" s="230"/>
      <c r="D4" s="230"/>
      <c r="E4" s="230"/>
      <c r="F4" s="230"/>
      <c r="G4" s="230"/>
    </row>
    <row r="5" spans="1:7" ht="12" customHeight="1">
      <c r="A5" s="230" t="s">
        <v>61</v>
      </c>
      <c r="B5" s="230"/>
      <c r="C5" s="230"/>
      <c r="D5" s="230"/>
      <c r="E5" s="230"/>
      <c r="F5" s="230"/>
      <c r="G5" s="230"/>
    </row>
    <row r="6" spans="1:7" ht="12" customHeight="1">
      <c r="A6" s="231">
        <v>2012</v>
      </c>
      <c r="B6" s="231"/>
      <c r="C6" s="231"/>
      <c r="D6" s="231"/>
      <c r="E6" s="231"/>
      <c r="F6" s="231"/>
      <c r="G6" s="231"/>
    </row>
    <row r="7" ht="11.25" customHeight="1" thickBot="1">
      <c r="G7" s="82"/>
    </row>
    <row r="8" spans="1:7" ht="11.25" customHeight="1">
      <c r="A8" s="83"/>
      <c r="B8" s="227" t="s">
        <v>62</v>
      </c>
      <c r="C8" s="228"/>
      <c r="D8" s="227" t="s">
        <v>63</v>
      </c>
      <c r="E8" s="228"/>
      <c r="F8" s="227" t="s">
        <v>64</v>
      </c>
      <c r="G8" s="229"/>
    </row>
    <row r="9" spans="1:7" s="80" customFormat="1" ht="11.25" customHeight="1">
      <c r="A9" s="84"/>
      <c r="B9" s="85" t="s">
        <v>65</v>
      </c>
      <c r="C9" s="86" t="s">
        <v>66</v>
      </c>
      <c r="D9" s="85" t="s">
        <v>65</v>
      </c>
      <c r="E9" s="86" t="s">
        <v>66</v>
      </c>
      <c r="F9" s="85" t="s">
        <v>65</v>
      </c>
      <c r="G9" s="86" t="s">
        <v>66</v>
      </c>
    </row>
    <row r="10" spans="1:9" ht="12" customHeight="1">
      <c r="A10" s="87" t="s">
        <v>67</v>
      </c>
      <c r="B10" s="221"/>
      <c r="C10" s="222"/>
      <c r="D10" s="221"/>
      <c r="E10" s="222"/>
      <c r="F10" s="90">
        <f aca="true" t="shared" si="0" ref="F10:G15">SUM(B10,D10)</f>
        <v>0</v>
      </c>
      <c r="G10" s="144">
        <f t="shared" si="0"/>
        <v>0</v>
      </c>
      <c r="I10" s="80"/>
    </row>
    <row r="11" spans="1:9" ht="12" customHeight="1">
      <c r="A11" s="91" t="s">
        <v>68</v>
      </c>
      <c r="B11" s="218">
        <v>55</v>
      </c>
      <c r="C11" s="219">
        <v>3654</v>
      </c>
      <c r="D11" s="218">
        <v>21251</v>
      </c>
      <c r="E11" s="219">
        <v>1109706.5600000026</v>
      </c>
      <c r="F11" s="167">
        <f t="shared" si="0"/>
        <v>21306</v>
      </c>
      <c r="G11" s="168">
        <f t="shared" si="0"/>
        <v>1113360.5600000026</v>
      </c>
      <c r="I11" s="166"/>
    </row>
    <row r="12" spans="1:9" ht="12" customHeight="1">
      <c r="A12" s="79" t="s">
        <v>69</v>
      </c>
      <c r="B12" s="218">
        <v>58</v>
      </c>
      <c r="C12" s="223">
        <v>689</v>
      </c>
      <c r="D12" s="218">
        <v>10134</v>
      </c>
      <c r="E12" s="223">
        <v>165245.45</v>
      </c>
      <c r="F12" s="167">
        <f t="shared" si="0"/>
        <v>10192</v>
      </c>
      <c r="G12" s="168">
        <f t="shared" si="0"/>
        <v>165934.45</v>
      </c>
      <c r="I12" s="165"/>
    </row>
    <row r="13" spans="1:9" ht="12" customHeight="1">
      <c r="A13" s="79" t="s">
        <v>70</v>
      </c>
      <c r="B13" s="218">
        <v>20439</v>
      </c>
      <c r="C13" s="223">
        <v>474084.67000000004</v>
      </c>
      <c r="D13" s="218">
        <v>42923</v>
      </c>
      <c r="E13" s="223">
        <v>11991592.53000001</v>
      </c>
      <c r="F13" s="167">
        <f t="shared" si="0"/>
        <v>63362</v>
      </c>
      <c r="G13" s="168">
        <f t="shared" si="0"/>
        <v>12465677.20000001</v>
      </c>
      <c r="I13" s="165"/>
    </row>
    <row r="14" spans="1:9" ht="12" customHeight="1">
      <c r="A14" s="79" t="s">
        <v>71</v>
      </c>
      <c r="B14" s="218">
        <v>11950</v>
      </c>
      <c r="C14" s="223">
        <v>67780.5</v>
      </c>
      <c r="D14" s="218">
        <v>12358</v>
      </c>
      <c r="E14" s="223">
        <v>988686.0399999997</v>
      </c>
      <c r="F14" s="167">
        <f t="shared" si="0"/>
        <v>24308</v>
      </c>
      <c r="G14" s="168">
        <f t="shared" si="0"/>
        <v>1056466.5399999996</v>
      </c>
      <c r="I14" s="165"/>
    </row>
    <row r="15" spans="1:9" ht="12" customHeight="1">
      <c r="A15" s="92" t="s">
        <v>72</v>
      </c>
      <c r="B15" s="218">
        <v>0</v>
      </c>
      <c r="C15" s="223">
        <v>0</v>
      </c>
      <c r="D15" s="218">
        <v>1038</v>
      </c>
      <c r="E15" s="223">
        <v>52980.19000000001</v>
      </c>
      <c r="F15" s="169">
        <f t="shared" si="0"/>
        <v>1038</v>
      </c>
      <c r="G15" s="168">
        <f t="shared" si="0"/>
        <v>52980.19000000001</v>
      </c>
      <c r="H15" s="145"/>
      <c r="I15" s="165"/>
    </row>
    <row r="16" spans="1:7" ht="11.25" customHeight="1">
      <c r="A16" s="93" t="s">
        <v>9</v>
      </c>
      <c r="B16" s="170">
        <f aca="true" t="shared" si="1" ref="B16:G16">SUM(B11:B15)</f>
        <v>32502</v>
      </c>
      <c r="C16" s="171">
        <f t="shared" si="1"/>
        <v>546208.17</v>
      </c>
      <c r="D16" s="170">
        <f t="shared" si="1"/>
        <v>87704</v>
      </c>
      <c r="E16" s="171">
        <f t="shared" si="1"/>
        <v>14308210.770000013</v>
      </c>
      <c r="F16" s="170">
        <f t="shared" si="1"/>
        <v>120206</v>
      </c>
      <c r="G16" s="171">
        <f t="shared" si="1"/>
        <v>14854418.94000001</v>
      </c>
    </row>
    <row r="17" spans="1:6" ht="11.25" customHeight="1">
      <c r="A17" s="93"/>
      <c r="B17" s="94"/>
      <c r="C17" s="95"/>
      <c r="D17" s="94"/>
      <c r="E17" s="95"/>
      <c r="F17" s="94"/>
    </row>
    <row r="18" spans="2:7" ht="11.25" customHeight="1">
      <c r="B18" s="88"/>
      <c r="C18" s="89"/>
      <c r="D18" s="96"/>
      <c r="E18" s="97"/>
      <c r="F18" s="96"/>
      <c r="G18" s="98"/>
    </row>
    <row r="19" spans="1:8" ht="11.25" customHeight="1">
      <c r="A19" s="87" t="s">
        <v>73</v>
      </c>
      <c r="B19" s="99"/>
      <c r="C19" s="100"/>
      <c r="D19" s="186">
        <v>11979</v>
      </c>
      <c r="E19" s="101"/>
      <c r="F19" s="186">
        <v>11979</v>
      </c>
      <c r="G19" s="190"/>
      <c r="H19" s="191"/>
    </row>
    <row r="20" spans="1:8" ht="11.25" customHeight="1">
      <c r="A20" s="102"/>
      <c r="B20" s="103"/>
      <c r="C20" s="59"/>
      <c r="D20" s="184"/>
      <c r="E20" s="146"/>
      <c r="F20" s="184"/>
      <c r="G20" s="185"/>
      <c r="H20" s="192"/>
    </row>
    <row r="21" spans="1:8" ht="11.25" customHeight="1">
      <c r="A21" s="93"/>
      <c r="B21" s="104"/>
      <c r="C21" s="105"/>
      <c r="D21" s="184"/>
      <c r="E21" s="147"/>
      <c r="F21" s="184"/>
      <c r="G21" s="185"/>
      <c r="H21" s="193"/>
    </row>
    <row r="22" spans="1:8" ht="11.25" customHeight="1">
      <c r="A22" s="87" t="s">
        <v>74</v>
      </c>
      <c r="B22" s="104"/>
      <c r="C22" s="106"/>
      <c r="D22" s="186">
        <v>21535</v>
      </c>
      <c r="E22" s="148"/>
      <c r="F22" s="186">
        <v>21535</v>
      </c>
      <c r="G22" s="194"/>
      <c r="H22" s="193"/>
    </row>
    <row r="23" spans="1:6" ht="11.25" customHeight="1">
      <c r="A23" s="102"/>
      <c r="B23" s="107"/>
      <c r="C23" s="107"/>
      <c r="D23" s="107"/>
      <c r="E23" s="108"/>
      <c r="F23" s="108"/>
    </row>
    <row r="24" spans="1:6" ht="11.25" customHeight="1">
      <c r="A24" s="109" t="s">
        <v>75</v>
      </c>
      <c r="B24" s="107"/>
      <c r="C24" s="107"/>
      <c r="D24" s="107"/>
      <c r="E24" s="108"/>
      <c r="F24" s="108"/>
    </row>
    <row r="25" ht="18.75" customHeight="1">
      <c r="A25" s="110" t="s">
        <v>76</v>
      </c>
    </row>
    <row r="27" ht="12">
      <c r="A27" s="111" t="s">
        <v>77</v>
      </c>
    </row>
    <row r="28" s="113" customFormat="1" ht="12">
      <c r="A28" s="112" t="s">
        <v>67</v>
      </c>
    </row>
    <row r="29" s="113" customFormat="1" ht="3.75" customHeight="1"/>
    <row r="30" s="113" customFormat="1" ht="12">
      <c r="A30" s="112" t="s">
        <v>78</v>
      </c>
    </row>
    <row r="31" s="113" customFormat="1" ht="12">
      <c r="A31" s="113" t="s">
        <v>137</v>
      </c>
    </row>
    <row r="32" s="113" customFormat="1" ht="11.25">
      <c r="A32" s="113" t="s">
        <v>79</v>
      </c>
    </row>
    <row r="33" s="113" customFormat="1" ht="11.25">
      <c r="A33" s="113" t="s">
        <v>80</v>
      </c>
    </row>
    <row r="34" s="113" customFormat="1" ht="11.25">
      <c r="A34" s="113" t="s">
        <v>81</v>
      </c>
    </row>
    <row r="35" s="113" customFormat="1" ht="11.25">
      <c r="A35" s="113" t="s">
        <v>82</v>
      </c>
    </row>
    <row r="36" s="113" customFormat="1" ht="12">
      <c r="A36" s="112" t="s">
        <v>136</v>
      </c>
    </row>
    <row r="37" s="113" customFormat="1" ht="11.25">
      <c r="A37" s="113" t="s">
        <v>83</v>
      </c>
    </row>
    <row r="38" s="113" customFormat="1" ht="6" customHeight="1"/>
    <row r="39" s="113" customFormat="1" ht="5.25" customHeight="1"/>
    <row r="40" s="113" customFormat="1" ht="12">
      <c r="A40" s="112" t="s">
        <v>84</v>
      </c>
    </row>
    <row r="41" s="113" customFormat="1" ht="11.25">
      <c r="A41" s="113" t="s">
        <v>85</v>
      </c>
    </row>
    <row r="42" s="113" customFormat="1" ht="11.25">
      <c r="A42" s="113" t="s">
        <v>86</v>
      </c>
    </row>
    <row r="43" spans="6:7" ht="11.25">
      <c r="F43" s="80"/>
      <c r="G43" s="79"/>
    </row>
    <row r="44" spans="6:7" ht="11.25">
      <c r="F44" s="80"/>
      <c r="G44" s="79"/>
    </row>
    <row r="45" spans="6:7" ht="11.25">
      <c r="F45" s="80"/>
      <c r="G45" s="79"/>
    </row>
    <row r="46" spans="6:7" ht="11.25">
      <c r="F46" s="80"/>
      <c r="G46" s="79"/>
    </row>
    <row r="47" spans="6:7" ht="11.25">
      <c r="F47" s="80"/>
      <c r="G47" s="79"/>
    </row>
    <row r="48" spans="6:7" ht="11.25">
      <c r="F48" s="80"/>
      <c r="G48" s="79"/>
    </row>
    <row r="49" spans="6:7" ht="11.25">
      <c r="F49" s="80"/>
      <c r="G49" s="79"/>
    </row>
    <row r="50" spans="6:7" ht="11.25">
      <c r="F50" s="80"/>
      <c r="G50" s="79"/>
    </row>
    <row r="51" spans="6:7" ht="11.25">
      <c r="F51" s="80"/>
      <c r="G51" s="79"/>
    </row>
    <row r="52" spans="6:7" ht="11.25">
      <c r="F52" s="80"/>
      <c r="G52" s="79"/>
    </row>
    <row r="53" spans="6:7" ht="11.25">
      <c r="F53" s="80"/>
      <c r="G53" s="79"/>
    </row>
  </sheetData>
  <sheetProtection/>
  <mergeCells count="7">
    <mergeCell ref="B8:C8"/>
    <mergeCell ref="D8:E8"/>
    <mergeCell ref="F8:G8"/>
    <mergeCell ref="A2:G2"/>
    <mergeCell ref="A4:G4"/>
    <mergeCell ref="A5:G5"/>
    <mergeCell ref="A6:G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23.7109375" style="116" customWidth="1"/>
    <col min="2" max="2" width="13.140625" style="115" customWidth="1"/>
    <col min="3" max="5" width="13.140625" style="116" customWidth="1"/>
    <col min="6" max="6" width="13.140625" style="115" customWidth="1"/>
    <col min="7" max="7" width="13.140625" style="116" customWidth="1"/>
    <col min="8" max="8" width="9.140625" style="115" customWidth="1"/>
    <col min="9" max="9" width="13.8515625" style="115" customWidth="1"/>
    <col min="10" max="10" width="14.00390625" style="115" customWidth="1"/>
    <col min="11" max="16384" width="9.140625" style="115" customWidth="1"/>
  </cols>
  <sheetData>
    <row r="1" ht="12" customHeight="1">
      <c r="A1" s="78" t="s">
        <v>139</v>
      </c>
    </row>
    <row r="2" spans="1:7" ht="12" customHeight="1">
      <c r="A2" s="230" t="s">
        <v>59</v>
      </c>
      <c r="B2" s="230"/>
      <c r="C2" s="230"/>
      <c r="D2" s="230"/>
      <c r="E2" s="230"/>
      <c r="F2" s="230"/>
      <c r="G2" s="230"/>
    </row>
    <row r="3" ht="12" customHeight="1">
      <c r="A3" s="114"/>
    </row>
    <row r="4" spans="1:7" ht="12" customHeight="1">
      <c r="A4" s="232" t="s">
        <v>160</v>
      </c>
      <c r="B4" s="232"/>
      <c r="C4" s="232"/>
      <c r="D4" s="232"/>
      <c r="E4" s="232"/>
      <c r="F4" s="232"/>
      <c r="G4" s="232"/>
    </row>
    <row r="5" ht="3.75" customHeight="1" thickBot="1">
      <c r="G5" s="117"/>
    </row>
    <row r="6" spans="1:7" ht="12" customHeight="1">
      <c r="A6" s="118"/>
      <c r="B6" s="119" t="s">
        <v>166</v>
      </c>
      <c r="C6" s="120" t="s">
        <v>66</v>
      </c>
      <c r="D6" s="119" t="s">
        <v>63</v>
      </c>
      <c r="E6" s="120" t="s">
        <v>66</v>
      </c>
      <c r="F6" s="121" t="s">
        <v>9</v>
      </c>
      <c r="G6" s="122" t="s">
        <v>87</v>
      </c>
    </row>
    <row r="7" spans="1:6" ht="12" customHeight="1">
      <c r="A7" s="123" t="s">
        <v>36</v>
      </c>
      <c r="B7" s="124"/>
      <c r="C7" s="125"/>
      <c r="D7" s="124"/>
      <c r="E7" s="125"/>
      <c r="F7" s="126"/>
    </row>
    <row r="8" spans="1:7" ht="12" customHeight="1">
      <c r="A8" s="127" t="s">
        <v>130</v>
      </c>
      <c r="B8" s="211">
        <v>201</v>
      </c>
      <c r="C8" s="212">
        <v>21819.5</v>
      </c>
      <c r="D8" s="211">
        <v>18198</v>
      </c>
      <c r="E8" s="212">
        <v>2418237.6700000027</v>
      </c>
      <c r="F8" s="128">
        <f aca="true" t="shared" si="0" ref="F8:G10">SUM(B8,D8)</f>
        <v>18399</v>
      </c>
      <c r="G8" s="128">
        <f t="shared" si="0"/>
        <v>2440057.1700000027</v>
      </c>
    </row>
    <row r="9" spans="1:7" ht="12" customHeight="1">
      <c r="A9" s="127" t="s">
        <v>88</v>
      </c>
      <c r="B9" s="211">
        <v>39</v>
      </c>
      <c r="C9" s="212">
        <v>3246.75</v>
      </c>
      <c r="D9" s="211">
        <v>3504</v>
      </c>
      <c r="E9" s="212">
        <v>582295.9700000001</v>
      </c>
      <c r="F9" s="128">
        <f t="shared" si="0"/>
        <v>3543</v>
      </c>
      <c r="G9" s="128">
        <f t="shared" si="0"/>
        <v>585542.7200000001</v>
      </c>
    </row>
    <row r="10" spans="1:7" ht="12" customHeight="1">
      <c r="A10" s="127" t="s">
        <v>89</v>
      </c>
      <c r="B10" s="211">
        <v>113</v>
      </c>
      <c r="C10" s="212">
        <v>3348.5</v>
      </c>
      <c r="D10" s="211">
        <v>5523</v>
      </c>
      <c r="E10" s="212">
        <v>950954.9400000004</v>
      </c>
      <c r="F10" s="128">
        <f t="shared" si="0"/>
        <v>5636</v>
      </c>
      <c r="G10" s="128">
        <f t="shared" si="0"/>
        <v>954303.4400000004</v>
      </c>
    </row>
    <row r="11" spans="1:7" ht="12" customHeight="1">
      <c r="A11" s="129" t="s">
        <v>9</v>
      </c>
      <c r="B11" s="213">
        <f aca="true" t="shared" si="1" ref="B11:G11">SUM(B8:B10)</f>
        <v>353</v>
      </c>
      <c r="C11" s="214">
        <f t="shared" si="1"/>
        <v>28414.75</v>
      </c>
      <c r="D11" s="213">
        <f t="shared" si="1"/>
        <v>27225</v>
      </c>
      <c r="E11" s="214">
        <f t="shared" si="1"/>
        <v>3951488.5800000033</v>
      </c>
      <c r="F11" s="130">
        <f t="shared" si="1"/>
        <v>27578</v>
      </c>
      <c r="G11" s="130">
        <f t="shared" si="1"/>
        <v>3979903.3300000033</v>
      </c>
    </row>
    <row r="12" spans="1:6" ht="12" customHeight="1">
      <c r="A12" s="127"/>
      <c r="B12" s="149"/>
      <c r="C12" s="150"/>
      <c r="D12" s="149"/>
      <c r="E12" s="150"/>
      <c r="F12" s="151"/>
    </row>
    <row r="13" spans="1:6" ht="12" customHeight="1">
      <c r="A13" s="123" t="s">
        <v>48</v>
      </c>
      <c r="B13" s="149"/>
      <c r="C13" s="150"/>
      <c r="D13" s="149"/>
      <c r="E13" s="150"/>
      <c r="F13" s="151"/>
    </row>
    <row r="14" spans="1:7" ht="12" customHeight="1">
      <c r="A14" s="127" t="s">
        <v>90</v>
      </c>
      <c r="B14" s="211">
        <v>33</v>
      </c>
      <c r="C14" s="212">
        <v>3041.650000000001</v>
      </c>
      <c r="D14" s="211">
        <v>2660</v>
      </c>
      <c r="E14" s="212">
        <v>473406.6500000009</v>
      </c>
      <c r="F14" s="128">
        <f aca="true" t="shared" si="2" ref="F14:G16">SUM(B14,D14)</f>
        <v>2693</v>
      </c>
      <c r="G14" s="128">
        <f t="shared" si="2"/>
        <v>476448.3000000009</v>
      </c>
    </row>
    <row r="15" spans="1:7" ht="12" customHeight="1">
      <c r="A15" s="127" t="s">
        <v>91</v>
      </c>
      <c r="B15" s="211">
        <v>60</v>
      </c>
      <c r="C15" s="212">
        <v>4165.47</v>
      </c>
      <c r="D15" s="211">
        <v>4580</v>
      </c>
      <c r="E15" s="212">
        <v>926894.1399999995</v>
      </c>
      <c r="F15" s="128">
        <f t="shared" si="2"/>
        <v>4640</v>
      </c>
      <c r="G15" s="128">
        <f t="shared" si="2"/>
        <v>931059.6099999995</v>
      </c>
    </row>
    <row r="16" spans="1:7" ht="12" customHeight="1">
      <c r="A16" s="127" t="s">
        <v>92</v>
      </c>
      <c r="B16" s="211">
        <v>48</v>
      </c>
      <c r="C16" s="212">
        <v>3079.8</v>
      </c>
      <c r="D16" s="211">
        <v>5910</v>
      </c>
      <c r="E16" s="212">
        <v>834916.9900000003</v>
      </c>
      <c r="F16" s="128">
        <f t="shared" si="2"/>
        <v>5958</v>
      </c>
      <c r="G16" s="128">
        <f t="shared" si="2"/>
        <v>837996.7900000004</v>
      </c>
    </row>
    <row r="17" spans="1:7" ht="12" customHeight="1">
      <c r="A17" s="129" t="s">
        <v>9</v>
      </c>
      <c r="B17" s="152">
        <f aca="true" t="shared" si="3" ref="B17:G17">SUM(B14:B16)</f>
        <v>141</v>
      </c>
      <c r="C17" s="153">
        <f t="shared" si="3"/>
        <v>10286.920000000002</v>
      </c>
      <c r="D17" s="152">
        <f t="shared" si="3"/>
        <v>13150</v>
      </c>
      <c r="E17" s="153">
        <f t="shared" si="3"/>
        <v>2235217.7800000007</v>
      </c>
      <c r="F17" s="154">
        <f t="shared" si="3"/>
        <v>13291</v>
      </c>
      <c r="G17" s="154">
        <f t="shared" si="3"/>
        <v>2245504.7000000007</v>
      </c>
    </row>
    <row r="18" spans="1:7" ht="12" customHeight="1">
      <c r="A18" s="127"/>
      <c r="B18" s="149"/>
      <c r="C18" s="150"/>
      <c r="D18" s="149"/>
      <c r="E18" s="150"/>
      <c r="F18" s="151"/>
      <c r="G18" s="151"/>
    </row>
    <row r="19" spans="1:6" ht="12" customHeight="1">
      <c r="A19" s="123" t="s">
        <v>39</v>
      </c>
      <c r="B19" s="149"/>
      <c r="C19" s="150"/>
      <c r="D19" s="149"/>
      <c r="E19" s="150"/>
      <c r="F19" s="151"/>
    </row>
    <row r="20" spans="1:7" ht="12" customHeight="1">
      <c r="A20" s="127" t="s">
        <v>93</v>
      </c>
      <c r="B20" s="211">
        <v>57</v>
      </c>
      <c r="C20" s="212">
        <v>1974</v>
      </c>
      <c r="D20" s="211">
        <v>4558</v>
      </c>
      <c r="E20" s="212">
        <v>589760.2299999997</v>
      </c>
      <c r="F20" s="128">
        <f aca="true" t="shared" si="4" ref="F20:G22">SUM(B20,D20)</f>
        <v>4615</v>
      </c>
      <c r="G20" s="128">
        <f t="shared" si="4"/>
        <v>591734.2299999997</v>
      </c>
    </row>
    <row r="21" spans="1:7" ht="12" customHeight="1">
      <c r="A21" s="127" t="s">
        <v>94</v>
      </c>
      <c r="B21" s="211">
        <v>85</v>
      </c>
      <c r="C21" s="212">
        <v>2373</v>
      </c>
      <c r="D21" s="211">
        <v>6045</v>
      </c>
      <c r="E21" s="212">
        <v>962252.5800000003</v>
      </c>
      <c r="F21" s="128">
        <f t="shared" si="4"/>
        <v>6130</v>
      </c>
      <c r="G21" s="128">
        <f t="shared" si="4"/>
        <v>964625.5800000003</v>
      </c>
    </row>
    <row r="22" spans="1:7" ht="12" customHeight="1">
      <c r="A22" s="127" t="s">
        <v>95</v>
      </c>
      <c r="B22" s="211">
        <v>57</v>
      </c>
      <c r="C22" s="212">
        <v>2005.75</v>
      </c>
      <c r="D22" s="211">
        <v>6505</v>
      </c>
      <c r="E22" s="212">
        <v>930402.4400000002</v>
      </c>
      <c r="F22" s="128">
        <f t="shared" si="4"/>
        <v>6562</v>
      </c>
      <c r="G22" s="128">
        <f t="shared" si="4"/>
        <v>932408.1900000002</v>
      </c>
    </row>
    <row r="23" spans="1:7" ht="12" customHeight="1">
      <c r="A23" s="129" t="s">
        <v>9</v>
      </c>
      <c r="B23" s="152">
        <f aca="true" t="shared" si="5" ref="B23:G23">SUM(B20:B22)</f>
        <v>199</v>
      </c>
      <c r="C23" s="153">
        <f t="shared" si="5"/>
        <v>6352.75</v>
      </c>
      <c r="D23" s="152">
        <f t="shared" si="5"/>
        <v>17108</v>
      </c>
      <c r="E23" s="153">
        <f t="shared" si="5"/>
        <v>2482415.25</v>
      </c>
      <c r="F23" s="154">
        <f t="shared" si="5"/>
        <v>17307</v>
      </c>
      <c r="G23" s="154">
        <f t="shared" si="5"/>
        <v>2488768</v>
      </c>
    </row>
    <row r="24" spans="1:6" ht="12" customHeight="1">
      <c r="A24" s="127"/>
      <c r="B24" s="149"/>
      <c r="C24" s="150"/>
      <c r="D24" s="149"/>
      <c r="E24" s="150"/>
      <c r="F24" s="151"/>
    </row>
    <row r="25" spans="1:6" ht="12" customHeight="1">
      <c r="A25" s="123" t="s">
        <v>38</v>
      </c>
      <c r="B25" s="149"/>
      <c r="C25" s="150"/>
      <c r="D25" s="149"/>
      <c r="E25" s="150"/>
      <c r="F25" s="151"/>
    </row>
    <row r="26" spans="1:7" ht="12" customHeight="1">
      <c r="A26" s="127" t="s">
        <v>96</v>
      </c>
      <c r="B26" s="211">
        <v>94</v>
      </c>
      <c r="C26" s="212">
        <v>3747.25</v>
      </c>
      <c r="D26" s="211">
        <v>4228</v>
      </c>
      <c r="E26" s="212">
        <v>812884.4700000001</v>
      </c>
      <c r="F26" s="128">
        <f aca="true" t="shared" si="6" ref="F26:G28">SUM(B26,D26)</f>
        <v>4322</v>
      </c>
      <c r="G26" s="128">
        <f t="shared" si="6"/>
        <v>816631.7200000001</v>
      </c>
    </row>
    <row r="27" spans="1:7" ht="12" customHeight="1">
      <c r="A27" s="127" t="s">
        <v>97</v>
      </c>
      <c r="B27" s="211">
        <v>99</v>
      </c>
      <c r="C27" s="212">
        <v>6067.25</v>
      </c>
      <c r="D27" s="211">
        <v>8194</v>
      </c>
      <c r="E27" s="212">
        <v>1480989.6599999992</v>
      </c>
      <c r="F27" s="128">
        <f t="shared" si="6"/>
        <v>8293</v>
      </c>
      <c r="G27" s="128">
        <f t="shared" si="6"/>
        <v>1487056.9099999992</v>
      </c>
    </row>
    <row r="28" spans="1:7" ht="12" customHeight="1">
      <c r="A28" s="127" t="s">
        <v>98</v>
      </c>
      <c r="B28" s="211">
        <v>178</v>
      </c>
      <c r="C28" s="212">
        <v>16303.5</v>
      </c>
      <c r="D28" s="211">
        <v>5196</v>
      </c>
      <c r="E28" s="212">
        <v>839935.8700000002</v>
      </c>
      <c r="F28" s="128">
        <f t="shared" si="6"/>
        <v>5374</v>
      </c>
      <c r="G28" s="128">
        <f t="shared" si="6"/>
        <v>856239.3700000002</v>
      </c>
    </row>
    <row r="29" spans="1:7" ht="12" customHeight="1">
      <c r="A29" s="129" t="s">
        <v>9</v>
      </c>
      <c r="B29" s="155">
        <f aca="true" t="shared" si="7" ref="B29:G29">SUM(B26:B28)</f>
        <v>371</v>
      </c>
      <c r="C29" s="156">
        <f t="shared" si="7"/>
        <v>26118</v>
      </c>
      <c r="D29" s="155">
        <f t="shared" si="7"/>
        <v>17618</v>
      </c>
      <c r="E29" s="156">
        <f t="shared" si="7"/>
        <v>3133809.9999999995</v>
      </c>
      <c r="F29" s="157">
        <f t="shared" si="7"/>
        <v>17989</v>
      </c>
      <c r="G29" s="157">
        <f t="shared" si="7"/>
        <v>3159927.9999999995</v>
      </c>
    </row>
    <row r="30" spans="1:6" ht="12" customHeight="1">
      <c r="A30" s="127"/>
      <c r="B30" s="158"/>
      <c r="C30" s="159"/>
      <c r="D30" s="158"/>
      <c r="E30" s="159"/>
      <c r="F30" s="151"/>
    </row>
    <row r="31" spans="1:6" ht="12" customHeight="1">
      <c r="A31" s="123" t="s">
        <v>37</v>
      </c>
      <c r="B31" s="158"/>
      <c r="C31" s="159"/>
      <c r="D31" s="158"/>
      <c r="E31" s="159"/>
      <c r="F31" s="151"/>
    </row>
    <row r="32" spans="1:7" ht="12" customHeight="1">
      <c r="A32" s="127" t="s">
        <v>162</v>
      </c>
      <c r="B32" s="211">
        <v>40</v>
      </c>
      <c r="C32" s="212">
        <v>1603</v>
      </c>
      <c r="D32" s="211">
        <v>5844</v>
      </c>
      <c r="E32" s="212">
        <v>1197424.4499999995</v>
      </c>
      <c r="F32" s="128">
        <f>SUM(B32,D32)</f>
        <v>5884</v>
      </c>
      <c r="G32" s="128">
        <f>SUM(C32,E32)</f>
        <v>1199027.4499999995</v>
      </c>
    </row>
    <row r="33" spans="1:7" ht="12" customHeight="1">
      <c r="A33" s="127" t="s">
        <v>163</v>
      </c>
      <c r="B33" s="211">
        <v>42</v>
      </c>
      <c r="C33" s="212">
        <v>1450</v>
      </c>
      <c r="D33" s="211">
        <v>6125</v>
      </c>
      <c r="E33" s="212">
        <v>1277891.91</v>
      </c>
      <c r="F33" s="128">
        <f>SUM(B33,D33)</f>
        <v>6167</v>
      </c>
      <c r="G33" s="128">
        <f>SUM(C33,E33)</f>
        <v>1279341.91</v>
      </c>
    </row>
    <row r="34" spans="1:7" ht="12" customHeight="1">
      <c r="A34" s="129" t="s">
        <v>9</v>
      </c>
      <c r="B34" s="155">
        <f aca="true" t="shared" si="8" ref="B34:G34">SUM(B32:B33)</f>
        <v>82</v>
      </c>
      <c r="C34" s="156">
        <f t="shared" si="8"/>
        <v>3053</v>
      </c>
      <c r="D34" s="155">
        <f t="shared" si="8"/>
        <v>11969</v>
      </c>
      <c r="E34" s="156">
        <f t="shared" si="8"/>
        <v>2475316.3599999994</v>
      </c>
      <c r="F34" s="157">
        <f t="shared" si="8"/>
        <v>12051</v>
      </c>
      <c r="G34" s="157">
        <f t="shared" si="8"/>
        <v>2478369.3599999994</v>
      </c>
    </row>
    <row r="35" spans="1:8" s="116" customFormat="1" ht="12" customHeight="1">
      <c r="A35" s="129"/>
      <c r="B35" s="158"/>
      <c r="C35" s="159"/>
      <c r="D35" s="158"/>
      <c r="E35" s="159"/>
      <c r="H35" s="115"/>
    </row>
    <row r="36" spans="1:8" s="116" customFormat="1" ht="12" customHeight="1">
      <c r="A36" s="208" t="s">
        <v>161</v>
      </c>
      <c r="B36" s="158">
        <v>182</v>
      </c>
      <c r="C36" s="159">
        <v>10618.75</v>
      </c>
      <c r="D36" s="158">
        <v>634</v>
      </c>
      <c r="E36" s="159">
        <v>29962.8</v>
      </c>
      <c r="F36" s="128">
        <f>SUM(B36,D36)</f>
        <v>816</v>
      </c>
      <c r="G36" s="128">
        <f>SUM(C36,E36)</f>
        <v>40581.55</v>
      </c>
      <c r="H36" s="115"/>
    </row>
    <row r="37" spans="1:8" ht="12" customHeight="1">
      <c r="A37" s="208" t="s">
        <v>164</v>
      </c>
      <c r="B37" s="158">
        <v>31174</v>
      </c>
      <c r="C37" s="159">
        <v>461364</v>
      </c>
      <c r="D37" s="209">
        <v>0</v>
      </c>
      <c r="E37" s="210">
        <v>0</v>
      </c>
      <c r="F37" s="128">
        <f>SUM(B37,D37)</f>
        <v>31174</v>
      </c>
      <c r="G37" s="128">
        <f>SUM(C37,E37)</f>
        <v>461364</v>
      </c>
      <c r="H37" s="176"/>
    </row>
    <row r="38" spans="1:6" ht="15.75" customHeight="1">
      <c r="A38" s="129"/>
      <c r="B38" s="158"/>
      <c r="C38" s="159"/>
      <c r="D38" s="158"/>
      <c r="E38" s="159"/>
      <c r="F38" s="116"/>
    </row>
    <row r="39" spans="1:7" ht="12" customHeight="1">
      <c r="A39" s="129" t="s">
        <v>29</v>
      </c>
      <c r="B39" s="160">
        <f aca="true" t="shared" si="9" ref="B39:G39">SUM(B34,B29,B23,B17,B11)+B36+B37</f>
        <v>32502</v>
      </c>
      <c r="C39" s="161">
        <f t="shared" si="9"/>
        <v>546208.17</v>
      </c>
      <c r="D39" s="160">
        <f t="shared" si="9"/>
        <v>87704</v>
      </c>
      <c r="E39" s="161">
        <f t="shared" si="9"/>
        <v>14308210.770000005</v>
      </c>
      <c r="F39" s="175">
        <f t="shared" si="9"/>
        <v>120206</v>
      </c>
      <c r="G39" s="175">
        <f t="shared" si="9"/>
        <v>14854418.940000005</v>
      </c>
    </row>
    <row r="40" spans="1:6" ht="12" customHeight="1">
      <c r="A40" s="129"/>
      <c r="B40" s="123"/>
      <c r="C40" s="123"/>
      <c r="D40" s="123"/>
      <c r="E40" s="123"/>
      <c r="F40" s="123"/>
    </row>
    <row r="41" spans="1:7" ht="27" customHeight="1">
      <c r="A41" s="233" t="s">
        <v>165</v>
      </c>
      <c r="B41" s="233"/>
      <c r="C41" s="233"/>
      <c r="D41" s="233"/>
      <c r="E41" s="233"/>
      <c r="F41" s="233"/>
      <c r="G41" s="233"/>
    </row>
    <row r="42" spans="1:8" s="131" customFormat="1" ht="12">
      <c r="A42" s="91" t="s">
        <v>167</v>
      </c>
      <c r="B42" s="123"/>
      <c r="C42" s="123"/>
      <c r="D42" s="123"/>
      <c r="E42" s="123"/>
      <c r="F42" s="123"/>
      <c r="G42" s="116"/>
      <c r="H42" s="115"/>
    </row>
    <row r="43" spans="1:7" s="131" customFormat="1" ht="11.25">
      <c r="A43" s="116"/>
      <c r="B43" s="115"/>
      <c r="C43" s="116"/>
      <c r="D43" s="116"/>
      <c r="E43" s="116"/>
      <c r="F43" s="115"/>
      <c r="G43" s="116"/>
    </row>
    <row r="44" spans="1:8" s="1" customFormat="1" ht="12">
      <c r="A44" s="232" t="s">
        <v>140</v>
      </c>
      <c r="B44" s="232"/>
      <c r="C44" s="232"/>
      <c r="D44" s="232"/>
      <c r="E44" s="232"/>
      <c r="F44" s="232"/>
      <c r="G44" s="232"/>
      <c r="H44" s="131"/>
    </row>
    <row r="45" spans="1:8" s="1" customFormat="1" ht="12" thickBot="1">
      <c r="A45" s="132"/>
      <c r="B45" s="133"/>
      <c r="C45" s="132"/>
      <c r="D45" s="133"/>
      <c r="E45" s="132"/>
      <c r="F45" s="133"/>
      <c r="G45" s="134"/>
      <c r="H45" s="140"/>
    </row>
    <row r="46" spans="1:8" s="1" customFormat="1" ht="12">
      <c r="A46" s="135"/>
      <c r="B46" s="136" t="s">
        <v>62</v>
      </c>
      <c r="C46" s="137" t="s">
        <v>66</v>
      </c>
      <c r="D46" s="138" t="s">
        <v>63</v>
      </c>
      <c r="E46" s="138" t="s">
        <v>66</v>
      </c>
      <c r="F46" s="136" t="s">
        <v>9</v>
      </c>
      <c r="G46" s="139" t="s">
        <v>87</v>
      </c>
      <c r="H46" s="140"/>
    </row>
    <row r="47" spans="1:8" s="1" customFormat="1" ht="12">
      <c r="A47" s="2" t="s">
        <v>99</v>
      </c>
      <c r="B47" s="215">
        <v>50</v>
      </c>
      <c r="C47" s="216">
        <v>1683</v>
      </c>
      <c r="D47" s="215">
        <v>8173</v>
      </c>
      <c r="E47" s="217">
        <v>247178.15999999995</v>
      </c>
      <c r="F47" s="168">
        <f aca="true" t="shared" si="10" ref="F47:F73">SUM(D47,B47)</f>
        <v>8223</v>
      </c>
      <c r="G47" s="168">
        <f aca="true" t="shared" si="11" ref="G47:G73">SUM(E47,C47)</f>
        <v>248861.15999999995</v>
      </c>
      <c r="H47" s="140"/>
    </row>
    <row r="48" spans="1:8" s="1" customFormat="1" ht="12">
      <c r="A48" s="2" t="s">
        <v>51</v>
      </c>
      <c r="B48" s="218">
        <v>7551</v>
      </c>
      <c r="C48" s="219">
        <v>219689.5</v>
      </c>
      <c r="D48" s="218">
        <v>5189</v>
      </c>
      <c r="E48" s="220">
        <v>1122064.5499999996</v>
      </c>
      <c r="F48" s="168">
        <f t="shared" si="10"/>
        <v>12740</v>
      </c>
      <c r="G48" s="168">
        <f t="shared" si="11"/>
        <v>1341754.0499999996</v>
      </c>
      <c r="H48" s="140"/>
    </row>
    <row r="49" spans="1:8" s="1" customFormat="1" ht="12">
      <c r="A49" s="2" t="s">
        <v>100</v>
      </c>
      <c r="B49" s="218">
        <v>327</v>
      </c>
      <c r="C49" s="219">
        <v>4595</v>
      </c>
      <c r="D49" s="218">
        <v>659</v>
      </c>
      <c r="E49" s="220">
        <v>173385.80000000005</v>
      </c>
      <c r="F49" s="168">
        <f t="shared" si="10"/>
        <v>986</v>
      </c>
      <c r="G49" s="168">
        <f t="shared" si="11"/>
        <v>177980.80000000005</v>
      </c>
      <c r="H49" s="140"/>
    </row>
    <row r="50" spans="1:8" s="1" customFormat="1" ht="12">
      <c r="A50" s="2" t="s">
        <v>101</v>
      </c>
      <c r="B50" s="218">
        <v>0</v>
      </c>
      <c r="C50" s="219">
        <v>0</v>
      </c>
      <c r="D50" s="218">
        <v>14</v>
      </c>
      <c r="E50" s="220">
        <v>5100.75</v>
      </c>
      <c r="F50" s="168">
        <f t="shared" si="10"/>
        <v>14</v>
      </c>
      <c r="G50" s="168">
        <f t="shared" si="11"/>
        <v>5100.75</v>
      </c>
      <c r="H50" s="140"/>
    </row>
    <row r="51" spans="1:8" s="1" customFormat="1" ht="12">
      <c r="A51" s="2" t="s">
        <v>44</v>
      </c>
      <c r="B51" s="218">
        <v>445</v>
      </c>
      <c r="C51" s="219">
        <v>7509</v>
      </c>
      <c r="D51" s="218">
        <v>935</v>
      </c>
      <c r="E51" s="220">
        <v>129674.9</v>
      </c>
      <c r="F51" s="168">
        <f t="shared" si="10"/>
        <v>1380</v>
      </c>
      <c r="G51" s="168">
        <f t="shared" si="11"/>
        <v>137183.9</v>
      </c>
      <c r="H51" s="140"/>
    </row>
    <row r="52" spans="1:8" s="1" customFormat="1" ht="12">
      <c r="A52" s="2" t="s">
        <v>102</v>
      </c>
      <c r="B52" s="218">
        <v>115</v>
      </c>
      <c r="C52" s="219">
        <v>2080</v>
      </c>
      <c r="D52" s="218">
        <v>422</v>
      </c>
      <c r="E52" s="220">
        <v>105406.75</v>
      </c>
      <c r="F52" s="168">
        <f t="shared" si="10"/>
        <v>537</v>
      </c>
      <c r="G52" s="168">
        <f t="shared" si="11"/>
        <v>107486.75</v>
      </c>
      <c r="H52" s="140"/>
    </row>
    <row r="53" spans="1:8" s="1" customFormat="1" ht="12">
      <c r="A53" s="2" t="s">
        <v>103</v>
      </c>
      <c r="B53" s="218">
        <v>2</v>
      </c>
      <c r="C53" s="219">
        <v>64</v>
      </c>
      <c r="D53" s="218">
        <v>3007</v>
      </c>
      <c r="E53" s="220">
        <v>114535.65000000002</v>
      </c>
      <c r="F53" s="168">
        <f t="shared" si="10"/>
        <v>3009</v>
      </c>
      <c r="G53" s="168">
        <f t="shared" si="11"/>
        <v>114599.65000000002</v>
      </c>
      <c r="H53" s="140"/>
    </row>
    <row r="54" spans="1:8" s="1" customFormat="1" ht="12">
      <c r="A54" s="2" t="s">
        <v>53</v>
      </c>
      <c r="B54" s="218">
        <v>122</v>
      </c>
      <c r="C54" s="219">
        <v>3125</v>
      </c>
      <c r="D54" s="218">
        <v>1316</v>
      </c>
      <c r="E54" s="220">
        <v>332489.36</v>
      </c>
      <c r="F54" s="168">
        <f t="shared" si="10"/>
        <v>1438</v>
      </c>
      <c r="G54" s="168">
        <f t="shared" si="11"/>
        <v>335614.36</v>
      </c>
      <c r="H54" s="140"/>
    </row>
    <row r="55" spans="1:8" s="1" customFormat="1" ht="12">
      <c r="A55" s="2" t="s">
        <v>104</v>
      </c>
      <c r="B55" s="218">
        <v>279</v>
      </c>
      <c r="C55" s="219">
        <v>6832</v>
      </c>
      <c r="D55" s="218">
        <v>692</v>
      </c>
      <c r="E55" s="220">
        <v>134093.8</v>
      </c>
      <c r="F55" s="168">
        <f t="shared" si="10"/>
        <v>971</v>
      </c>
      <c r="G55" s="168">
        <f t="shared" si="11"/>
        <v>140925.8</v>
      </c>
      <c r="H55" s="140"/>
    </row>
    <row r="56" spans="1:8" s="1" customFormat="1" ht="12">
      <c r="A56" s="2" t="s">
        <v>105</v>
      </c>
      <c r="B56" s="218">
        <v>547</v>
      </c>
      <c r="C56" s="219">
        <v>27924.5</v>
      </c>
      <c r="D56" s="218">
        <v>2042</v>
      </c>
      <c r="E56" s="220">
        <v>542687.47</v>
      </c>
      <c r="F56" s="168">
        <f t="shared" si="10"/>
        <v>2589</v>
      </c>
      <c r="G56" s="168">
        <f t="shared" si="11"/>
        <v>570611.97</v>
      </c>
      <c r="H56" s="140"/>
    </row>
    <row r="57" spans="1:8" s="1" customFormat="1" ht="12">
      <c r="A57" s="2" t="s">
        <v>106</v>
      </c>
      <c r="B57" s="218">
        <v>1667</v>
      </c>
      <c r="C57" s="219">
        <v>33353.5</v>
      </c>
      <c r="D57" s="218">
        <v>1757</v>
      </c>
      <c r="E57" s="220">
        <v>221496.49999999997</v>
      </c>
      <c r="F57" s="168">
        <f t="shared" si="10"/>
        <v>3424</v>
      </c>
      <c r="G57" s="168">
        <f t="shared" si="11"/>
        <v>254849.99999999997</v>
      </c>
      <c r="H57" s="140"/>
    </row>
    <row r="58" spans="1:8" s="1" customFormat="1" ht="12">
      <c r="A58" s="2" t="s">
        <v>107</v>
      </c>
      <c r="B58" s="218">
        <v>1237</v>
      </c>
      <c r="C58" s="219">
        <v>57738</v>
      </c>
      <c r="D58" s="218">
        <v>5233</v>
      </c>
      <c r="E58" s="220">
        <v>723395.2000000001</v>
      </c>
      <c r="F58" s="168">
        <f t="shared" si="10"/>
        <v>6470</v>
      </c>
      <c r="G58" s="168">
        <f t="shared" si="11"/>
        <v>781133.2000000001</v>
      </c>
      <c r="H58" s="140"/>
    </row>
    <row r="59" spans="1:8" s="1" customFormat="1" ht="12">
      <c r="A59" s="2" t="s">
        <v>108</v>
      </c>
      <c r="B59" s="218">
        <v>11900</v>
      </c>
      <c r="C59" s="219">
        <v>66107.5</v>
      </c>
      <c r="D59" s="218">
        <v>10707</v>
      </c>
      <c r="E59" s="220">
        <v>888057.3599999999</v>
      </c>
      <c r="F59" s="168">
        <f t="shared" si="10"/>
        <v>22607</v>
      </c>
      <c r="G59" s="168">
        <f t="shared" si="11"/>
        <v>954164.8599999999</v>
      </c>
      <c r="H59" s="140"/>
    </row>
    <row r="60" spans="1:8" s="1" customFormat="1" ht="12">
      <c r="A60" s="2" t="s">
        <v>158</v>
      </c>
      <c r="B60" s="218">
        <v>0</v>
      </c>
      <c r="C60" s="219">
        <v>0</v>
      </c>
      <c r="D60" s="218">
        <v>1</v>
      </c>
      <c r="E60" s="220">
        <v>154</v>
      </c>
      <c r="F60" s="168">
        <f>SUM(D60,B60)</f>
        <v>1</v>
      </c>
      <c r="G60" s="168">
        <f>SUM(E60,C60)</f>
        <v>154</v>
      </c>
      <c r="H60" s="140"/>
    </row>
    <row r="61" spans="1:8" s="1" customFormat="1" ht="12">
      <c r="A61" s="2" t="s">
        <v>109</v>
      </c>
      <c r="B61" s="218">
        <v>116</v>
      </c>
      <c r="C61" s="219">
        <v>2236</v>
      </c>
      <c r="D61" s="218">
        <v>285</v>
      </c>
      <c r="E61" s="220">
        <v>99049.32000000004</v>
      </c>
      <c r="F61" s="168">
        <f t="shared" si="10"/>
        <v>401</v>
      </c>
      <c r="G61" s="168">
        <f t="shared" si="11"/>
        <v>101285.32000000004</v>
      </c>
      <c r="H61" s="140"/>
    </row>
    <row r="62" spans="1:8" s="1" customFormat="1" ht="12">
      <c r="A62" s="2" t="s">
        <v>110</v>
      </c>
      <c r="B62" s="218">
        <v>2874</v>
      </c>
      <c r="C62" s="219">
        <v>21584.45</v>
      </c>
      <c r="D62" s="218">
        <v>2167</v>
      </c>
      <c r="E62" s="220">
        <v>231576.81999999977</v>
      </c>
      <c r="F62" s="168">
        <f t="shared" si="10"/>
        <v>5041</v>
      </c>
      <c r="G62" s="168">
        <f t="shared" si="11"/>
        <v>253161.2699999998</v>
      </c>
      <c r="H62" s="140"/>
    </row>
    <row r="63" spans="1:8" s="1" customFormat="1" ht="12">
      <c r="A63" s="2" t="s">
        <v>111</v>
      </c>
      <c r="B63" s="218">
        <v>13</v>
      </c>
      <c r="C63" s="219">
        <v>2168.5</v>
      </c>
      <c r="D63" s="218">
        <v>8564</v>
      </c>
      <c r="E63" s="220">
        <v>5000123.2700000135</v>
      </c>
      <c r="F63" s="168">
        <f t="shared" si="10"/>
        <v>8577</v>
      </c>
      <c r="G63" s="168">
        <f t="shared" si="11"/>
        <v>5002291.7700000135</v>
      </c>
      <c r="H63" s="140"/>
    </row>
    <row r="64" spans="1:8" s="1" customFormat="1" ht="12">
      <c r="A64" s="2" t="s">
        <v>112</v>
      </c>
      <c r="B64" s="218">
        <v>57</v>
      </c>
      <c r="C64" s="219">
        <v>671</v>
      </c>
      <c r="D64" s="218">
        <v>5475</v>
      </c>
      <c r="E64" s="220">
        <v>109206.1</v>
      </c>
      <c r="F64" s="168">
        <f t="shared" si="10"/>
        <v>5532</v>
      </c>
      <c r="G64" s="168">
        <f t="shared" si="11"/>
        <v>109877.1</v>
      </c>
      <c r="H64" s="140"/>
    </row>
    <row r="65" spans="1:8" s="1" customFormat="1" ht="12">
      <c r="A65" s="2" t="s">
        <v>113</v>
      </c>
      <c r="B65" s="218">
        <v>3928</v>
      </c>
      <c r="C65" s="219">
        <v>57990.25</v>
      </c>
      <c r="D65" s="218">
        <v>11669</v>
      </c>
      <c r="E65" s="220">
        <v>2327829.05</v>
      </c>
      <c r="F65" s="168">
        <f t="shared" si="10"/>
        <v>15597</v>
      </c>
      <c r="G65" s="168">
        <f t="shared" si="11"/>
        <v>2385819.3</v>
      </c>
      <c r="H65" s="140"/>
    </row>
    <row r="66" spans="1:8" s="1" customFormat="1" ht="12">
      <c r="A66" s="2" t="s">
        <v>114</v>
      </c>
      <c r="B66" s="218">
        <v>40</v>
      </c>
      <c r="C66" s="219">
        <v>2176</v>
      </c>
      <c r="D66" s="218">
        <v>3</v>
      </c>
      <c r="E66" s="220">
        <v>89</v>
      </c>
      <c r="F66" s="168">
        <f t="shared" si="10"/>
        <v>43</v>
      </c>
      <c r="G66" s="168">
        <f t="shared" si="11"/>
        <v>2265</v>
      </c>
      <c r="H66" s="140"/>
    </row>
    <row r="67" spans="1:8" s="1" customFormat="1" ht="12">
      <c r="A67" s="2" t="s">
        <v>132</v>
      </c>
      <c r="B67" s="218">
        <v>0</v>
      </c>
      <c r="C67" s="219">
        <v>0</v>
      </c>
      <c r="D67" s="218">
        <v>51</v>
      </c>
      <c r="E67" s="220">
        <v>13015.5</v>
      </c>
      <c r="F67" s="168">
        <f>SUM(D67,B67)</f>
        <v>51</v>
      </c>
      <c r="G67" s="168">
        <f>SUM(E67,C67)</f>
        <v>13015.5</v>
      </c>
      <c r="H67" s="140"/>
    </row>
    <row r="68" spans="1:8" s="1" customFormat="1" ht="12">
      <c r="A68" s="2" t="s">
        <v>159</v>
      </c>
      <c r="B68" s="218">
        <v>1</v>
      </c>
      <c r="C68" s="219">
        <v>24</v>
      </c>
      <c r="D68" s="218">
        <v>579</v>
      </c>
      <c r="E68" s="220">
        <v>40520.34999999998</v>
      </c>
      <c r="F68" s="168">
        <f>SUM(D68,B68)</f>
        <v>580</v>
      </c>
      <c r="G68" s="168">
        <f>SUM(E68,C68)</f>
        <v>40544.34999999998</v>
      </c>
      <c r="H68" s="140"/>
    </row>
    <row r="69" spans="1:8" s="1" customFormat="1" ht="12">
      <c r="A69" s="2" t="s">
        <v>115</v>
      </c>
      <c r="B69" s="218">
        <v>2</v>
      </c>
      <c r="C69" s="219">
        <v>21</v>
      </c>
      <c r="D69" s="218">
        <v>7103</v>
      </c>
      <c r="E69" s="220">
        <v>199520.03999999986</v>
      </c>
      <c r="F69" s="168">
        <f t="shared" si="10"/>
        <v>7105</v>
      </c>
      <c r="G69" s="168">
        <f t="shared" si="11"/>
        <v>199541.03999999986</v>
      </c>
      <c r="H69" s="140"/>
    </row>
    <row r="70" spans="1:7" s="140" customFormat="1" ht="12">
      <c r="A70" s="2" t="s">
        <v>116</v>
      </c>
      <c r="B70" s="218">
        <v>1</v>
      </c>
      <c r="C70" s="219">
        <v>6.5</v>
      </c>
      <c r="D70" s="218">
        <v>1273</v>
      </c>
      <c r="E70" s="220">
        <v>260529.1199999999</v>
      </c>
      <c r="F70" s="168">
        <f t="shared" si="10"/>
        <v>1274</v>
      </c>
      <c r="G70" s="168">
        <f t="shared" si="11"/>
        <v>260535.6199999999</v>
      </c>
    </row>
    <row r="71" spans="1:7" s="140" customFormat="1" ht="12">
      <c r="A71" s="2" t="s">
        <v>117</v>
      </c>
      <c r="B71" s="218">
        <v>1187</v>
      </c>
      <c r="C71" s="219">
        <v>22438</v>
      </c>
      <c r="D71" s="218">
        <v>3362</v>
      </c>
      <c r="E71" s="220">
        <v>363419.25</v>
      </c>
      <c r="F71" s="168">
        <f t="shared" si="10"/>
        <v>4549</v>
      </c>
      <c r="G71" s="168">
        <f t="shared" si="11"/>
        <v>385857.25</v>
      </c>
    </row>
    <row r="72" spans="1:8" s="1" customFormat="1" ht="15">
      <c r="A72" s="2" t="s">
        <v>56</v>
      </c>
      <c r="B72" s="218">
        <v>0</v>
      </c>
      <c r="C72" s="219">
        <v>0</v>
      </c>
      <c r="D72" s="218">
        <v>177</v>
      </c>
      <c r="E72" s="220">
        <v>49399.7</v>
      </c>
      <c r="F72" s="168">
        <f t="shared" si="10"/>
        <v>177</v>
      </c>
      <c r="G72" s="168">
        <f t="shared" si="11"/>
        <v>49399.7</v>
      </c>
      <c r="H72" s="176"/>
    </row>
    <row r="73" spans="1:8" ht="11.25">
      <c r="A73" s="2" t="s">
        <v>118</v>
      </c>
      <c r="B73" s="218">
        <v>41</v>
      </c>
      <c r="C73" s="219">
        <v>6191.47</v>
      </c>
      <c r="D73" s="218">
        <v>6849</v>
      </c>
      <c r="E73" s="220">
        <v>874213.0000000003</v>
      </c>
      <c r="F73" s="168">
        <f t="shared" si="10"/>
        <v>6890</v>
      </c>
      <c r="G73" s="168">
        <f t="shared" si="11"/>
        <v>880404.4700000003</v>
      </c>
      <c r="H73" s="1"/>
    </row>
    <row r="74" spans="1:7" ht="12">
      <c r="A74" s="141" t="s">
        <v>9</v>
      </c>
      <c r="B74" s="162">
        <f aca="true" t="shared" si="12" ref="B74:G74">SUM(B47:B73)</f>
        <v>32502</v>
      </c>
      <c r="C74" s="163">
        <f t="shared" si="12"/>
        <v>546208.1699999999</v>
      </c>
      <c r="D74" s="164">
        <f t="shared" si="12"/>
        <v>87704</v>
      </c>
      <c r="E74" s="163">
        <f t="shared" si="12"/>
        <v>14308210.77000001</v>
      </c>
      <c r="F74" s="164">
        <f t="shared" si="12"/>
        <v>120206</v>
      </c>
      <c r="G74" s="164">
        <f t="shared" si="12"/>
        <v>14854418.94000001</v>
      </c>
    </row>
    <row r="75" spans="1:7" ht="12">
      <c r="A75" s="140"/>
      <c r="B75" s="142"/>
      <c r="C75" s="142"/>
      <c r="D75" s="142"/>
      <c r="E75" s="142"/>
      <c r="F75" s="142"/>
      <c r="G75" s="142"/>
    </row>
    <row r="76" ht="11.25">
      <c r="A76" s="109" t="s">
        <v>75</v>
      </c>
    </row>
    <row r="77" ht="11.25">
      <c r="A77" s="109"/>
    </row>
    <row r="78" ht="11.25">
      <c r="A78" s="143" t="s">
        <v>76</v>
      </c>
    </row>
  </sheetData>
  <sheetProtection/>
  <mergeCells count="4">
    <mergeCell ref="A4:G4"/>
    <mergeCell ref="A44:G44"/>
    <mergeCell ref="A2:G2"/>
    <mergeCell ref="A41:G41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scale="94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J33" sqref="J33"/>
    </sheetView>
  </sheetViews>
  <sheetFormatPr defaultColWidth="9.140625" defaultRowHeight="12.75" customHeight="1"/>
  <cols>
    <col min="1" max="1" width="34.7109375" style="6" customWidth="1"/>
    <col min="2" max="4" width="13.57421875" style="6" customWidth="1"/>
    <col min="5" max="5" width="13.57421875" style="7" customWidth="1"/>
    <col min="6" max="16384" width="9.140625" style="6" customWidth="1"/>
  </cols>
  <sheetData>
    <row r="1" ht="12.75" customHeight="1">
      <c r="A1" s="78" t="s">
        <v>139</v>
      </c>
    </row>
    <row r="2" spans="1:5" ht="12.75" customHeight="1">
      <c r="A2" s="236" t="s">
        <v>0</v>
      </c>
      <c r="B2" s="236"/>
      <c r="C2" s="236"/>
      <c r="D2" s="236"/>
      <c r="E2" s="236"/>
    </row>
    <row r="3" spans="1:5" ht="12.75" customHeight="1">
      <c r="A3" s="236" t="s">
        <v>58</v>
      </c>
      <c r="B3" s="236"/>
      <c r="C3" s="236"/>
      <c r="D3" s="236"/>
      <c r="E3" s="236"/>
    </row>
    <row r="4" spans="1:5" ht="12.75" customHeight="1">
      <c r="A4" s="236" t="s">
        <v>141</v>
      </c>
      <c r="B4" s="236"/>
      <c r="C4" s="236"/>
      <c r="D4" s="236"/>
      <c r="E4" s="236"/>
    </row>
    <row r="5" ht="12.75" customHeight="1" thickBot="1"/>
    <row r="6" spans="1:6" ht="30.75" customHeight="1">
      <c r="A6" s="26"/>
      <c r="B6" s="234" t="s">
        <v>1</v>
      </c>
      <c r="C6" s="234"/>
      <c r="D6" s="234" t="s">
        <v>2</v>
      </c>
      <c r="E6" s="235"/>
      <c r="F6" s="7"/>
    </row>
    <row r="7" spans="1:6" ht="12.75" customHeight="1">
      <c r="A7" s="15"/>
      <c r="B7" s="27" t="s">
        <v>3</v>
      </c>
      <c r="C7" s="27" t="s">
        <v>155</v>
      </c>
      <c r="D7" s="27" t="s">
        <v>3</v>
      </c>
      <c r="E7" s="195" t="s">
        <v>155</v>
      </c>
      <c r="F7" s="7"/>
    </row>
    <row r="8" spans="1:5" s="7" customFormat="1" ht="12.75" customHeight="1">
      <c r="A8" s="28" t="s">
        <v>4</v>
      </c>
      <c r="B8" s="24"/>
      <c r="C8" s="24"/>
      <c r="D8" s="29"/>
      <c r="E8" s="30"/>
    </row>
    <row r="9" spans="1:5" s="18" customFormat="1" ht="12.75" customHeight="1">
      <c r="A9" s="15" t="s">
        <v>5</v>
      </c>
      <c r="B9" s="3">
        <v>6324</v>
      </c>
      <c r="C9" s="196">
        <v>502</v>
      </c>
      <c r="D9" s="3">
        <v>15040</v>
      </c>
      <c r="E9" s="4">
        <v>556</v>
      </c>
    </row>
    <row r="10" spans="1:5" s="7" customFormat="1" ht="12.75" customHeight="1">
      <c r="A10" s="7" t="s">
        <v>8</v>
      </c>
      <c r="B10" s="3">
        <v>3320</v>
      </c>
      <c r="C10" s="196">
        <v>226</v>
      </c>
      <c r="D10" s="3">
        <v>8914</v>
      </c>
      <c r="E10" s="4">
        <v>243</v>
      </c>
    </row>
    <row r="11" spans="1:5" s="7" customFormat="1" ht="12.75" customHeight="1">
      <c r="A11" s="7" t="s">
        <v>6</v>
      </c>
      <c r="B11" s="3">
        <v>4456</v>
      </c>
      <c r="C11" s="196">
        <v>288</v>
      </c>
      <c r="D11" s="3">
        <v>11592</v>
      </c>
      <c r="E11" s="4">
        <v>316</v>
      </c>
    </row>
    <row r="12" spans="1:5" s="7" customFormat="1" ht="12.75" customHeight="1">
      <c r="A12" s="7" t="s">
        <v>7</v>
      </c>
      <c r="B12" s="197">
        <v>4960</v>
      </c>
      <c r="C12" s="198">
        <v>274</v>
      </c>
      <c r="D12" s="197">
        <v>13154</v>
      </c>
      <c r="E12" s="199">
        <v>288</v>
      </c>
    </row>
    <row r="13" spans="1:5" s="7" customFormat="1" ht="12.75" customHeight="1">
      <c r="A13" s="31" t="s">
        <v>9</v>
      </c>
      <c r="B13" s="200">
        <f>SUM(B9:B12)</f>
        <v>19060</v>
      </c>
      <c r="C13" s="201">
        <f>SUM(C9:C12)</f>
        <v>1290</v>
      </c>
      <c r="D13" s="201">
        <f>SUM(D9:D12)</f>
        <v>48700</v>
      </c>
      <c r="E13" s="201">
        <f>SUM(E9:E12)</f>
        <v>1403</v>
      </c>
    </row>
    <row r="14" spans="1:5" s="7" customFormat="1" ht="12.75" customHeight="1">
      <c r="A14" s="25" t="s">
        <v>10</v>
      </c>
      <c r="B14" s="20"/>
      <c r="C14" s="20"/>
      <c r="D14" s="20"/>
      <c r="E14" s="33"/>
    </row>
    <row r="15" spans="1:5" s="7" customFormat="1" ht="12.75" customHeight="1">
      <c r="A15" s="7" t="s">
        <v>11</v>
      </c>
      <c r="B15" s="20">
        <v>1152</v>
      </c>
      <c r="C15" s="20">
        <v>39</v>
      </c>
      <c r="D15" s="34">
        <v>1340</v>
      </c>
      <c r="E15" s="35">
        <v>43</v>
      </c>
    </row>
    <row r="16" spans="1:5" s="7" customFormat="1" ht="12.75" customHeight="1">
      <c r="A16" s="18" t="s">
        <v>9</v>
      </c>
      <c r="B16" s="32">
        <f>SUM(B15)</f>
        <v>1152</v>
      </c>
      <c r="C16" s="32">
        <f>SUM(C15)</f>
        <v>39</v>
      </c>
      <c r="D16" s="32">
        <f>SUM(D15)</f>
        <v>1340</v>
      </c>
      <c r="E16" s="60">
        <f>SUM(E15)</f>
        <v>43</v>
      </c>
    </row>
    <row r="17" spans="1:5" s="7" customFormat="1" ht="12.75" customHeight="1">
      <c r="A17" s="25" t="s">
        <v>12</v>
      </c>
      <c r="B17" s="20"/>
      <c r="C17" s="20"/>
      <c r="D17" s="20"/>
      <c r="E17" s="33"/>
    </row>
    <row r="18" spans="1:5" s="7" customFormat="1" ht="12.75" customHeight="1">
      <c r="A18" s="7" t="s">
        <v>13</v>
      </c>
      <c r="B18" s="4">
        <v>3516</v>
      </c>
      <c r="C18" s="4">
        <v>214</v>
      </c>
      <c r="D18" s="4">
        <v>4576</v>
      </c>
      <c r="E18" s="4">
        <v>225</v>
      </c>
    </row>
    <row r="19" spans="1:5" s="7" customFormat="1" ht="12.75" customHeight="1">
      <c r="A19" s="7" t="s">
        <v>14</v>
      </c>
      <c r="B19" s="4">
        <v>576</v>
      </c>
      <c r="C19" s="4">
        <v>14</v>
      </c>
      <c r="D19" s="4">
        <v>724</v>
      </c>
      <c r="E19" s="4">
        <v>21</v>
      </c>
    </row>
    <row r="20" spans="1:5" s="7" customFormat="1" ht="12.75" customHeight="1">
      <c r="A20" s="7" t="s">
        <v>15</v>
      </c>
      <c r="B20" s="4">
        <v>3000</v>
      </c>
      <c r="C20" s="4">
        <v>172</v>
      </c>
      <c r="D20" s="4">
        <v>5124</v>
      </c>
      <c r="E20" s="4">
        <v>181</v>
      </c>
    </row>
    <row r="21" spans="1:5" s="7" customFormat="1" ht="12.75" customHeight="1">
      <c r="A21" s="7" t="s">
        <v>16</v>
      </c>
      <c r="B21" s="4">
        <v>1032</v>
      </c>
      <c r="C21" s="4">
        <v>28</v>
      </c>
      <c r="D21" s="4">
        <v>1208</v>
      </c>
      <c r="E21" s="4">
        <v>39</v>
      </c>
    </row>
    <row r="22" spans="1:5" s="18" customFormat="1" ht="12.75" customHeight="1">
      <c r="A22" s="15" t="s">
        <v>17</v>
      </c>
      <c r="B22" s="4">
        <v>1152</v>
      </c>
      <c r="C22" s="4">
        <v>22</v>
      </c>
      <c r="D22" s="4">
        <v>1080</v>
      </c>
      <c r="E22" s="4">
        <v>26</v>
      </c>
    </row>
    <row r="23" spans="1:5" s="7" customFormat="1" ht="12.75" customHeight="1">
      <c r="A23" s="7" t="s">
        <v>18</v>
      </c>
      <c r="B23" s="4">
        <v>576</v>
      </c>
      <c r="C23" s="4">
        <v>44</v>
      </c>
      <c r="D23" s="4">
        <v>1336</v>
      </c>
      <c r="E23" s="4">
        <v>23</v>
      </c>
    </row>
    <row r="24" spans="1:5" s="7" customFormat="1" ht="12.75" customHeight="1">
      <c r="A24" s="18" t="s">
        <v>9</v>
      </c>
      <c r="B24" s="61">
        <f>SUM(B18:B23)</f>
        <v>9852</v>
      </c>
      <c r="C24" s="61">
        <f>SUM(C18:C23)</f>
        <v>494</v>
      </c>
      <c r="D24" s="61">
        <f>SUM(D18:D23)</f>
        <v>14048</v>
      </c>
      <c r="E24" s="61">
        <f>SUM(E18:E23)</f>
        <v>515</v>
      </c>
    </row>
    <row r="25" spans="1:5" s="7" customFormat="1" ht="12.75" customHeight="1">
      <c r="A25" s="11" t="s">
        <v>33</v>
      </c>
      <c r="B25" s="203"/>
      <c r="C25" s="22"/>
      <c r="D25" s="203"/>
      <c r="E25" s="22"/>
    </row>
    <row r="26" spans="1:5" s="7" customFormat="1" ht="12.75" customHeight="1">
      <c r="A26" s="7" t="s">
        <v>21</v>
      </c>
      <c r="B26" s="4">
        <v>2192</v>
      </c>
      <c r="C26" s="33">
        <v>152</v>
      </c>
      <c r="D26" s="4">
        <v>4456</v>
      </c>
      <c r="E26" s="4">
        <v>160</v>
      </c>
    </row>
    <row r="27" spans="1:5" s="18" customFormat="1" ht="12.75" customHeight="1">
      <c r="A27" s="15" t="s">
        <v>34</v>
      </c>
      <c r="B27" s="4">
        <v>1544</v>
      </c>
      <c r="C27" s="204">
        <v>95</v>
      </c>
      <c r="D27" s="4">
        <v>3120</v>
      </c>
      <c r="E27" s="4">
        <v>97</v>
      </c>
    </row>
    <row r="28" spans="1:5" s="7" customFormat="1" ht="12.75" customHeight="1">
      <c r="A28" s="7" t="s">
        <v>19</v>
      </c>
      <c r="B28" s="4">
        <v>5696</v>
      </c>
      <c r="C28" s="204">
        <v>434</v>
      </c>
      <c r="D28" s="4">
        <v>10936</v>
      </c>
      <c r="E28" s="4">
        <v>472</v>
      </c>
    </row>
    <row r="29" spans="1:5" s="7" customFormat="1" ht="12.75" customHeight="1">
      <c r="A29" s="7" t="s">
        <v>138</v>
      </c>
      <c r="B29" s="226">
        <v>0</v>
      </c>
      <c r="C29" s="204">
        <v>0</v>
      </c>
      <c r="D29" s="226">
        <v>0</v>
      </c>
      <c r="E29" s="226">
        <v>0</v>
      </c>
    </row>
    <row r="30" spans="1:5" s="7" customFormat="1" ht="12.75" customHeight="1">
      <c r="A30" s="7" t="s">
        <v>20</v>
      </c>
      <c r="B30" s="4">
        <v>5293</v>
      </c>
      <c r="C30" s="204">
        <v>342</v>
      </c>
      <c r="D30" s="4">
        <v>9332</v>
      </c>
      <c r="E30" s="4">
        <v>360</v>
      </c>
    </row>
    <row r="31" spans="1:5" s="7" customFormat="1" ht="12.75" customHeight="1">
      <c r="A31" s="18" t="s">
        <v>23</v>
      </c>
      <c r="B31" s="60">
        <f>SUM(B26:B30)</f>
        <v>14725</v>
      </c>
      <c r="C31" s="60">
        <f>SUM(C26:C30)</f>
        <v>1023</v>
      </c>
      <c r="D31" s="60">
        <f>SUM(D26:D30)</f>
        <v>27844</v>
      </c>
      <c r="E31" s="60">
        <f>SUM(E26:E30)</f>
        <v>1089</v>
      </c>
    </row>
    <row r="32" spans="1:6" ht="12.75" customHeight="1">
      <c r="A32" s="25" t="s">
        <v>24</v>
      </c>
      <c r="B32" s="33"/>
      <c r="C32" s="33"/>
      <c r="D32" s="33"/>
      <c r="E32" s="33"/>
      <c r="F32" s="7"/>
    </row>
    <row r="33" spans="1:5" s="7" customFormat="1" ht="12.75" customHeight="1">
      <c r="A33" s="7" t="s">
        <v>25</v>
      </c>
      <c r="B33" s="4">
        <v>3552</v>
      </c>
      <c r="C33" s="4">
        <v>246</v>
      </c>
      <c r="D33" s="4">
        <v>7688</v>
      </c>
      <c r="E33" s="4">
        <v>265</v>
      </c>
    </row>
    <row r="34" spans="1:5" s="7" customFormat="1" ht="12.75" customHeight="1">
      <c r="A34" s="7" t="s">
        <v>26</v>
      </c>
      <c r="B34" s="4">
        <v>4784</v>
      </c>
      <c r="C34" s="4">
        <v>309</v>
      </c>
      <c r="D34" s="4">
        <v>11013</v>
      </c>
      <c r="E34" s="4">
        <v>351</v>
      </c>
    </row>
    <row r="35" spans="1:5" s="7" customFormat="1" ht="12.75" customHeight="1">
      <c r="A35" s="7" t="s">
        <v>27</v>
      </c>
      <c r="B35" s="4">
        <v>1392</v>
      </c>
      <c r="C35" s="4">
        <v>88</v>
      </c>
      <c r="D35" s="4">
        <v>3609</v>
      </c>
      <c r="E35" s="4">
        <v>99</v>
      </c>
    </row>
    <row r="36" spans="1:5" s="7" customFormat="1" ht="12.75" customHeight="1">
      <c r="A36" s="7" t="s">
        <v>28</v>
      </c>
      <c r="B36" s="4">
        <v>1544</v>
      </c>
      <c r="C36" s="4">
        <v>96</v>
      </c>
      <c r="D36" s="4">
        <v>2338</v>
      </c>
      <c r="E36" s="4">
        <v>122</v>
      </c>
    </row>
    <row r="37" spans="1:5" s="7" customFormat="1" ht="12.75" customHeight="1">
      <c r="A37" s="18" t="s">
        <v>9</v>
      </c>
      <c r="B37" s="60">
        <f>SUM(B33:B36)</f>
        <v>11272</v>
      </c>
      <c r="C37" s="60">
        <f>SUM(C33:C36)</f>
        <v>739</v>
      </c>
      <c r="D37" s="60">
        <f>SUM(D33:D36)</f>
        <v>24648</v>
      </c>
      <c r="E37" s="60">
        <f>SUM(E33:E36)</f>
        <v>837</v>
      </c>
    </row>
    <row r="38" spans="1:5" s="7" customFormat="1" ht="6" customHeight="1">
      <c r="A38" s="18"/>
      <c r="B38" s="22"/>
      <c r="C38" s="22"/>
      <c r="D38" s="22"/>
      <c r="E38" s="22"/>
    </row>
    <row r="39" spans="1:5" s="7" customFormat="1" ht="12.75" customHeight="1">
      <c r="A39" s="18" t="s">
        <v>29</v>
      </c>
      <c r="B39" s="22">
        <f>B13+B16+B24+B31+B37</f>
        <v>56061</v>
      </c>
      <c r="C39" s="22">
        <f>C13+C16+C24+C31+C37</f>
        <v>3585</v>
      </c>
      <c r="D39" s="22">
        <f>D13+D16+D24+D31+D37</f>
        <v>116580</v>
      </c>
      <c r="E39" s="22">
        <f>E13+E16+E24+E31+E37</f>
        <v>3887</v>
      </c>
    </row>
    <row r="40" ht="6.75" customHeight="1"/>
    <row r="41" spans="1:5" ht="14.25" customHeight="1">
      <c r="A41" s="146" t="s">
        <v>156</v>
      </c>
      <c r="B41" s="146"/>
      <c r="C41" s="146"/>
      <c r="D41" s="146"/>
      <c r="E41" s="59"/>
    </row>
    <row r="43" ht="12.75" customHeight="1">
      <c r="A43" s="59" t="s">
        <v>50</v>
      </c>
    </row>
    <row r="45" ht="12.75" customHeight="1">
      <c r="E45" s="6"/>
    </row>
  </sheetData>
  <sheetProtection/>
  <mergeCells count="5">
    <mergeCell ref="B6:C6"/>
    <mergeCell ref="D6:E6"/>
    <mergeCell ref="A2:E2"/>
    <mergeCell ref="A3:E3"/>
    <mergeCell ref="A4:E4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zoomScalePageLayoutView="0" workbookViewId="0" topLeftCell="A1">
      <selection activeCell="F46" sqref="F46"/>
    </sheetView>
  </sheetViews>
  <sheetFormatPr defaultColWidth="9.140625" defaultRowHeight="12.75"/>
  <cols>
    <col min="1" max="1" width="32.140625" style="8" customWidth="1"/>
    <col min="2" max="4" width="13.28125" style="6" customWidth="1"/>
    <col min="5" max="5" width="13.28125" style="7" customWidth="1"/>
    <col min="6" max="16384" width="9.140625" style="6" customWidth="1"/>
  </cols>
  <sheetData>
    <row r="1" spans="1:3" ht="12.75">
      <c r="A1" s="78" t="s">
        <v>139</v>
      </c>
      <c r="C1" s="7"/>
    </row>
    <row r="2" spans="1:5" ht="12.75">
      <c r="A2" s="239" t="s">
        <v>30</v>
      </c>
      <c r="B2" s="239"/>
      <c r="C2" s="239"/>
      <c r="D2" s="239"/>
      <c r="E2" s="239"/>
    </row>
    <row r="3" spans="1:5" ht="12.75">
      <c r="A3" s="239" t="s">
        <v>58</v>
      </c>
      <c r="B3" s="239"/>
      <c r="C3" s="239"/>
      <c r="D3" s="239"/>
      <c r="E3" s="239"/>
    </row>
    <row r="4" spans="1:5" ht="12.75">
      <c r="A4" s="239" t="s">
        <v>141</v>
      </c>
      <c r="B4" s="239"/>
      <c r="C4" s="239"/>
      <c r="D4" s="239"/>
      <c r="E4" s="239"/>
    </row>
    <row r="5" ht="13.5" thickBot="1"/>
    <row r="6" spans="1:5" s="77" customFormat="1" ht="24.75" customHeight="1">
      <c r="A6" s="76"/>
      <c r="B6" s="237" t="s">
        <v>31</v>
      </c>
      <c r="C6" s="237"/>
      <c r="D6" s="237" t="s">
        <v>2</v>
      </c>
      <c r="E6" s="238"/>
    </row>
    <row r="7" spans="1:5" ht="12.75">
      <c r="A7" s="9"/>
      <c r="B7" s="10" t="s">
        <v>3</v>
      </c>
      <c r="C7" s="10" t="s">
        <v>155</v>
      </c>
      <c r="D7" s="10" t="s">
        <v>3</v>
      </c>
      <c r="E7" s="10" t="s">
        <v>155</v>
      </c>
    </row>
    <row r="8" spans="1:5" ht="12.75">
      <c r="A8" s="11" t="s">
        <v>32</v>
      </c>
      <c r="B8" s="12"/>
      <c r="C8" s="12"/>
      <c r="D8" s="13"/>
      <c r="E8" s="14"/>
    </row>
    <row r="9" spans="1:5" s="16" customFormat="1" ht="12.75">
      <c r="A9" s="15" t="s">
        <v>5</v>
      </c>
      <c r="B9" s="177">
        <v>2696</v>
      </c>
      <c r="C9" s="177">
        <v>417</v>
      </c>
      <c r="D9" s="177">
        <v>24590</v>
      </c>
      <c r="E9" s="178">
        <v>1754</v>
      </c>
    </row>
    <row r="10" spans="1:5" ht="12.75">
      <c r="A10" s="15" t="s">
        <v>8</v>
      </c>
      <c r="B10" s="177">
        <v>1916</v>
      </c>
      <c r="C10" s="177">
        <v>260</v>
      </c>
      <c r="D10" s="177">
        <v>17386</v>
      </c>
      <c r="E10" s="178">
        <v>1385</v>
      </c>
    </row>
    <row r="11" spans="1:5" ht="12.75">
      <c r="A11" s="15" t="s">
        <v>6</v>
      </c>
      <c r="B11" s="177">
        <v>1224</v>
      </c>
      <c r="C11" s="177">
        <v>209</v>
      </c>
      <c r="D11" s="177">
        <v>18799</v>
      </c>
      <c r="E11" s="178">
        <v>1584</v>
      </c>
    </row>
    <row r="12" spans="1:5" ht="12.75">
      <c r="A12" s="15" t="s">
        <v>7</v>
      </c>
      <c r="B12" s="177">
        <v>1424</v>
      </c>
      <c r="C12" s="177">
        <v>184</v>
      </c>
      <c r="D12" s="177">
        <v>14251</v>
      </c>
      <c r="E12" s="178">
        <v>1064</v>
      </c>
    </row>
    <row r="13" spans="1:5" ht="12.75">
      <c r="A13" s="18" t="s">
        <v>9</v>
      </c>
      <c r="B13" s="19">
        <f>SUM(B9:B12)</f>
        <v>7260</v>
      </c>
      <c r="C13" s="19">
        <f>SUM(C9:C12)</f>
        <v>1070</v>
      </c>
      <c r="D13" s="19">
        <f>SUM(D9:D12)</f>
        <v>75026</v>
      </c>
      <c r="E13" s="19">
        <f>SUM(E9:E12)</f>
        <v>5787</v>
      </c>
    </row>
    <row r="14" spans="1:5" ht="12.75">
      <c r="A14" s="5" t="s">
        <v>10</v>
      </c>
      <c r="B14" s="179"/>
      <c r="C14" s="17"/>
      <c r="D14" s="179"/>
      <c r="E14" s="180"/>
    </row>
    <row r="15" spans="1:5" ht="12.75">
      <c r="A15" s="15" t="s">
        <v>11</v>
      </c>
      <c r="B15" s="177">
        <v>396</v>
      </c>
      <c r="C15" s="177">
        <v>38</v>
      </c>
      <c r="D15" s="177">
        <v>15644</v>
      </c>
      <c r="E15" s="178">
        <v>743</v>
      </c>
    </row>
    <row r="16" spans="1:5" ht="12.75">
      <c r="A16" s="15" t="s">
        <v>49</v>
      </c>
      <c r="B16" s="177">
        <v>1732</v>
      </c>
      <c r="C16" s="177">
        <v>192</v>
      </c>
      <c r="D16" s="177">
        <v>13405</v>
      </c>
      <c r="E16" s="178">
        <v>231</v>
      </c>
    </row>
    <row r="17" spans="1:5" ht="12.75">
      <c r="A17" s="18" t="s">
        <v>9</v>
      </c>
      <c r="B17" s="62">
        <f>SUM(B15:B16)</f>
        <v>2128</v>
      </c>
      <c r="C17" s="62">
        <f>SUM(C15:C16)</f>
        <v>230</v>
      </c>
      <c r="D17" s="62">
        <f>SUM(D15:D16)</f>
        <v>29049</v>
      </c>
      <c r="E17" s="62">
        <f>SUM(E15:E16)</f>
        <v>974</v>
      </c>
    </row>
    <row r="18" spans="1:5" ht="12.75">
      <c r="A18" s="21" t="s">
        <v>12</v>
      </c>
      <c r="B18" s="205"/>
      <c r="C18" s="205"/>
      <c r="D18" s="183"/>
      <c r="E18" s="64"/>
    </row>
    <row r="19" spans="1:5" ht="12.75">
      <c r="A19" s="15" t="s">
        <v>13</v>
      </c>
      <c r="B19" s="4">
        <v>3696</v>
      </c>
      <c r="C19" s="4">
        <v>604</v>
      </c>
      <c r="D19" s="4">
        <v>46486</v>
      </c>
      <c r="E19" s="33">
        <v>2823</v>
      </c>
    </row>
    <row r="20" spans="1:5" ht="12.75">
      <c r="A20" s="15" t="s">
        <v>14</v>
      </c>
      <c r="B20" s="4">
        <v>408</v>
      </c>
      <c r="C20" s="4">
        <v>31</v>
      </c>
      <c r="D20" s="4">
        <v>1904</v>
      </c>
      <c r="E20" s="33">
        <v>146</v>
      </c>
    </row>
    <row r="21" spans="1:5" ht="12.75">
      <c r="A21" s="15" t="s">
        <v>15</v>
      </c>
      <c r="B21" s="4">
        <v>2992</v>
      </c>
      <c r="C21" s="4">
        <v>428</v>
      </c>
      <c r="D21" s="4">
        <v>34098</v>
      </c>
      <c r="E21" s="33">
        <v>2884</v>
      </c>
    </row>
    <row r="22" spans="1:5" s="16" customFormat="1" ht="12.75">
      <c r="A22" s="15" t="s">
        <v>16</v>
      </c>
      <c r="B22" s="4">
        <v>816</v>
      </c>
      <c r="C22" s="4">
        <v>425</v>
      </c>
      <c r="D22" s="4">
        <v>5900</v>
      </c>
      <c r="E22" s="33">
        <v>620</v>
      </c>
    </row>
    <row r="23" spans="1:5" ht="12.75">
      <c r="A23" s="15" t="s">
        <v>17</v>
      </c>
      <c r="B23" s="4">
        <v>1496</v>
      </c>
      <c r="C23" s="4">
        <v>172</v>
      </c>
      <c r="D23" s="4">
        <v>17351</v>
      </c>
      <c r="E23" s="33">
        <v>1039</v>
      </c>
    </row>
    <row r="24" spans="1:5" ht="12.75">
      <c r="A24" s="15" t="s">
        <v>18</v>
      </c>
      <c r="B24" s="4">
        <v>544</v>
      </c>
      <c r="C24" s="4">
        <v>75</v>
      </c>
      <c r="D24" s="4">
        <v>5540</v>
      </c>
      <c r="E24" s="206">
        <v>442</v>
      </c>
    </row>
    <row r="25" spans="1:5" ht="12.75">
      <c r="A25" s="18" t="s">
        <v>9</v>
      </c>
      <c r="B25" s="62">
        <f>SUM(B19:B24)</f>
        <v>9952</v>
      </c>
      <c r="C25" s="62">
        <f>SUM(C19:C24)</f>
        <v>1735</v>
      </c>
      <c r="D25" s="62">
        <f>SUM(D19:D24)</f>
        <v>111279</v>
      </c>
      <c r="E25" s="62">
        <f>SUM(E19:E24)</f>
        <v>7954</v>
      </c>
    </row>
    <row r="26" spans="1:5" ht="12.75">
      <c r="A26" s="11" t="s">
        <v>33</v>
      </c>
      <c r="B26" s="207"/>
      <c r="C26" s="207"/>
      <c r="D26" s="64"/>
      <c r="E26" s="64"/>
    </row>
    <row r="27" spans="1:5" ht="12.75">
      <c r="A27" s="15" t="s">
        <v>21</v>
      </c>
      <c r="B27" s="4">
        <v>1224</v>
      </c>
      <c r="C27" s="4">
        <v>192</v>
      </c>
      <c r="D27" s="4">
        <v>14147</v>
      </c>
      <c r="E27" s="178">
        <v>1105</v>
      </c>
    </row>
    <row r="28" spans="1:5" s="23" customFormat="1" ht="12.75">
      <c r="A28" s="15" t="s">
        <v>34</v>
      </c>
      <c r="B28" s="4">
        <v>1360</v>
      </c>
      <c r="C28" s="4">
        <v>182</v>
      </c>
      <c r="D28" s="4">
        <v>12685</v>
      </c>
      <c r="E28" s="178">
        <v>827</v>
      </c>
    </row>
    <row r="29" spans="1:5" ht="12.75">
      <c r="A29" s="15" t="s">
        <v>19</v>
      </c>
      <c r="B29" s="4">
        <v>2108</v>
      </c>
      <c r="C29" s="4">
        <v>413</v>
      </c>
      <c r="D29" s="4">
        <v>22962</v>
      </c>
      <c r="E29" s="178">
        <v>1842</v>
      </c>
    </row>
    <row r="30" spans="1:5" ht="12.75">
      <c r="A30" s="15" t="s">
        <v>22</v>
      </c>
      <c r="B30" s="4">
        <v>544</v>
      </c>
      <c r="C30" s="4">
        <v>86</v>
      </c>
      <c r="D30" s="4">
        <v>4474</v>
      </c>
      <c r="E30" s="178">
        <v>262</v>
      </c>
    </row>
    <row r="31" spans="1:5" ht="12.75">
      <c r="A31" s="15" t="s">
        <v>20</v>
      </c>
      <c r="B31" s="4">
        <v>2308</v>
      </c>
      <c r="C31" s="4">
        <v>345</v>
      </c>
      <c r="D31" s="4">
        <v>24310</v>
      </c>
      <c r="E31" s="178">
        <v>1839</v>
      </c>
    </row>
    <row r="32" spans="1:5" ht="12.75">
      <c r="A32" s="18" t="s">
        <v>9</v>
      </c>
      <c r="B32" s="60">
        <f>SUM(B27:B31)</f>
        <v>7544</v>
      </c>
      <c r="C32" s="60">
        <f>SUM(C27:C31)</f>
        <v>1218</v>
      </c>
      <c r="D32" s="60">
        <f>SUM(D27:D31)</f>
        <v>78578</v>
      </c>
      <c r="E32" s="63">
        <f>SUM(E27:E31)</f>
        <v>5875</v>
      </c>
    </row>
    <row r="33" spans="1:5" s="7" customFormat="1" ht="12.75">
      <c r="A33" s="11" t="s">
        <v>24</v>
      </c>
      <c r="B33" s="181"/>
      <c r="C33" s="181"/>
      <c r="D33" s="181"/>
      <c r="E33" s="181"/>
    </row>
    <row r="34" spans="1:5" ht="12.75">
      <c r="A34" s="15" t="s">
        <v>25</v>
      </c>
      <c r="B34" s="4">
        <v>2444</v>
      </c>
      <c r="C34" s="4">
        <v>475</v>
      </c>
      <c r="D34" s="4">
        <v>23028</v>
      </c>
      <c r="E34" s="202">
        <v>1507</v>
      </c>
    </row>
    <row r="35" spans="1:5" ht="12.75">
      <c r="A35" s="15" t="s">
        <v>26</v>
      </c>
      <c r="B35" s="4">
        <v>2828</v>
      </c>
      <c r="C35" s="4">
        <v>565</v>
      </c>
      <c r="D35" s="4">
        <v>39236</v>
      </c>
      <c r="E35" s="202">
        <v>3368</v>
      </c>
    </row>
    <row r="36" spans="1:5" ht="12.75">
      <c r="A36" s="15" t="s">
        <v>27</v>
      </c>
      <c r="B36" s="4">
        <v>800</v>
      </c>
      <c r="C36" s="4">
        <v>138</v>
      </c>
      <c r="D36" s="4">
        <v>10128</v>
      </c>
      <c r="E36" s="202">
        <v>753</v>
      </c>
    </row>
    <row r="37" spans="1:5" ht="12.75">
      <c r="A37" s="15" t="s">
        <v>28</v>
      </c>
      <c r="B37" s="4">
        <v>924</v>
      </c>
      <c r="C37" s="4">
        <v>137</v>
      </c>
      <c r="D37" s="4">
        <v>13082</v>
      </c>
      <c r="E37" s="202">
        <v>753</v>
      </c>
    </row>
    <row r="38" spans="1:5" ht="12.75">
      <c r="A38" s="18" t="s">
        <v>9</v>
      </c>
      <c r="B38" s="224">
        <f>SUM(B34:B37)</f>
        <v>6996</v>
      </c>
      <c r="C38" s="224">
        <f>SUM(C34:C37)</f>
        <v>1315</v>
      </c>
      <c r="D38" s="224">
        <f>SUM(D34:D37)</f>
        <v>85474</v>
      </c>
      <c r="E38" s="182">
        <f>SUM(E34:E37)</f>
        <v>6381</v>
      </c>
    </row>
    <row r="39" spans="1:5" s="16" customFormat="1" ht="6" customHeight="1">
      <c r="A39" s="18"/>
      <c r="B39" s="64"/>
      <c r="C39" s="64"/>
      <c r="D39" s="183"/>
      <c r="E39" s="183"/>
    </row>
    <row r="40" spans="1:5" ht="12.75">
      <c r="A40" s="16" t="s">
        <v>29</v>
      </c>
      <c r="B40" s="225">
        <f>B13+B17+B25+B32+B38</f>
        <v>33880</v>
      </c>
      <c r="C40" s="225">
        <f>C13+C17+C25+C32+C38</f>
        <v>5568</v>
      </c>
      <c r="D40" s="225">
        <f>D13+D17+D25+D32+D38</f>
        <v>379406</v>
      </c>
      <c r="E40" s="12">
        <f>E13+E17+E25+E32+E38</f>
        <v>26971</v>
      </c>
    </row>
    <row r="41" spans="1:3" ht="6.75" customHeight="1">
      <c r="A41" s="21"/>
      <c r="B41" s="25"/>
      <c r="C41" s="25"/>
    </row>
    <row r="42" spans="1:3" ht="12.75">
      <c r="A42" s="59" t="s">
        <v>50</v>
      </c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  <row r="91" ht="12.75">
      <c r="C91" s="7"/>
    </row>
    <row r="92" ht="12.75">
      <c r="C92" s="7"/>
    </row>
    <row r="93" ht="12.75">
      <c r="C93" s="7"/>
    </row>
    <row r="94" ht="12.75">
      <c r="C94" s="7"/>
    </row>
    <row r="95" ht="12.75">
      <c r="C95" s="7"/>
    </row>
    <row r="96" ht="12.75">
      <c r="C96" s="7"/>
    </row>
  </sheetData>
  <sheetProtection/>
  <mergeCells count="5">
    <mergeCell ref="B6:C6"/>
    <mergeCell ref="D6:E6"/>
    <mergeCell ref="A2:E2"/>
    <mergeCell ref="A3:E3"/>
    <mergeCell ref="A4:E4"/>
  </mergeCell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V32" sqref="V32"/>
    </sheetView>
  </sheetViews>
  <sheetFormatPr defaultColWidth="9.140625" defaultRowHeight="13.5" customHeight="1"/>
  <cols>
    <col min="1" max="1" width="33.28125" style="37" customWidth="1"/>
    <col min="2" max="3" width="7.140625" style="36" customWidth="1"/>
    <col min="4" max="4" width="7.140625" style="37" customWidth="1"/>
    <col min="5" max="6" width="7.140625" style="36" customWidth="1"/>
    <col min="7" max="7" width="7.140625" style="37" customWidth="1"/>
    <col min="8" max="9" width="7.140625" style="36" customWidth="1"/>
    <col min="10" max="10" width="7.140625" style="37" customWidth="1"/>
    <col min="11" max="12" width="7.140625" style="36" customWidth="1"/>
    <col min="13" max="13" width="7.140625" style="37" customWidth="1"/>
    <col min="14" max="15" width="7.140625" style="36" customWidth="1"/>
    <col min="16" max="16" width="7.140625" style="37" customWidth="1"/>
    <col min="17" max="18" width="7.140625" style="36" customWidth="1"/>
    <col min="19" max="19" width="8.28125" style="37" customWidth="1"/>
    <col min="20" max="16384" width="8.8515625" style="36" customWidth="1"/>
  </cols>
  <sheetData>
    <row r="1" ht="13.5" customHeight="1">
      <c r="A1" s="78" t="s">
        <v>139</v>
      </c>
    </row>
    <row r="2" spans="1:19" ht="13.5" customHeight="1">
      <c r="A2" s="240" t="s">
        <v>35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ht="13.5" customHeight="1">
      <c r="A3" s="241" t="s">
        <v>142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</row>
    <row r="4" ht="13.5" customHeight="1" thickBot="1"/>
    <row r="5" spans="1:19" ht="13.5" customHeight="1">
      <c r="A5" s="39"/>
      <c r="B5" s="242" t="s">
        <v>36</v>
      </c>
      <c r="C5" s="243"/>
      <c r="D5" s="244"/>
      <c r="E5" s="242" t="s">
        <v>48</v>
      </c>
      <c r="F5" s="243"/>
      <c r="G5" s="244"/>
      <c r="H5" s="242" t="s">
        <v>39</v>
      </c>
      <c r="I5" s="243"/>
      <c r="J5" s="244"/>
      <c r="K5" s="242" t="s">
        <v>38</v>
      </c>
      <c r="L5" s="243"/>
      <c r="M5" s="244"/>
      <c r="N5" s="242" t="s">
        <v>37</v>
      </c>
      <c r="O5" s="243"/>
      <c r="P5" s="244"/>
      <c r="Q5" s="245" t="s">
        <v>9</v>
      </c>
      <c r="R5" s="246"/>
      <c r="S5" s="246"/>
    </row>
    <row r="6" spans="2:19" ht="13.5" customHeight="1">
      <c r="B6" s="40" t="s">
        <v>40</v>
      </c>
      <c r="C6" s="41" t="s">
        <v>41</v>
      </c>
      <c r="D6" s="42" t="s">
        <v>42</v>
      </c>
      <c r="E6" s="40" t="s">
        <v>40</v>
      </c>
      <c r="F6" s="41" t="s">
        <v>41</v>
      </c>
      <c r="G6" s="42" t="s">
        <v>43</v>
      </c>
      <c r="H6" s="40" t="s">
        <v>40</v>
      </c>
      <c r="I6" s="41" t="s">
        <v>41</v>
      </c>
      <c r="J6" s="43" t="s">
        <v>43</v>
      </c>
      <c r="K6" s="40" t="s">
        <v>40</v>
      </c>
      <c r="L6" s="41" t="s">
        <v>41</v>
      </c>
      <c r="M6" s="42" t="s">
        <v>43</v>
      </c>
      <c r="N6" s="40" t="s">
        <v>40</v>
      </c>
      <c r="O6" s="41" t="s">
        <v>41</v>
      </c>
      <c r="P6" s="42" t="s">
        <v>43</v>
      </c>
      <c r="Q6" s="44" t="s">
        <v>40</v>
      </c>
      <c r="R6" s="44" t="s">
        <v>41</v>
      </c>
      <c r="S6" s="44" t="s">
        <v>43</v>
      </c>
    </row>
    <row r="7" spans="1:19" ht="13.5" customHeight="1">
      <c r="A7" s="45" t="s">
        <v>119</v>
      </c>
      <c r="B7" s="70">
        <v>6</v>
      </c>
      <c r="C7" s="71">
        <v>5</v>
      </c>
      <c r="D7" s="72">
        <v>11</v>
      </c>
      <c r="E7" s="70">
        <v>5</v>
      </c>
      <c r="F7" s="71">
        <v>10</v>
      </c>
      <c r="G7" s="72">
        <v>15</v>
      </c>
      <c r="H7" s="70">
        <v>2</v>
      </c>
      <c r="I7" s="71">
        <v>2</v>
      </c>
      <c r="J7" s="72">
        <v>4</v>
      </c>
      <c r="K7" s="70">
        <v>8</v>
      </c>
      <c r="L7" s="71">
        <v>12</v>
      </c>
      <c r="M7" s="72">
        <v>20</v>
      </c>
      <c r="N7" s="70">
        <v>9</v>
      </c>
      <c r="O7" s="71">
        <v>15</v>
      </c>
      <c r="P7" s="72">
        <v>24</v>
      </c>
      <c r="Q7" s="68">
        <f>SUM(N7,K7,H7,E7,B7)</f>
        <v>30</v>
      </c>
      <c r="R7" s="69">
        <f>SUM(O7,L7,I7,F7,C7)</f>
        <v>44</v>
      </c>
      <c r="S7" s="69">
        <f>SUM(P7,M7,J7,G7,D7)</f>
        <v>74</v>
      </c>
    </row>
    <row r="8" spans="1:19" s="37" customFormat="1" ht="13.5" customHeight="1">
      <c r="A8" s="37" t="s">
        <v>133</v>
      </c>
      <c r="B8" s="65">
        <v>167</v>
      </c>
      <c r="C8" s="66">
        <v>0</v>
      </c>
      <c r="D8" s="67">
        <v>167</v>
      </c>
      <c r="E8" s="65">
        <v>69</v>
      </c>
      <c r="F8" s="66">
        <v>0</v>
      </c>
      <c r="G8" s="67">
        <v>69</v>
      </c>
      <c r="H8" s="65">
        <v>90</v>
      </c>
      <c r="I8" s="66">
        <v>2</v>
      </c>
      <c r="J8" s="67">
        <v>92</v>
      </c>
      <c r="K8" s="65">
        <v>218</v>
      </c>
      <c r="L8" s="66">
        <v>1</v>
      </c>
      <c r="M8" s="67">
        <v>219</v>
      </c>
      <c r="N8" s="65">
        <v>130</v>
      </c>
      <c r="O8" s="66">
        <v>1</v>
      </c>
      <c r="P8" s="67">
        <v>131</v>
      </c>
      <c r="Q8" s="65">
        <f aca="true" t="shared" si="0" ref="Q8:Q24">SUM(N8,K8,H8,E8,B8)</f>
        <v>674</v>
      </c>
      <c r="R8" s="66">
        <f aca="true" t="shared" si="1" ref="R8:R24">SUM(O8,L8,I8,F8,C8)</f>
        <v>4</v>
      </c>
      <c r="S8" s="66">
        <f aca="true" t="shared" si="2" ref="S8:S24">SUM(P8,M8,J8,G8,D8)</f>
        <v>678</v>
      </c>
    </row>
    <row r="9" spans="1:19" s="37" customFormat="1" ht="13.5" customHeight="1">
      <c r="A9" s="37" t="s">
        <v>131</v>
      </c>
      <c r="B9" s="65">
        <v>14</v>
      </c>
      <c r="C9" s="66">
        <v>0</v>
      </c>
      <c r="D9" s="67">
        <v>14</v>
      </c>
      <c r="E9" s="65">
        <v>6</v>
      </c>
      <c r="F9" s="66">
        <v>0</v>
      </c>
      <c r="G9" s="67">
        <v>6</v>
      </c>
      <c r="H9" s="65">
        <v>3</v>
      </c>
      <c r="I9" s="66">
        <v>0</v>
      </c>
      <c r="J9" s="67">
        <v>3</v>
      </c>
      <c r="K9" s="65">
        <v>9</v>
      </c>
      <c r="L9" s="66">
        <v>0</v>
      </c>
      <c r="M9" s="67">
        <v>9</v>
      </c>
      <c r="N9" s="65">
        <v>1</v>
      </c>
      <c r="O9" s="66">
        <v>0</v>
      </c>
      <c r="P9" s="67">
        <v>1</v>
      </c>
      <c r="Q9" s="65">
        <f t="shared" si="0"/>
        <v>33</v>
      </c>
      <c r="R9" s="66">
        <f t="shared" si="1"/>
        <v>0</v>
      </c>
      <c r="S9" s="66">
        <f t="shared" si="2"/>
        <v>33</v>
      </c>
    </row>
    <row r="10" spans="1:19" s="37" customFormat="1" ht="13.5" customHeight="1">
      <c r="A10" s="37" t="s">
        <v>46</v>
      </c>
      <c r="B10" s="65">
        <v>7</v>
      </c>
      <c r="C10" s="66">
        <v>21</v>
      </c>
      <c r="D10" s="67">
        <v>28</v>
      </c>
      <c r="E10" s="65">
        <v>8</v>
      </c>
      <c r="F10" s="66">
        <v>11</v>
      </c>
      <c r="G10" s="67">
        <v>19</v>
      </c>
      <c r="H10" s="65">
        <v>4</v>
      </c>
      <c r="I10" s="66">
        <v>8</v>
      </c>
      <c r="J10" s="67">
        <v>12</v>
      </c>
      <c r="K10" s="65">
        <v>6</v>
      </c>
      <c r="L10" s="66">
        <v>13</v>
      </c>
      <c r="M10" s="67">
        <v>19</v>
      </c>
      <c r="N10" s="65">
        <v>6</v>
      </c>
      <c r="O10" s="66">
        <v>9</v>
      </c>
      <c r="P10" s="67">
        <v>15</v>
      </c>
      <c r="Q10" s="65">
        <f t="shared" si="0"/>
        <v>31</v>
      </c>
      <c r="R10" s="66">
        <f t="shared" si="1"/>
        <v>62</v>
      </c>
      <c r="S10" s="66">
        <f t="shared" si="2"/>
        <v>93</v>
      </c>
    </row>
    <row r="11" spans="1:19" s="37" customFormat="1" ht="13.5" customHeight="1">
      <c r="A11" s="37" t="s">
        <v>44</v>
      </c>
      <c r="B11" s="65">
        <v>18</v>
      </c>
      <c r="C11" s="66">
        <v>1</v>
      </c>
      <c r="D11" s="67">
        <v>19</v>
      </c>
      <c r="E11" s="65">
        <v>23</v>
      </c>
      <c r="F11" s="66">
        <v>0</v>
      </c>
      <c r="G11" s="67">
        <v>23</v>
      </c>
      <c r="H11" s="65">
        <v>10</v>
      </c>
      <c r="I11" s="66">
        <v>0</v>
      </c>
      <c r="J11" s="67">
        <v>10</v>
      </c>
      <c r="K11" s="65">
        <v>29</v>
      </c>
      <c r="L11" s="66">
        <v>0</v>
      </c>
      <c r="M11" s="67">
        <v>29</v>
      </c>
      <c r="N11" s="65">
        <v>20</v>
      </c>
      <c r="O11" s="66">
        <v>0</v>
      </c>
      <c r="P11" s="67">
        <v>20</v>
      </c>
      <c r="Q11" s="65">
        <f t="shared" si="0"/>
        <v>100</v>
      </c>
      <c r="R11" s="66">
        <f t="shared" si="1"/>
        <v>1</v>
      </c>
      <c r="S11" s="66">
        <f t="shared" si="2"/>
        <v>101</v>
      </c>
    </row>
    <row r="12" spans="1:19" s="37" customFormat="1" ht="13.5" customHeight="1">
      <c r="A12" s="37" t="s">
        <v>120</v>
      </c>
      <c r="B12" s="65">
        <v>3</v>
      </c>
      <c r="C12" s="66">
        <v>2</v>
      </c>
      <c r="D12" s="67">
        <v>5</v>
      </c>
      <c r="E12" s="65">
        <v>0</v>
      </c>
      <c r="F12" s="66">
        <v>0</v>
      </c>
      <c r="G12" s="67">
        <v>0</v>
      </c>
      <c r="H12" s="65">
        <v>0</v>
      </c>
      <c r="I12" s="66">
        <v>0</v>
      </c>
      <c r="J12" s="67">
        <v>0</v>
      </c>
      <c r="K12" s="65">
        <v>0</v>
      </c>
      <c r="L12" s="66">
        <v>1</v>
      </c>
      <c r="M12" s="67">
        <v>1</v>
      </c>
      <c r="N12" s="65">
        <v>0</v>
      </c>
      <c r="O12" s="66">
        <v>0</v>
      </c>
      <c r="P12" s="67">
        <v>0</v>
      </c>
      <c r="Q12" s="65">
        <f t="shared" si="0"/>
        <v>3</v>
      </c>
      <c r="R12" s="66">
        <f t="shared" si="1"/>
        <v>3</v>
      </c>
      <c r="S12" s="66">
        <f t="shared" si="2"/>
        <v>6</v>
      </c>
    </row>
    <row r="13" spans="1:19" s="37" customFormat="1" ht="13.5" customHeight="1">
      <c r="A13" s="37" t="s">
        <v>52</v>
      </c>
      <c r="B13" s="65">
        <v>15</v>
      </c>
      <c r="C13" s="66">
        <v>4</v>
      </c>
      <c r="D13" s="67">
        <v>19</v>
      </c>
      <c r="E13" s="65">
        <v>13</v>
      </c>
      <c r="F13" s="66">
        <v>2</v>
      </c>
      <c r="G13" s="67">
        <v>15</v>
      </c>
      <c r="H13" s="65">
        <v>6</v>
      </c>
      <c r="I13" s="66">
        <v>0</v>
      </c>
      <c r="J13" s="67">
        <v>6</v>
      </c>
      <c r="K13" s="65">
        <v>31</v>
      </c>
      <c r="L13" s="66">
        <v>1</v>
      </c>
      <c r="M13" s="67">
        <v>32</v>
      </c>
      <c r="N13" s="65">
        <v>14</v>
      </c>
      <c r="O13" s="66">
        <v>2</v>
      </c>
      <c r="P13" s="67">
        <v>16</v>
      </c>
      <c r="Q13" s="65">
        <f t="shared" si="0"/>
        <v>79</v>
      </c>
      <c r="R13" s="66">
        <f t="shared" si="1"/>
        <v>9</v>
      </c>
      <c r="S13" s="66">
        <f t="shared" si="2"/>
        <v>88</v>
      </c>
    </row>
    <row r="14" spans="1:19" s="37" customFormat="1" ht="13.5" customHeight="1">
      <c r="A14" s="37" t="s">
        <v>53</v>
      </c>
      <c r="B14" s="65">
        <v>30</v>
      </c>
      <c r="C14" s="66">
        <v>13</v>
      </c>
      <c r="D14" s="67">
        <v>43</v>
      </c>
      <c r="E14" s="65">
        <v>28</v>
      </c>
      <c r="F14" s="66">
        <v>12</v>
      </c>
      <c r="G14" s="67">
        <v>40</v>
      </c>
      <c r="H14" s="65">
        <v>45</v>
      </c>
      <c r="I14" s="66">
        <v>23</v>
      </c>
      <c r="J14" s="67">
        <v>68</v>
      </c>
      <c r="K14" s="65">
        <v>55</v>
      </c>
      <c r="L14" s="66">
        <v>21</v>
      </c>
      <c r="M14" s="67">
        <v>76</v>
      </c>
      <c r="N14" s="65">
        <v>36</v>
      </c>
      <c r="O14" s="66">
        <v>16</v>
      </c>
      <c r="P14" s="67">
        <v>52</v>
      </c>
      <c r="Q14" s="65">
        <f t="shared" si="0"/>
        <v>194</v>
      </c>
      <c r="R14" s="66">
        <f t="shared" si="1"/>
        <v>85</v>
      </c>
      <c r="S14" s="66">
        <f t="shared" si="2"/>
        <v>279</v>
      </c>
    </row>
    <row r="15" spans="1:19" s="37" customFormat="1" ht="13.5" customHeight="1">
      <c r="A15" s="37" t="s">
        <v>54</v>
      </c>
      <c r="B15" s="65">
        <v>12</v>
      </c>
      <c r="C15" s="66">
        <v>0</v>
      </c>
      <c r="D15" s="67">
        <v>12</v>
      </c>
      <c r="E15" s="65">
        <v>10</v>
      </c>
      <c r="F15" s="66">
        <v>0</v>
      </c>
      <c r="G15" s="67">
        <v>10</v>
      </c>
      <c r="H15" s="65">
        <v>10</v>
      </c>
      <c r="I15" s="66">
        <v>0</v>
      </c>
      <c r="J15" s="67">
        <v>10</v>
      </c>
      <c r="K15" s="65">
        <v>19</v>
      </c>
      <c r="L15" s="66">
        <v>0</v>
      </c>
      <c r="M15" s="67">
        <v>19</v>
      </c>
      <c r="N15" s="65">
        <v>19</v>
      </c>
      <c r="O15" s="66">
        <v>0</v>
      </c>
      <c r="P15" s="67">
        <v>19</v>
      </c>
      <c r="Q15" s="65">
        <f t="shared" si="0"/>
        <v>70</v>
      </c>
      <c r="R15" s="66">
        <f t="shared" si="1"/>
        <v>0</v>
      </c>
      <c r="S15" s="66">
        <f t="shared" si="2"/>
        <v>70</v>
      </c>
    </row>
    <row r="16" spans="1:19" s="37" customFormat="1" ht="13.5" customHeight="1">
      <c r="A16" s="37" t="s">
        <v>121</v>
      </c>
      <c r="B16" s="65">
        <v>6</v>
      </c>
      <c r="C16" s="66">
        <v>4</v>
      </c>
      <c r="D16" s="67">
        <v>10</v>
      </c>
      <c r="E16" s="65">
        <v>3</v>
      </c>
      <c r="F16" s="66">
        <v>0</v>
      </c>
      <c r="G16" s="67">
        <v>3</v>
      </c>
      <c r="H16" s="65">
        <v>0</v>
      </c>
      <c r="I16" s="66">
        <v>0</v>
      </c>
      <c r="J16" s="67">
        <v>0</v>
      </c>
      <c r="K16" s="65">
        <v>1</v>
      </c>
      <c r="L16" s="66">
        <v>0</v>
      </c>
      <c r="M16" s="67">
        <v>1</v>
      </c>
      <c r="N16" s="65">
        <v>3</v>
      </c>
      <c r="O16" s="66">
        <v>1</v>
      </c>
      <c r="P16" s="67">
        <v>4</v>
      </c>
      <c r="Q16" s="65">
        <f t="shared" si="0"/>
        <v>13</v>
      </c>
      <c r="R16" s="66">
        <f t="shared" si="1"/>
        <v>5</v>
      </c>
      <c r="S16" s="66">
        <f t="shared" si="2"/>
        <v>18</v>
      </c>
    </row>
    <row r="17" spans="1:19" s="37" customFormat="1" ht="13.5" customHeight="1">
      <c r="A17" s="37" t="s">
        <v>122</v>
      </c>
      <c r="B17" s="65">
        <v>1</v>
      </c>
      <c r="C17" s="66">
        <v>0</v>
      </c>
      <c r="D17" s="67">
        <v>1</v>
      </c>
      <c r="E17" s="65">
        <v>0</v>
      </c>
      <c r="F17" s="66">
        <v>0</v>
      </c>
      <c r="G17" s="67">
        <v>0</v>
      </c>
      <c r="H17" s="65">
        <v>0</v>
      </c>
      <c r="I17" s="66">
        <v>0</v>
      </c>
      <c r="J17" s="67">
        <v>0</v>
      </c>
      <c r="K17" s="65">
        <v>1</v>
      </c>
      <c r="L17" s="66">
        <v>0</v>
      </c>
      <c r="M17" s="67">
        <v>1</v>
      </c>
      <c r="N17" s="65">
        <v>0</v>
      </c>
      <c r="O17" s="66">
        <v>0</v>
      </c>
      <c r="P17" s="67">
        <v>0</v>
      </c>
      <c r="Q17" s="65">
        <f t="shared" si="0"/>
        <v>2</v>
      </c>
      <c r="R17" s="66">
        <f t="shared" si="1"/>
        <v>0</v>
      </c>
      <c r="S17" s="66">
        <f t="shared" si="2"/>
        <v>2</v>
      </c>
    </row>
    <row r="18" spans="1:19" s="37" customFormat="1" ht="13.5" customHeight="1">
      <c r="A18" s="37" t="s">
        <v>55</v>
      </c>
      <c r="B18" s="65">
        <v>0</v>
      </c>
      <c r="C18" s="66">
        <v>0</v>
      </c>
      <c r="D18" s="67">
        <v>0</v>
      </c>
      <c r="E18" s="65">
        <v>1</v>
      </c>
      <c r="F18" s="66">
        <v>0</v>
      </c>
      <c r="G18" s="67">
        <v>1</v>
      </c>
      <c r="H18" s="65">
        <v>0</v>
      </c>
      <c r="I18" s="66">
        <v>0</v>
      </c>
      <c r="J18" s="67">
        <v>0</v>
      </c>
      <c r="K18" s="65">
        <v>0</v>
      </c>
      <c r="L18" s="66">
        <v>0</v>
      </c>
      <c r="M18" s="67">
        <v>0</v>
      </c>
      <c r="N18" s="65">
        <v>0</v>
      </c>
      <c r="O18" s="66">
        <v>0</v>
      </c>
      <c r="P18" s="67">
        <v>0</v>
      </c>
      <c r="Q18" s="65">
        <f t="shared" si="0"/>
        <v>1</v>
      </c>
      <c r="R18" s="66">
        <f t="shared" si="1"/>
        <v>0</v>
      </c>
      <c r="S18" s="66">
        <f t="shared" si="2"/>
        <v>1</v>
      </c>
    </row>
    <row r="19" spans="1:19" s="37" customFormat="1" ht="13.5" customHeight="1">
      <c r="A19" s="37" t="s">
        <v>45</v>
      </c>
      <c r="B19" s="65">
        <v>5</v>
      </c>
      <c r="C19" s="66">
        <v>88</v>
      </c>
      <c r="D19" s="67">
        <v>93</v>
      </c>
      <c r="E19" s="65">
        <v>11</v>
      </c>
      <c r="F19" s="66">
        <v>70</v>
      </c>
      <c r="G19" s="67">
        <v>81</v>
      </c>
      <c r="H19" s="65">
        <v>8</v>
      </c>
      <c r="I19" s="66">
        <v>61</v>
      </c>
      <c r="J19" s="67">
        <v>69</v>
      </c>
      <c r="K19" s="65">
        <v>11</v>
      </c>
      <c r="L19" s="66">
        <v>154</v>
      </c>
      <c r="M19" s="67">
        <v>165</v>
      </c>
      <c r="N19" s="65">
        <v>14</v>
      </c>
      <c r="O19" s="66">
        <v>88</v>
      </c>
      <c r="P19" s="67">
        <v>102</v>
      </c>
      <c r="Q19" s="65">
        <f t="shared" si="0"/>
        <v>49</v>
      </c>
      <c r="R19" s="66">
        <f t="shared" si="1"/>
        <v>461</v>
      </c>
      <c r="S19" s="66">
        <f t="shared" si="2"/>
        <v>510</v>
      </c>
    </row>
    <row r="20" spans="1:19" s="37" customFormat="1" ht="13.5" customHeight="1">
      <c r="A20" s="37" t="s">
        <v>123</v>
      </c>
      <c r="B20" s="65">
        <v>0</v>
      </c>
      <c r="C20" s="66">
        <v>1</v>
      </c>
      <c r="D20" s="67">
        <v>1</v>
      </c>
      <c r="E20" s="65">
        <v>2</v>
      </c>
      <c r="F20" s="66">
        <v>1</v>
      </c>
      <c r="G20" s="67">
        <v>3</v>
      </c>
      <c r="H20" s="65">
        <v>1</v>
      </c>
      <c r="I20" s="66">
        <v>0</v>
      </c>
      <c r="J20" s="67">
        <v>1</v>
      </c>
      <c r="K20" s="65">
        <v>3</v>
      </c>
      <c r="L20" s="66">
        <v>1</v>
      </c>
      <c r="M20" s="67">
        <v>4</v>
      </c>
      <c r="N20" s="65">
        <v>4</v>
      </c>
      <c r="O20" s="66">
        <v>4</v>
      </c>
      <c r="P20" s="67">
        <v>8</v>
      </c>
      <c r="Q20" s="65">
        <f t="shared" si="0"/>
        <v>10</v>
      </c>
      <c r="R20" s="66">
        <f t="shared" si="1"/>
        <v>7</v>
      </c>
      <c r="S20" s="66">
        <f t="shared" si="2"/>
        <v>17</v>
      </c>
    </row>
    <row r="21" spans="1:19" s="37" customFormat="1" ht="13.5" customHeight="1">
      <c r="A21" s="37" t="s">
        <v>124</v>
      </c>
      <c r="B21" s="65">
        <v>4</v>
      </c>
      <c r="C21" s="66">
        <v>2</v>
      </c>
      <c r="D21" s="67">
        <v>6</v>
      </c>
      <c r="E21" s="65">
        <v>9</v>
      </c>
      <c r="F21" s="66">
        <v>0</v>
      </c>
      <c r="G21" s="67">
        <v>9</v>
      </c>
      <c r="H21" s="65">
        <v>2</v>
      </c>
      <c r="I21" s="66">
        <v>0</v>
      </c>
      <c r="J21" s="67">
        <v>2</v>
      </c>
      <c r="K21" s="65">
        <v>13</v>
      </c>
      <c r="L21" s="66">
        <v>1</v>
      </c>
      <c r="M21" s="67">
        <v>14</v>
      </c>
      <c r="N21" s="65">
        <v>11</v>
      </c>
      <c r="O21" s="66">
        <v>2</v>
      </c>
      <c r="P21" s="67">
        <v>13</v>
      </c>
      <c r="Q21" s="65">
        <f t="shared" si="0"/>
        <v>39</v>
      </c>
      <c r="R21" s="66">
        <f t="shared" si="1"/>
        <v>5</v>
      </c>
      <c r="S21" s="66">
        <f t="shared" si="2"/>
        <v>44</v>
      </c>
    </row>
    <row r="22" spans="1:19" s="37" customFormat="1" ht="13.5" customHeight="1">
      <c r="A22" s="37" t="s">
        <v>125</v>
      </c>
      <c r="B22" s="65">
        <v>22</v>
      </c>
      <c r="C22" s="66">
        <v>47</v>
      </c>
      <c r="D22" s="67">
        <v>69</v>
      </c>
      <c r="E22" s="65">
        <v>22</v>
      </c>
      <c r="F22" s="66">
        <v>31</v>
      </c>
      <c r="G22" s="67">
        <v>53</v>
      </c>
      <c r="H22" s="65">
        <v>15</v>
      </c>
      <c r="I22" s="66">
        <v>27</v>
      </c>
      <c r="J22" s="67">
        <v>42</v>
      </c>
      <c r="K22" s="65">
        <v>29</v>
      </c>
      <c r="L22" s="66">
        <v>59</v>
      </c>
      <c r="M22" s="67">
        <v>88</v>
      </c>
      <c r="N22" s="65">
        <v>34</v>
      </c>
      <c r="O22" s="66">
        <v>57</v>
      </c>
      <c r="P22" s="67">
        <v>91</v>
      </c>
      <c r="Q22" s="65">
        <f t="shared" si="0"/>
        <v>122</v>
      </c>
      <c r="R22" s="66">
        <f t="shared" si="1"/>
        <v>221</v>
      </c>
      <c r="S22" s="66">
        <f t="shared" si="2"/>
        <v>343</v>
      </c>
    </row>
    <row r="23" spans="1:19" s="37" customFormat="1" ht="13.5" customHeight="1">
      <c r="A23" s="37" t="s">
        <v>56</v>
      </c>
      <c r="B23" s="65">
        <v>44</v>
      </c>
      <c r="C23" s="66">
        <v>8</v>
      </c>
      <c r="D23" s="67">
        <v>52</v>
      </c>
      <c r="E23" s="65">
        <v>30</v>
      </c>
      <c r="F23" s="66">
        <v>4</v>
      </c>
      <c r="G23" s="67">
        <v>34</v>
      </c>
      <c r="H23" s="65">
        <v>43</v>
      </c>
      <c r="I23" s="66">
        <v>9</v>
      </c>
      <c r="J23" s="67">
        <v>52</v>
      </c>
      <c r="K23" s="65">
        <v>57</v>
      </c>
      <c r="L23" s="66">
        <v>7</v>
      </c>
      <c r="M23" s="67">
        <v>64</v>
      </c>
      <c r="N23" s="65">
        <v>20</v>
      </c>
      <c r="O23" s="66">
        <v>7</v>
      </c>
      <c r="P23" s="67">
        <v>27</v>
      </c>
      <c r="Q23" s="65">
        <f t="shared" si="0"/>
        <v>194</v>
      </c>
      <c r="R23" s="66">
        <f t="shared" si="1"/>
        <v>35</v>
      </c>
      <c r="S23" s="66">
        <f t="shared" si="2"/>
        <v>229</v>
      </c>
    </row>
    <row r="24" spans="1:19" s="37" customFormat="1" ht="13.5" customHeight="1">
      <c r="A24" s="37" t="s">
        <v>126</v>
      </c>
      <c r="B24" s="65">
        <v>67</v>
      </c>
      <c r="C24" s="66">
        <v>0</v>
      </c>
      <c r="D24" s="67">
        <v>67</v>
      </c>
      <c r="E24" s="65">
        <v>51</v>
      </c>
      <c r="F24" s="66">
        <v>1</v>
      </c>
      <c r="G24" s="67">
        <v>52</v>
      </c>
      <c r="H24" s="65">
        <v>32</v>
      </c>
      <c r="I24" s="66">
        <v>0</v>
      </c>
      <c r="J24" s="67">
        <v>32</v>
      </c>
      <c r="K24" s="65">
        <v>109</v>
      </c>
      <c r="L24" s="66">
        <v>1</v>
      </c>
      <c r="M24" s="67">
        <v>110</v>
      </c>
      <c r="N24" s="65">
        <v>94</v>
      </c>
      <c r="O24" s="66">
        <v>2</v>
      </c>
      <c r="P24" s="67">
        <v>96</v>
      </c>
      <c r="Q24" s="65">
        <f t="shared" si="0"/>
        <v>353</v>
      </c>
      <c r="R24" s="66">
        <f t="shared" si="1"/>
        <v>4</v>
      </c>
      <c r="S24" s="66">
        <f t="shared" si="2"/>
        <v>357</v>
      </c>
    </row>
    <row r="25" spans="1:19" ht="13.5" customHeight="1">
      <c r="A25" s="18" t="s">
        <v>9</v>
      </c>
      <c r="B25" s="73">
        <f aca="true" t="shared" si="3" ref="B25:S25">SUM(B7:B24)</f>
        <v>421</v>
      </c>
      <c r="C25" s="74">
        <f t="shared" si="3"/>
        <v>196</v>
      </c>
      <c r="D25" s="75">
        <f t="shared" si="3"/>
        <v>617</v>
      </c>
      <c r="E25" s="74">
        <f t="shared" si="3"/>
        <v>291</v>
      </c>
      <c r="F25" s="74">
        <f t="shared" si="3"/>
        <v>142</v>
      </c>
      <c r="G25" s="74">
        <f t="shared" si="3"/>
        <v>433</v>
      </c>
      <c r="H25" s="73">
        <f t="shared" si="3"/>
        <v>271</v>
      </c>
      <c r="I25" s="74">
        <f t="shared" si="3"/>
        <v>132</v>
      </c>
      <c r="J25" s="75">
        <f t="shared" si="3"/>
        <v>403</v>
      </c>
      <c r="K25" s="74">
        <f t="shared" si="3"/>
        <v>599</v>
      </c>
      <c r="L25" s="74">
        <f t="shared" si="3"/>
        <v>272</v>
      </c>
      <c r="M25" s="74">
        <f t="shared" si="3"/>
        <v>871</v>
      </c>
      <c r="N25" s="73">
        <f t="shared" si="3"/>
        <v>415</v>
      </c>
      <c r="O25" s="74">
        <f t="shared" si="3"/>
        <v>204</v>
      </c>
      <c r="P25" s="75">
        <f t="shared" si="3"/>
        <v>619</v>
      </c>
      <c r="Q25" s="74">
        <f t="shared" si="3"/>
        <v>1997</v>
      </c>
      <c r="R25" s="74">
        <f t="shared" si="3"/>
        <v>946</v>
      </c>
      <c r="S25" s="74">
        <f t="shared" si="3"/>
        <v>2943</v>
      </c>
    </row>
    <row r="26" ht="9" customHeight="1"/>
    <row r="27" ht="13.5" customHeight="1">
      <c r="A27" s="59" t="s">
        <v>157</v>
      </c>
    </row>
  </sheetData>
  <sheetProtection/>
  <mergeCells count="8">
    <mergeCell ref="A2:S2"/>
    <mergeCell ref="A3:S3"/>
    <mergeCell ref="B5:D5"/>
    <mergeCell ref="E5:G5"/>
    <mergeCell ref="K5:M5"/>
    <mergeCell ref="N5:P5"/>
    <mergeCell ref="Q5:S5"/>
    <mergeCell ref="H5:J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PageLayoutView="0" workbookViewId="0" topLeftCell="A1">
      <selection activeCell="V33" sqref="V33"/>
    </sheetView>
  </sheetViews>
  <sheetFormatPr defaultColWidth="9.140625" defaultRowHeight="13.5" customHeight="1"/>
  <cols>
    <col min="1" max="1" width="33.28125" style="2" customWidth="1"/>
    <col min="2" max="3" width="6.7109375" style="1" customWidth="1"/>
    <col min="4" max="4" width="6.7109375" style="2" customWidth="1"/>
    <col min="5" max="6" width="6.7109375" style="1" customWidth="1"/>
    <col min="7" max="10" width="6.7109375" style="2" customWidth="1"/>
    <col min="11" max="12" width="6.7109375" style="1" customWidth="1"/>
    <col min="13" max="13" width="6.7109375" style="2" customWidth="1"/>
    <col min="14" max="15" width="6.7109375" style="1" customWidth="1"/>
    <col min="16" max="16" width="6.7109375" style="2" customWidth="1"/>
    <col min="17" max="18" width="6.7109375" style="1" customWidth="1"/>
    <col min="19" max="19" width="6.7109375" style="2" customWidth="1"/>
    <col min="20" max="20" width="5.57421875" style="1" customWidth="1"/>
    <col min="21" max="22" width="5.57421875" style="2" customWidth="1"/>
    <col min="23" max="16384" width="8.8515625" style="1" customWidth="1"/>
  </cols>
  <sheetData>
    <row r="1" spans="1:24" s="49" customFormat="1" ht="13.5" customHeight="1">
      <c r="A1" s="78" t="s">
        <v>139</v>
      </c>
      <c r="B1" s="36"/>
      <c r="C1" s="36"/>
      <c r="D1" s="37"/>
      <c r="E1" s="36"/>
      <c r="F1" s="36"/>
      <c r="G1" s="37"/>
      <c r="H1" s="37"/>
      <c r="I1" s="37"/>
      <c r="J1" s="37"/>
      <c r="K1" s="36"/>
      <c r="L1" s="36"/>
      <c r="M1" s="37"/>
      <c r="N1" s="36"/>
      <c r="O1" s="36"/>
      <c r="P1" s="37"/>
      <c r="Q1" s="36"/>
      <c r="R1" s="36"/>
      <c r="S1" s="37"/>
      <c r="T1" s="36"/>
      <c r="U1" s="37"/>
      <c r="V1" s="37"/>
      <c r="W1" s="36"/>
      <c r="X1" s="36"/>
    </row>
    <row r="2" spans="1:24" s="49" customFormat="1" ht="13.5" customHeight="1">
      <c r="A2" s="240" t="s">
        <v>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38"/>
      <c r="U2" s="38"/>
      <c r="V2" s="38"/>
      <c r="W2" s="38"/>
      <c r="X2" s="38"/>
    </row>
    <row r="3" spans="1:24" s="49" customFormat="1" ht="13.5" customHeight="1">
      <c r="A3" s="241" t="s">
        <v>142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38"/>
      <c r="U3" s="38"/>
      <c r="V3" s="38"/>
      <c r="W3" s="38"/>
      <c r="X3" s="38"/>
    </row>
    <row r="4" spans="1:24" s="49" customFormat="1" ht="13.5" customHeight="1" thickBot="1">
      <c r="A4" s="37"/>
      <c r="B4" s="36"/>
      <c r="C4" s="36"/>
      <c r="D4" s="37"/>
      <c r="E4" s="36"/>
      <c r="F4" s="36"/>
      <c r="G4" s="37"/>
      <c r="H4" s="37"/>
      <c r="I4" s="37"/>
      <c r="J4" s="37"/>
      <c r="K4" s="36"/>
      <c r="L4" s="36"/>
      <c r="M4" s="37"/>
      <c r="N4" s="36"/>
      <c r="O4" s="36"/>
      <c r="P4" s="37"/>
      <c r="Q4" s="36"/>
      <c r="R4" s="36"/>
      <c r="S4" s="37"/>
      <c r="T4" s="36"/>
      <c r="U4" s="37"/>
      <c r="V4" s="37"/>
      <c r="W4" s="36"/>
      <c r="X4" s="36"/>
    </row>
    <row r="5" spans="1:19" s="36" customFormat="1" ht="13.5" customHeight="1">
      <c r="A5" s="39"/>
      <c r="B5" s="242" t="s">
        <v>36</v>
      </c>
      <c r="C5" s="243"/>
      <c r="D5" s="244"/>
      <c r="E5" s="242" t="s">
        <v>48</v>
      </c>
      <c r="F5" s="243"/>
      <c r="G5" s="244"/>
      <c r="H5" s="242" t="s">
        <v>39</v>
      </c>
      <c r="I5" s="243"/>
      <c r="J5" s="244"/>
      <c r="K5" s="242" t="s">
        <v>38</v>
      </c>
      <c r="L5" s="243"/>
      <c r="M5" s="244"/>
      <c r="N5" s="242" t="s">
        <v>37</v>
      </c>
      <c r="O5" s="243"/>
      <c r="P5" s="244"/>
      <c r="Q5" s="245" t="s">
        <v>9</v>
      </c>
      <c r="R5" s="246"/>
      <c r="S5" s="246"/>
    </row>
    <row r="6" spans="1:19" s="36" customFormat="1" ht="13.5" customHeight="1">
      <c r="A6" s="50"/>
      <c r="B6" s="40" t="s">
        <v>40</v>
      </c>
      <c r="C6" s="41" t="s">
        <v>41</v>
      </c>
      <c r="D6" s="42" t="s">
        <v>42</v>
      </c>
      <c r="E6" s="40" t="s">
        <v>40</v>
      </c>
      <c r="F6" s="41" t="s">
        <v>41</v>
      </c>
      <c r="G6" s="42" t="s">
        <v>42</v>
      </c>
      <c r="H6" s="40" t="s">
        <v>40</v>
      </c>
      <c r="I6" s="41" t="s">
        <v>41</v>
      </c>
      <c r="J6" s="42" t="s">
        <v>43</v>
      </c>
      <c r="K6" s="40" t="s">
        <v>40</v>
      </c>
      <c r="L6" s="41" t="s">
        <v>41</v>
      </c>
      <c r="M6" s="42" t="s">
        <v>43</v>
      </c>
      <c r="N6" s="40" t="s">
        <v>40</v>
      </c>
      <c r="O6" s="41" t="s">
        <v>41</v>
      </c>
      <c r="P6" s="42" t="s">
        <v>43</v>
      </c>
      <c r="Q6" s="46" t="s">
        <v>40</v>
      </c>
      <c r="R6" s="44" t="s">
        <v>41</v>
      </c>
      <c r="S6" s="44" t="s">
        <v>43</v>
      </c>
    </row>
    <row r="7" spans="1:19" s="37" customFormat="1" ht="13.5" customHeight="1">
      <c r="A7" s="45" t="s">
        <v>119</v>
      </c>
      <c r="B7" s="51">
        <v>0</v>
      </c>
      <c r="C7" s="52">
        <v>0</v>
      </c>
      <c r="D7" s="52">
        <v>0</v>
      </c>
      <c r="E7" s="51">
        <v>0</v>
      </c>
      <c r="F7" s="52">
        <v>2</v>
      </c>
      <c r="G7" s="52">
        <v>2</v>
      </c>
      <c r="H7" s="51">
        <v>0</v>
      </c>
      <c r="I7" s="52">
        <v>0</v>
      </c>
      <c r="J7" s="52">
        <v>0</v>
      </c>
      <c r="K7" s="51">
        <v>0</v>
      </c>
      <c r="L7" s="52">
        <v>0</v>
      </c>
      <c r="M7" s="52">
        <v>0</v>
      </c>
      <c r="N7" s="51">
        <v>1</v>
      </c>
      <c r="O7" s="52">
        <v>0</v>
      </c>
      <c r="P7" s="52">
        <v>1</v>
      </c>
      <c r="Q7" s="53">
        <f>SUM(N7,K7,H7,E7,B7)</f>
        <v>1</v>
      </c>
      <c r="R7" s="52">
        <f>SUM(O7,L7,I7,F7,C7)</f>
        <v>2</v>
      </c>
      <c r="S7" s="52">
        <f>SUM(P7,M7,J7,G7,D7)</f>
        <v>3</v>
      </c>
    </row>
    <row r="8" spans="1:19" s="37" customFormat="1" ht="13.5" customHeight="1">
      <c r="A8" s="37" t="s">
        <v>133</v>
      </c>
      <c r="B8" s="47">
        <v>9</v>
      </c>
      <c r="C8" s="48">
        <v>0</v>
      </c>
      <c r="D8" s="48">
        <v>9</v>
      </c>
      <c r="E8" s="47">
        <v>10</v>
      </c>
      <c r="F8" s="48">
        <v>0</v>
      </c>
      <c r="G8" s="48">
        <v>10</v>
      </c>
      <c r="H8" s="47">
        <v>32</v>
      </c>
      <c r="I8" s="48">
        <v>3</v>
      </c>
      <c r="J8" s="48">
        <v>35</v>
      </c>
      <c r="K8" s="47">
        <v>24</v>
      </c>
      <c r="L8" s="48">
        <v>0</v>
      </c>
      <c r="M8" s="48">
        <v>24</v>
      </c>
      <c r="N8" s="47">
        <v>12</v>
      </c>
      <c r="O8" s="48">
        <v>1</v>
      </c>
      <c r="P8" s="48">
        <v>13</v>
      </c>
      <c r="Q8" s="54">
        <f aca="true" t="shared" si="0" ref="Q8:Q25">SUM(N8,K8,H8,E8,B8)</f>
        <v>87</v>
      </c>
      <c r="R8" s="48">
        <f aca="true" t="shared" si="1" ref="R8:R25">SUM(O8,L8,I8,F8,C8)</f>
        <v>4</v>
      </c>
      <c r="S8" s="48">
        <f aca="true" t="shared" si="2" ref="S8:S25">SUM(P8,M8,J8,G8,D8)</f>
        <v>91</v>
      </c>
    </row>
    <row r="9" spans="1:19" s="37" customFormat="1" ht="13.5" customHeight="1">
      <c r="A9" s="37" t="s">
        <v>46</v>
      </c>
      <c r="B9" s="47">
        <v>2</v>
      </c>
      <c r="C9" s="48">
        <v>1</v>
      </c>
      <c r="D9" s="48">
        <v>3</v>
      </c>
      <c r="E9" s="47">
        <v>0</v>
      </c>
      <c r="F9" s="48">
        <v>0</v>
      </c>
      <c r="G9" s="48">
        <v>0</v>
      </c>
      <c r="H9" s="47">
        <v>0</v>
      </c>
      <c r="I9" s="48">
        <v>4</v>
      </c>
      <c r="J9" s="48">
        <v>4</v>
      </c>
      <c r="K9" s="47">
        <v>0</v>
      </c>
      <c r="L9" s="48">
        <v>5</v>
      </c>
      <c r="M9" s="48">
        <v>5</v>
      </c>
      <c r="N9" s="47">
        <v>0</v>
      </c>
      <c r="O9" s="48">
        <v>0</v>
      </c>
      <c r="P9" s="48">
        <v>0</v>
      </c>
      <c r="Q9" s="54">
        <f t="shared" si="0"/>
        <v>2</v>
      </c>
      <c r="R9" s="48">
        <f t="shared" si="1"/>
        <v>10</v>
      </c>
      <c r="S9" s="48">
        <f t="shared" si="2"/>
        <v>12</v>
      </c>
    </row>
    <row r="10" spans="1:19" s="37" customFormat="1" ht="13.5" customHeight="1">
      <c r="A10" s="37" t="s">
        <v>44</v>
      </c>
      <c r="B10" s="47">
        <v>2</v>
      </c>
      <c r="C10" s="48">
        <v>0</v>
      </c>
      <c r="D10" s="48">
        <v>2</v>
      </c>
      <c r="E10" s="47">
        <v>2</v>
      </c>
      <c r="F10" s="48">
        <v>0</v>
      </c>
      <c r="G10" s="48">
        <v>2</v>
      </c>
      <c r="H10" s="47">
        <v>31</v>
      </c>
      <c r="I10" s="48">
        <v>0</v>
      </c>
      <c r="J10" s="48">
        <v>31</v>
      </c>
      <c r="K10" s="47">
        <v>9</v>
      </c>
      <c r="L10" s="48">
        <v>0</v>
      </c>
      <c r="M10" s="48">
        <v>9</v>
      </c>
      <c r="N10" s="47">
        <v>3</v>
      </c>
      <c r="O10" s="48">
        <v>0</v>
      </c>
      <c r="P10" s="48">
        <v>3</v>
      </c>
      <c r="Q10" s="54">
        <f t="shared" si="0"/>
        <v>47</v>
      </c>
      <c r="R10" s="48">
        <f t="shared" si="1"/>
        <v>0</v>
      </c>
      <c r="S10" s="48">
        <f t="shared" si="2"/>
        <v>47</v>
      </c>
    </row>
    <row r="11" spans="1:19" s="37" customFormat="1" ht="13.5" customHeight="1">
      <c r="A11" s="37" t="s">
        <v>134</v>
      </c>
      <c r="B11" s="47">
        <v>0</v>
      </c>
      <c r="C11" s="48">
        <v>0</v>
      </c>
      <c r="D11" s="48">
        <v>0</v>
      </c>
      <c r="E11" s="47">
        <v>0</v>
      </c>
      <c r="F11" s="48">
        <v>0</v>
      </c>
      <c r="G11" s="48">
        <v>0</v>
      </c>
      <c r="H11" s="47">
        <v>0</v>
      </c>
      <c r="I11" s="48">
        <v>3</v>
      </c>
      <c r="J11" s="48">
        <v>3</v>
      </c>
      <c r="K11" s="47">
        <v>0</v>
      </c>
      <c r="L11" s="48">
        <v>0</v>
      </c>
      <c r="M11" s="48">
        <v>0</v>
      </c>
      <c r="N11" s="47">
        <v>0</v>
      </c>
      <c r="O11" s="48">
        <v>0</v>
      </c>
      <c r="P11" s="48">
        <v>0</v>
      </c>
      <c r="Q11" s="54">
        <f t="shared" si="0"/>
        <v>0</v>
      </c>
      <c r="R11" s="48">
        <f t="shared" si="1"/>
        <v>3</v>
      </c>
      <c r="S11" s="48">
        <f t="shared" si="2"/>
        <v>3</v>
      </c>
    </row>
    <row r="12" spans="1:19" s="37" customFormat="1" ht="13.5" customHeight="1">
      <c r="A12" s="37" t="s">
        <v>120</v>
      </c>
      <c r="B12" s="47">
        <v>1</v>
      </c>
      <c r="C12" s="48">
        <v>0</v>
      </c>
      <c r="D12" s="48">
        <v>1</v>
      </c>
      <c r="E12" s="47">
        <v>0</v>
      </c>
      <c r="F12" s="48">
        <v>0</v>
      </c>
      <c r="G12" s="48">
        <v>0</v>
      </c>
      <c r="H12" s="47">
        <v>2</v>
      </c>
      <c r="I12" s="48">
        <v>0</v>
      </c>
      <c r="J12" s="48">
        <v>2</v>
      </c>
      <c r="K12" s="47">
        <v>1</v>
      </c>
      <c r="L12" s="48">
        <v>2</v>
      </c>
      <c r="M12" s="48">
        <v>3</v>
      </c>
      <c r="N12" s="47">
        <v>1</v>
      </c>
      <c r="O12" s="48">
        <v>1</v>
      </c>
      <c r="P12" s="48">
        <v>2</v>
      </c>
      <c r="Q12" s="54">
        <f t="shared" si="0"/>
        <v>5</v>
      </c>
      <c r="R12" s="48">
        <f t="shared" si="1"/>
        <v>3</v>
      </c>
      <c r="S12" s="48">
        <f t="shared" si="2"/>
        <v>8</v>
      </c>
    </row>
    <row r="13" spans="1:19" s="37" customFormat="1" ht="13.5" customHeight="1">
      <c r="A13" s="37" t="s">
        <v>52</v>
      </c>
      <c r="B13" s="47">
        <v>4</v>
      </c>
      <c r="C13" s="48">
        <v>2</v>
      </c>
      <c r="D13" s="48">
        <v>6</v>
      </c>
      <c r="E13" s="47">
        <v>6</v>
      </c>
      <c r="F13" s="48">
        <v>2</v>
      </c>
      <c r="G13" s="48">
        <v>8</v>
      </c>
      <c r="H13" s="47">
        <v>16</v>
      </c>
      <c r="I13" s="48">
        <v>0</v>
      </c>
      <c r="J13" s="48">
        <v>16</v>
      </c>
      <c r="K13" s="47">
        <v>17</v>
      </c>
      <c r="L13" s="48">
        <v>2</v>
      </c>
      <c r="M13" s="48">
        <v>19</v>
      </c>
      <c r="N13" s="47">
        <v>4</v>
      </c>
      <c r="O13" s="48">
        <v>1</v>
      </c>
      <c r="P13" s="48">
        <v>5</v>
      </c>
      <c r="Q13" s="54">
        <f t="shared" si="0"/>
        <v>47</v>
      </c>
      <c r="R13" s="48">
        <f t="shared" si="1"/>
        <v>7</v>
      </c>
      <c r="S13" s="48">
        <f t="shared" si="2"/>
        <v>54</v>
      </c>
    </row>
    <row r="14" spans="1:19" s="37" customFormat="1" ht="13.5" customHeight="1">
      <c r="A14" s="37" t="s">
        <v>53</v>
      </c>
      <c r="B14" s="47">
        <v>1</v>
      </c>
      <c r="C14" s="48">
        <v>1</v>
      </c>
      <c r="D14" s="48">
        <v>2</v>
      </c>
      <c r="E14" s="47">
        <v>0</v>
      </c>
      <c r="F14" s="48">
        <v>0</v>
      </c>
      <c r="G14" s="48">
        <v>0</v>
      </c>
      <c r="H14" s="47">
        <v>11</v>
      </c>
      <c r="I14" s="48">
        <v>1</v>
      </c>
      <c r="J14" s="48">
        <v>12</v>
      </c>
      <c r="K14" s="47">
        <v>4</v>
      </c>
      <c r="L14" s="48">
        <v>1</v>
      </c>
      <c r="M14" s="48">
        <v>5</v>
      </c>
      <c r="N14" s="47">
        <v>0</v>
      </c>
      <c r="O14" s="48">
        <v>0</v>
      </c>
      <c r="P14" s="48">
        <v>0</v>
      </c>
      <c r="Q14" s="54">
        <f t="shared" si="0"/>
        <v>16</v>
      </c>
      <c r="R14" s="48">
        <f t="shared" si="1"/>
        <v>3</v>
      </c>
      <c r="S14" s="48">
        <f t="shared" si="2"/>
        <v>19</v>
      </c>
    </row>
    <row r="15" spans="1:19" s="37" customFormat="1" ht="13.5" customHeight="1">
      <c r="A15" s="37" t="s">
        <v>54</v>
      </c>
      <c r="B15" s="47">
        <v>1</v>
      </c>
      <c r="C15" s="48">
        <v>1</v>
      </c>
      <c r="D15" s="48">
        <v>2</v>
      </c>
      <c r="E15" s="47">
        <v>0</v>
      </c>
      <c r="F15" s="48">
        <v>0</v>
      </c>
      <c r="G15" s="48">
        <v>0</v>
      </c>
      <c r="H15" s="47">
        <v>2</v>
      </c>
      <c r="I15" s="48">
        <v>0</v>
      </c>
      <c r="J15" s="48">
        <v>2</v>
      </c>
      <c r="K15" s="47">
        <v>0</v>
      </c>
      <c r="L15" s="48">
        <v>0</v>
      </c>
      <c r="M15" s="48">
        <v>0</v>
      </c>
      <c r="N15" s="47">
        <v>1</v>
      </c>
      <c r="O15" s="48">
        <v>0</v>
      </c>
      <c r="P15" s="48">
        <v>1</v>
      </c>
      <c r="Q15" s="54">
        <f t="shared" si="0"/>
        <v>4</v>
      </c>
      <c r="R15" s="48">
        <f t="shared" si="1"/>
        <v>1</v>
      </c>
      <c r="S15" s="48">
        <f t="shared" si="2"/>
        <v>5</v>
      </c>
    </row>
    <row r="16" spans="1:19" s="37" customFormat="1" ht="13.5" customHeight="1">
      <c r="A16" s="37" t="s">
        <v>121</v>
      </c>
      <c r="B16" s="47">
        <v>1</v>
      </c>
      <c r="C16" s="48">
        <v>1</v>
      </c>
      <c r="D16" s="48">
        <v>2</v>
      </c>
      <c r="E16" s="47">
        <v>0</v>
      </c>
      <c r="F16" s="48">
        <v>0</v>
      </c>
      <c r="G16" s="48">
        <v>0</v>
      </c>
      <c r="H16" s="47">
        <v>0</v>
      </c>
      <c r="I16" s="48">
        <v>1</v>
      </c>
      <c r="J16" s="48">
        <v>1</v>
      </c>
      <c r="K16" s="47">
        <v>0</v>
      </c>
      <c r="L16" s="48">
        <v>2</v>
      </c>
      <c r="M16" s="48">
        <v>2</v>
      </c>
      <c r="N16" s="47">
        <v>1</v>
      </c>
      <c r="O16" s="48">
        <v>1</v>
      </c>
      <c r="P16" s="48">
        <v>2</v>
      </c>
      <c r="Q16" s="54">
        <f t="shared" si="0"/>
        <v>2</v>
      </c>
      <c r="R16" s="48">
        <f t="shared" si="1"/>
        <v>5</v>
      </c>
      <c r="S16" s="48">
        <f t="shared" si="2"/>
        <v>7</v>
      </c>
    </row>
    <row r="17" spans="1:19" s="37" customFormat="1" ht="13.5" customHeight="1">
      <c r="A17" s="37" t="s">
        <v>122</v>
      </c>
      <c r="B17" s="47">
        <v>0</v>
      </c>
      <c r="C17" s="48">
        <v>0</v>
      </c>
      <c r="D17" s="48">
        <v>0</v>
      </c>
      <c r="E17" s="47">
        <v>0</v>
      </c>
      <c r="F17" s="48">
        <v>1</v>
      </c>
      <c r="G17" s="48">
        <v>1</v>
      </c>
      <c r="H17" s="47">
        <v>0</v>
      </c>
      <c r="I17" s="48">
        <v>0</v>
      </c>
      <c r="J17" s="48">
        <v>0</v>
      </c>
      <c r="K17" s="47">
        <v>0</v>
      </c>
      <c r="L17" s="48">
        <v>0</v>
      </c>
      <c r="M17" s="48">
        <v>0</v>
      </c>
      <c r="N17" s="47">
        <v>0</v>
      </c>
      <c r="O17" s="48">
        <v>0</v>
      </c>
      <c r="P17" s="48">
        <v>0</v>
      </c>
      <c r="Q17" s="54">
        <f t="shared" si="0"/>
        <v>0</v>
      </c>
      <c r="R17" s="48">
        <f t="shared" si="1"/>
        <v>1</v>
      </c>
      <c r="S17" s="48">
        <f t="shared" si="2"/>
        <v>1</v>
      </c>
    </row>
    <row r="18" spans="1:19" s="37" customFormat="1" ht="13.5" customHeight="1">
      <c r="A18" s="37" t="s">
        <v>55</v>
      </c>
      <c r="B18" s="47">
        <v>0</v>
      </c>
      <c r="C18" s="48">
        <v>0</v>
      </c>
      <c r="D18" s="48">
        <v>0</v>
      </c>
      <c r="E18" s="47">
        <v>1</v>
      </c>
      <c r="F18" s="48">
        <v>0</v>
      </c>
      <c r="G18" s="48">
        <v>1</v>
      </c>
      <c r="H18" s="47">
        <v>0</v>
      </c>
      <c r="I18" s="48">
        <v>1</v>
      </c>
      <c r="J18" s="48">
        <v>1</v>
      </c>
      <c r="K18" s="47">
        <v>0</v>
      </c>
      <c r="L18" s="48">
        <v>0</v>
      </c>
      <c r="M18" s="48">
        <v>0</v>
      </c>
      <c r="N18" s="47">
        <v>0</v>
      </c>
      <c r="O18" s="48">
        <v>0</v>
      </c>
      <c r="P18" s="48">
        <v>0</v>
      </c>
      <c r="Q18" s="54">
        <f t="shared" si="0"/>
        <v>1</v>
      </c>
      <c r="R18" s="48">
        <f t="shared" si="1"/>
        <v>1</v>
      </c>
      <c r="S18" s="48">
        <f t="shared" si="2"/>
        <v>2</v>
      </c>
    </row>
    <row r="19" spans="1:19" s="37" customFormat="1" ht="13.5" customHeight="1">
      <c r="A19" s="37" t="s">
        <v>45</v>
      </c>
      <c r="B19" s="47">
        <v>4</v>
      </c>
      <c r="C19" s="48">
        <v>12</v>
      </c>
      <c r="D19" s="48">
        <v>16</v>
      </c>
      <c r="E19" s="47">
        <v>2</v>
      </c>
      <c r="F19" s="48">
        <v>8</v>
      </c>
      <c r="G19" s="48">
        <v>10</v>
      </c>
      <c r="H19" s="47">
        <v>5</v>
      </c>
      <c r="I19" s="48">
        <v>31</v>
      </c>
      <c r="J19" s="48">
        <v>36</v>
      </c>
      <c r="K19" s="47">
        <v>6</v>
      </c>
      <c r="L19" s="48">
        <v>23</v>
      </c>
      <c r="M19" s="48">
        <v>29</v>
      </c>
      <c r="N19" s="47">
        <v>3</v>
      </c>
      <c r="O19" s="48">
        <v>21</v>
      </c>
      <c r="P19" s="48">
        <v>24</v>
      </c>
      <c r="Q19" s="54">
        <f t="shared" si="0"/>
        <v>20</v>
      </c>
      <c r="R19" s="48">
        <f t="shared" si="1"/>
        <v>95</v>
      </c>
      <c r="S19" s="48">
        <f t="shared" si="2"/>
        <v>115</v>
      </c>
    </row>
    <row r="20" spans="1:19" s="37" customFormat="1" ht="13.5" customHeight="1">
      <c r="A20" s="37" t="s">
        <v>123</v>
      </c>
      <c r="B20" s="47">
        <v>12</v>
      </c>
      <c r="C20" s="48">
        <v>7</v>
      </c>
      <c r="D20" s="48">
        <v>19</v>
      </c>
      <c r="E20" s="47">
        <v>3</v>
      </c>
      <c r="F20" s="48">
        <v>3</v>
      </c>
      <c r="G20" s="48">
        <v>6</v>
      </c>
      <c r="H20" s="47">
        <v>9</v>
      </c>
      <c r="I20" s="48">
        <v>4</v>
      </c>
      <c r="J20" s="48">
        <v>13</v>
      </c>
      <c r="K20" s="47">
        <v>14</v>
      </c>
      <c r="L20" s="48">
        <v>8</v>
      </c>
      <c r="M20" s="48">
        <v>22</v>
      </c>
      <c r="N20" s="47">
        <v>3</v>
      </c>
      <c r="O20" s="48">
        <v>5</v>
      </c>
      <c r="P20" s="48">
        <v>8</v>
      </c>
      <c r="Q20" s="54">
        <f t="shared" si="0"/>
        <v>41</v>
      </c>
      <c r="R20" s="48">
        <f t="shared" si="1"/>
        <v>27</v>
      </c>
      <c r="S20" s="48">
        <f t="shared" si="2"/>
        <v>68</v>
      </c>
    </row>
    <row r="21" spans="1:19" s="37" customFormat="1" ht="13.5" customHeight="1">
      <c r="A21" s="37" t="s">
        <v>135</v>
      </c>
      <c r="B21" s="47">
        <v>0</v>
      </c>
      <c r="C21" s="48">
        <v>0</v>
      </c>
      <c r="D21" s="48">
        <v>0</v>
      </c>
      <c r="E21" s="47">
        <v>0</v>
      </c>
      <c r="F21" s="48">
        <v>0</v>
      </c>
      <c r="G21" s="48">
        <v>0</v>
      </c>
      <c r="H21" s="47">
        <v>0</v>
      </c>
      <c r="I21" s="48">
        <v>0</v>
      </c>
      <c r="J21" s="48">
        <v>0</v>
      </c>
      <c r="K21" s="47">
        <v>0</v>
      </c>
      <c r="L21" s="48">
        <v>0</v>
      </c>
      <c r="M21" s="48">
        <v>0</v>
      </c>
      <c r="N21" s="47">
        <v>0</v>
      </c>
      <c r="O21" s="48">
        <v>1</v>
      </c>
      <c r="P21" s="48">
        <v>1</v>
      </c>
      <c r="Q21" s="54">
        <f t="shared" si="0"/>
        <v>0</v>
      </c>
      <c r="R21" s="48">
        <f t="shared" si="1"/>
        <v>1</v>
      </c>
      <c r="S21" s="48">
        <f t="shared" si="2"/>
        <v>1</v>
      </c>
    </row>
    <row r="22" spans="1:19" s="37" customFormat="1" ht="13.5" customHeight="1">
      <c r="A22" s="37" t="s">
        <v>57</v>
      </c>
      <c r="B22" s="47">
        <v>6</v>
      </c>
      <c r="C22" s="48">
        <v>1</v>
      </c>
      <c r="D22" s="48">
        <v>7</v>
      </c>
      <c r="E22" s="47">
        <v>4</v>
      </c>
      <c r="F22" s="48">
        <v>2</v>
      </c>
      <c r="G22" s="48">
        <v>6</v>
      </c>
      <c r="H22" s="47">
        <v>1</v>
      </c>
      <c r="I22" s="48">
        <v>0</v>
      </c>
      <c r="J22" s="48">
        <v>1</v>
      </c>
      <c r="K22" s="47">
        <v>9</v>
      </c>
      <c r="L22" s="48">
        <v>2</v>
      </c>
      <c r="M22" s="48">
        <v>11</v>
      </c>
      <c r="N22" s="47">
        <v>1</v>
      </c>
      <c r="O22" s="48">
        <v>0</v>
      </c>
      <c r="P22" s="48">
        <v>1</v>
      </c>
      <c r="Q22" s="54">
        <f t="shared" si="0"/>
        <v>21</v>
      </c>
      <c r="R22" s="48">
        <f t="shared" si="1"/>
        <v>5</v>
      </c>
      <c r="S22" s="48">
        <f t="shared" si="2"/>
        <v>26</v>
      </c>
    </row>
    <row r="23" spans="1:19" s="37" customFormat="1" ht="13.5" customHeight="1">
      <c r="A23" s="37" t="s">
        <v>125</v>
      </c>
      <c r="B23" s="47">
        <v>0</v>
      </c>
      <c r="C23" s="48">
        <v>0</v>
      </c>
      <c r="D23" s="48">
        <v>0</v>
      </c>
      <c r="E23" s="47">
        <v>0</v>
      </c>
      <c r="F23" s="48">
        <v>0</v>
      </c>
      <c r="G23" s="48">
        <v>0</v>
      </c>
      <c r="H23" s="47">
        <v>1</v>
      </c>
      <c r="I23" s="48">
        <v>0</v>
      </c>
      <c r="J23" s="48">
        <v>1</v>
      </c>
      <c r="K23" s="47">
        <v>0</v>
      </c>
      <c r="L23" s="48">
        <v>0</v>
      </c>
      <c r="M23" s="48">
        <v>0</v>
      </c>
      <c r="N23" s="47">
        <v>0</v>
      </c>
      <c r="O23" s="48">
        <v>0</v>
      </c>
      <c r="P23" s="48">
        <v>0</v>
      </c>
      <c r="Q23" s="54">
        <f t="shared" si="0"/>
        <v>1</v>
      </c>
      <c r="R23" s="48">
        <f t="shared" si="1"/>
        <v>0</v>
      </c>
      <c r="S23" s="48">
        <f t="shared" si="2"/>
        <v>1</v>
      </c>
    </row>
    <row r="24" spans="1:19" s="37" customFormat="1" ht="13.5" customHeight="1">
      <c r="A24" s="37" t="s">
        <v>56</v>
      </c>
      <c r="B24" s="47">
        <v>1</v>
      </c>
      <c r="C24" s="48">
        <v>1</v>
      </c>
      <c r="D24" s="48">
        <v>2</v>
      </c>
      <c r="E24" s="47">
        <v>1</v>
      </c>
      <c r="F24" s="48">
        <v>1</v>
      </c>
      <c r="G24" s="48">
        <v>2</v>
      </c>
      <c r="H24" s="47">
        <v>8</v>
      </c>
      <c r="I24" s="48">
        <v>5</v>
      </c>
      <c r="J24" s="48">
        <v>13</v>
      </c>
      <c r="K24" s="47">
        <v>8</v>
      </c>
      <c r="L24" s="48">
        <v>1</v>
      </c>
      <c r="M24" s="48">
        <v>9</v>
      </c>
      <c r="N24" s="47">
        <v>2</v>
      </c>
      <c r="O24" s="48">
        <v>1</v>
      </c>
      <c r="P24" s="48">
        <v>3</v>
      </c>
      <c r="Q24" s="54">
        <f t="shared" si="0"/>
        <v>20</v>
      </c>
      <c r="R24" s="48">
        <f t="shared" si="1"/>
        <v>9</v>
      </c>
      <c r="S24" s="48">
        <f t="shared" si="2"/>
        <v>29</v>
      </c>
    </row>
    <row r="25" spans="1:19" s="36" customFormat="1" ht="13.5" customHeight="1">
      <c r="A25" s="37" t="s">
        <v>126</v>
      </c>
      <c r="B25" s="47">
        <v>7</v>
      </c>
      <c r="C25" s="48">
        <v>0</v>
      </c>
      <c r="D25" s="48">
        <v>7</v>
      </c>
      <c r="E25" s="47">
        <v>7</v>
      </c>
      <c r="F25" s="48">
        <v>0</v>
      </c>
      <c r="G25" s="48">
        <v>7</v>
      </c>
      <c r="H25" s="47">
        <v>20</v>
      </c>
      <c r="I25" s="48">
        <v>0</v>
      </c>
      <c r="J25" s="48">
        <v>20</v>
      </c>
      <c r="K25" s="47">
        <v>12</v>
      </c>
      <c r="L25" s="48">
        <v>0</v>
      </c>
      <c r="M25" s="48">
        <v>12</v>
      </c>
      <c r="N25" s="47">
        <v>13</v>
      </c>
      <c r="O25" s="48">
        <v>0</v>
      </c>
      <c r="P25" s="48">
        <v>13</v>
      </c>
      <c r="Q25" s="54">
        <f t="shared" si="0"/>
        <v>59</v>
      </c>
      <c r="R25" s="48">
        <f t="shared" si="1"/>
        <v>0</v>
      </c>
      <c r="S25" s="48">
        <f t="shared" si="2"/>
        <v>59</v>
      </c>
    </row>
    <row r="26" spans="1:19" s="37" customFormat="1" ht="13.5" customHeight="1">
      <c r="A26" s="55" t="s">
        <v>9</v>
      </c>
      <c r="B26" s="187">
        <f aca="true" t="shared" si="3" ref="B26:S26">SUM(B7:B25)</f>
        <v>51</v>
      </c>
      <c r="C26" s="188">
        <f t="shared" si="3"/>
        <v>27</v>
      </c>
      <c r="D26" s="188">
        <f t="shared" si="3"/>
        <v>78</v>
      </c>
      <c r="E26" s="187">
        <f t="shared" si="3"/>
        <v>36</v>
      </c>
      <c r="F26" s="188">
        <f t="shared" si="3"/>
        <v>19</v>
      </c>
      <c r="G26" s="188">
        <f t="shared" si="3"/>
        <v>55</v>
      </c>
      <c r="H26" s="187">
        <f t="shared" si="3"/>
        <v>138</v>
      </c>
      <c r="I26" s="188">
        <f t="shared" si="3"/>
        <v>53</v>
      </c>
      <c r="J26" s="188">
        <f t="shared" si="3"/>
        <v>191</v>
      </c>
      <c r="K26" s="187">
        <f t="shared" si="3"/>
        <v>104</v>
      </c>
      <c r="L26" s="188">
        <f t="shared" si="3"/>
        <v>46</v>
      </c>
      <c r="M26" s="188">
        <f t="shared" si="3"/>
        <v>150</v>
      </c>
      <c r="N26" s="187">
        <f t="shared" si="3"/>
        <v>45</v>
      </c>
      <c r="O26" s="188">
        <f t="shared" si="3"/>
        <v>32</v>
      </c>
      <c r="P26" s="188">
        <f t="shared" si="3"/>
        <v>77</v>
      </c>
      <c r="Q26" s="189">
        <f t="shared" si="3"/>
        <v>374</v>
      </c>
      <c r="R26" s="188">
        <f t="shared" si="3"/>
        <v>177</v>
      </c>
      <c r="S26" s="188">
        <f t="shared" si="3"/>
        <v>551</v>
      </c>
    </row>
    <row r="27" spans="1:22" s="49" customFormat="1" ht="10.5" customHeight="1">
      <c r="A27" s="56"/>
      <c r="D27" s="56"/>
      <c r="G27" s="56"/>
      <c r="H27" s="56"/>
      <c r="I27" s="56"/>
      <c r="J27" s="56"/>
      <c r="M27" s="56"/>
      <c r="P27" s="56"/>
      <c r="S27" s="56"/>
      <c r="U27" s="56"/>
      <c r="V27" s="56"/>
    </row>
    <row r="28" spans="1:22" s="49" customFormat="1" ht="13.5" customHeight="1">
      <c r="A28" s="59" t="s">
        <v>157</v>
      </c>
      <c r="D28" s="56"/>
      <c r="G28" s="56"/>
      <c r="H28" s="56"/>
      <c r="I28" s="56"/>
      <c r="J28" s="56"/>
      <c r="M28" s="56"/>
      <c r="P28" s="56"/>
      <c r="S28" s="56"/>
      <c r="T28" s="57"/>
      <c r="U28" s="58"/>
      <c r="V28" s="58"/>
    </row>
  </sheetData>
  <sheetProtection/>
  <mergeCells count="8">
    <mergeCell ref="Q5:S5"/>
    <mergeCell ref="N5:P5"/>
    <mergeCell ref="A2:S2"/>
    <mergeCell ref="A3:S3"/>
    <mergeCell ref="B5:D5"/>
    <mergeCell ref="E5:G5"/>
    <mergeCell ref="K5:M5"/>
    <mergeCell ref="H5:J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DPO0045</dc:creator>
  <cp:keywords/>
  <dc:description/>
  <cp:lastModifiedBy>Unknown</cp:lastModifiedBy>
  <cp:lastPrinted>2012-11-12T08:32:10Z</cp:lastPrinted>
  <dcterms:created xsi:type="dcterms:W3CDTF">2005-07-20T09:54:33Z</dcterms:created>
  <dcterms:modified xsi:type="dcterms:W3CDTF">2014-03-03T15:39:22Z</dcterms:modified>
  <cp:category/>
  <cp:version/>
  <cp:contentType/>
  <cp:contentStatus/>
</cp:coreProperties>
</file>