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5232" yWindow="516" windowWidth="9636" windowHeight="11592" tabRatio="762" activeTab="0"/>
  </bookViews>
  <sheets>
    <sheet name="INHOUD" sheetId="1" r:id="rId1"/>
    <sheet name="13ALG01" sheetId="2" r:id="rId2"/>
    <sheet name="13ALG02" sheetId="3" r:id="rId3"/>
    <sheet name="13ALG03" sheetId="4" r:id="rId4"/>
    <sheet name="13ALG04" sheetId="5" r:id="rId5"/>
    <sheet name="13ALG05" sheetId="6" r:id="rId6"/>
    <sheet name="13ALG06" sheetId="7" r:id="rId7"/>
    <sheet name="13ALG07" sheetId="8" r:id="rId8"/>
    <sheet name="13ALG08" sheetId="9" r:id="rId9"/>
    <sheet name="13ALG09" sheetId="10" r:id="rId10"/>
    <sheet name="13ALG10" sheetId="11" r:id="rId11"/>
    <sheet name="13ALG11" sheetId="12" r:id="rId12"/>
    <sheet name="13ALG12" sheetId="13" r:id="rId13"/>
    <sheet name="13ALG13" sheetId="14" r:id="rId14"/>
  </sheets>
  <externalReferences>
    <externalReference r:id="rId17"/>
  </externalReferences>
  <definedNames>
    <definedName name="_xlnm.Print_Area" localSheetId="3">'13ALG03'!$A$1:$Q$45</definedName>
    <definedName name="_xlnm.Print_Area" localSheetId="6">'13ALG06'!$A$1:$AE$74</definedName>
    <definedName name="_xlnm.Print_Area" localSheetId="8">'13ALG08'!$A$1:$G$39</definedName>
    <definedName name="_xlnm.Print_Area" localSheetId="13">'13ALG13'!$A$1:$E$63</definedName>
  </definedNames>
  <calcPr fullCalcOnLoad="1"/>
</workbook>
</file>

<file path=xl/sharedStrings.xml><?xml version="1.0" encoding="utf-8"?>
<sst xmlns="http://schemas.openxmlformats.org/spreadsheetml/2006/main" count="970" uniqueCount="421">
  <si>
    <t xml:space="preserve">(1) Het aantal unieke inschrijvingen in een opleiding wordt geteld. Unieke inschrijving in een opleiding: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
</t>
  </si>
  <si>
    <t>Gemeen-</t>
  </si>
  <si>
    <t>Privaat-</t>
  </si>
  <si>
    <t>Provincie</t>
  </si>
  <si>
    <t>Gemeente</t>
  </si>
  <si>
    <t>Vlaamse</t>
  </si>
  <si>
    <t>Intercom-</t>
  </si>
  <si>
    <t>Jongens</t>
  </si>
  <si>
    <t>Meisjes</t>
  </si>
  <si>
    <t>Totaal</t>
  </si>
  <si>
    <t>schaps-</t>
  </si>
  <si>
    <t>rechtelijk</t>
  </si>
  <si>
    <t>munale</t>
  </si>
  <si>
    <t>onderwijs</t>
  </si>
  <si>
    <t>rechts-</t>
  </si>
  <si>
    <t>persoon</t>
  </si>
  <si>
    <t>commissie</t>
  </si>
  <si>
    <t>BASISONDERWIJS</t>
  </si>
  <si>
    <t>Kleuteronderwijs</t>
  </si>
  <si>
    <t xml:space="preserve">   Gewoon</t>
  </si>
  <si>
    <t xml:space="preserve">   Buitengewoon</t>
  </si>
  <si>
    <t>Totaal kleuteronderwijs</t>
  </si>
  <si>
    <t>Lager onderwijs</t>
  </si>
  <si>
    <t>Totaal lager onderwijs</t>
  </si>
  <si>
    <t>TOTAAL BASISONDERWIJS</t>
  </si>
  <si>
    <t>SECUNDAIR ONDERWIJS</t>
  </si>
  <si>
    <t>1ste graad</t>
  </si>
  <si>
    <t xml:space="preserve">   1ste leerjaar A</t>
  </si>
  <si>
    <t xml:space="preserve">   1ste leerjaar B</t>
  </si>
  <si>
    <t xml:space="preserve">   2de leerjaar</t>
  </si>
  <si>
    <t xml:space="preserve">   2de leerjaar BVJ</t>
  </si>
  <si>
    <t>Totaal 1ste graad</t>
  </si>
  <si>
    <t>2de graad</t>
  </si>
  <si>
    <t xml:space="preserve">   Algemeen</t>
  </si>
  <si>
    <t xml:space="preserve">   Technisch</t>
  </si>
  <si>
    <t xml:space="preserve">   Kunst</t>
  </si>
  <si>
    <t xml:space="preserve">   Beroeps</t>
  </si>
  <si>
    <t>Totaal 2de graad</t>
  </si>
  <si>
    <t>3de graad</t>
  </si>
  <si>
    <t>Totaal 3de graad</t>
  </si>
  <si>
    <t>Totaal gewoon secundair</t>
  </si>
  <si>
    <t>Totaal buitengewoon secundair</t>
  </si>
  <si>
    <t>TOTAAL SECUNDAIR ONDERWIJS</t>
  </si>
  <si>
    <t>TOTAAL BASIS- EN SECUNDAIR ONDERWIJS</t>
  </si>
  <si>
    <t>ALGEMEEN TOTAAL</t>
  </si>
  <si>
    <t>SCHOOLBEVOLKING IN HET VOLTIJDS BASIS- EN SECUNDAIR ONDERWIJS NAAR PROVINCIE EN GESLACHT</t>
  </si>
  <si>
    <t>Antwerpen</t>
  </si>
  <si>
    <t>Vlaams-Brabant</t>
  </si>
  <si>
    <t>Brussels Hoofd-</t>
  </si>
  <si>
    <t>West-Vlaanderen</t>
  </si>
  <si>
    <t>Oost-Vlaanderen</t>
  </si>
  <si>
    <t>Henegouwen</t>
  </si>
  <si>
    <t>Limburg</t>
  </si>
  <si>
    <t>stedelijk Gewest</t>
  </si>
  <si>
    <t>J</t>
  </si>
  <si>
    <t>M</t>
  </si>
  <si>
    <t>T</t>
  </si>
  <si>
    <t>Secundair onderwijs</t>
  </si>
  <si>
    <t>Vlaamse Gemeenschapscommissie</t>
  </si>
  <si>
    <t>Intercommunale</t>
  </si>
  <si>
    <t>Buitengewoon secundair onderwijs</t>
  </si>
  <si>
    <t>Privaatrechtelijk</t>
  </si>
  <si>
    <t>Gewoon kleuteronderwijs</t>
  </si>
  <si>
    <t>Gewoon lager onderwijs</t>
  </si>
  <si>
    <t>Buitengewoon kleuteronderwijs</t>
  </si>
  <si>
    <t>Buitengewoon lager onderwijs</t>
  </si>
  <si>
    <t>SCHOOLBEVOLKING IN HET VOLTIJDS BASIS- EN SECUNDAIR ONDERWIJS</t>
  </si>
  <si>
    <t>PER ONDERWIJSNIVEAU, PROVINCIE EN ARRONDISSEMENT</t>
  </si>
  <si>
    <t>Gewoon</t>
  </si>
  <si>
    <t>Buiten-</t>
  </si>
  <si>
    <t>kleuter-</t>
  </si>
  <si>
    <t>gewoon</t>
  </si>
  <si>
    <t>lager</t>
  </si>
  <si>
    <t xml:space="preserve">secundair </t>
  </si>
  <si>
    <t>basis- en</t>
  </si>
  <si>
    <t>secundair</t>
  </si>
  <si>
    <t>Provincie Antwerpen</t>
  </si>
  <si>
    <t xml:space="preserve">   Arrondissement Antwerpen</t>
  </si>
  <si>
    <t xml:space="preserve">   Arrondissement Turnhout</t>
  </si>
  <si>
    <t>Provincie Vlaams-Brabant</t>
  </si>
  <si>
    <t xml:space="preserve">   Arrondissement Halle-Vilvoorde</t>
  </si>
  <si>
    <t xml:space="preserve">   Arrondissement Leuven</t>
  </si>
  <si>
    <t>Brussels Hoofdstedelijk Gewest</t>
  </si>
  <si>
    <t>Provincie West-Vlaanderen</t>
  </si>
  <si>
    <t xml:space="preserve">   Arrondissement Brugge</t>
  </si>
  <si>
    <t xml:space="preserve">   Arrondissement Diksmuide</t>
  </si>
  <si>
    <t xml:space="preserve">   Arrondissement Ieper</t>
  </si>
  <si>
    <t xml:space="preserve">   Arrondissement Kortrijk</t>
  </si>
  <si>
    <t xml:space="preserve">   Arrondissement Oostende</t>
  </si>
  <si>
    <t xml:space="preserve">   Arrondissement Roeselare</t>
  </si>
  <si>
    <t xml:space="preserve">   Arrondissement Tielt</t>
  </si>
  <si>
    <t xml:space="preserve">   Arrondissement Veurne</t>
  </si>
  <si>
    <t>Provincie Oost-Vlaanderen</t>
  </si>
  <si>
    <t xml:space="preserve">   Arrondissement Aalst</t>
  </si>
  <si>
    <t xml:space="preserve">   Arrondissement Dendermonde</t>
  </si>
  <si>
    <t xml:space="preserve">   Arrondissement Eeklo</t>
  </si>
  <si>
    <t xml:space="preserve">   Arrondissement Gent</t>
  </si>
  <si>
    <t xml:space="preserve">   Arrondissement Oudenaarde</t>
  </si>
  <si>
    <t xml:space="preserve">   Arrondissement Sint-Niklaas</t>
  </si>
  <si>
    <t>Provincie Henegouwen</t>
  </si>
  <si>
    <t xml:space="preserve">   Arrondissement Moeskroen</t>
  </si>
  <si>
    <t>Provincie Limburg</t>
  </si>
  <si>
    <t xml:space="preserve">   Arrondissement Hasselt</t>
  </si>
  <si>
    <t xml:space="preserve">   Arrondissement Maaseik</t>
  </si>
  <si>
    <t xml:space="preserve">   Arrondissement Tongeren</t>
  </si>
  <si>
    <t>Gewoon onderwijs</t>
  </si>
  <si>
    <t>Buitengewoon onderwijs</t>
  </si>
  <si>
    <t>Geboortejaar</t>
  </si>
  <si>
    <t>V</t>
  </si>
  <si>
    <t xml:space="preserve"> </t>
  </si>
  <si>
    <t>Gemeenschaps-</t>
  </si>
  <si>
    <t>rechtspersoon</t>
  </si>
  <si>
    <t>VOLWASSENENONDERWIJS</t>
  </si>
  <si>
    <t xml:space="preserve">     Beeldende kunst</t>
  </si>
  <si>
    <t xml:space="preserve">     Muziek, Woordkunst en Dans</t>
  </si>
  <si>
    <t>Gemeenschapsonderwijs</t>
  </si>
  <si>
    <t>%</t>
  </si>
  <si>
    <t>Privaatrechtelijk rechtspersoon</t>
  </si>
  <si>
    <t>Gewoon basisonderwijs</t>
  </si>
  <si>
    <t>Totaal gewoon onderwijs</t>
  </si>
  <si>
    <t>Buitengewoon basisonderwijs</t>
  </si>
  <si>
    <t>Totaal buitengewoon onderwijs</t>
  </si>
  <si>
    <t>Anderstalige nieuwkomers</t>
  </si>
  <si>
    <t xml:space="preserve">   Arrondissement Mechelen</t>
  </si>
  <si>
    <t>VOLTIJDS BASIS- EN SECUNDAIR ONDERWIJS</t>
  </si>
  <si>
    <t xml:space="preserve">SCHOOLBEVOLKING NAAR GEBOORTEJAAR, ONDERWIJSNIVEAU EN GESLACHT  </t>
  </si>
  <si>
    <t xml:space="preserve">modulair onderwijs op het </t>
  </si>
  <si>
    <t>niveau van de 2de en 3de graad</t>
  </si>
  <si>
    <t>2004-2005</t>
  </si>
  <si>
    <t>2005-2006</t>
  </si>
  <si>
    <t>2006-2007</t>
  </si>
  <si>
    <t>2007-2008</t>
  </si>
  <si>
    <t>DEELTIJDS KUNSTONDERWIJS (1)</t>
  </si>
  <si>
    <t>2008-2009</t>
  </si>
  <si>
    <t>(1) De telling is gebaseerd op het aantal financierbare leerlingen op 1 februari. Wie meer dan één studierichting volgt, wordt meer dan éénmaal geteld.</t>
  </si>
  <si>
    <t xml:space="preserve">     Secundair volwassenenonderwijs (1)</t>
  </si>
  <si>
    <t xml:space="preserve">     Hoger beroepsonderwijs van het volwassenenonderwijs (1)</t>
  </si>
  <si>
    <t>SCHOOLBEVOLKING IN HET DEELTIJDS SECUNDAIR ONDERWIJS</t>
  </si>
  <si>
    <t>Totaal DBSO</t>
  </si>
  <si>
    <t>2009-2010</t>
  </si>
  <si>
    <t xml:space="preserve">     Basiseducatie (3)</t>
  </si>
  <si>
    <t xml:space="preserve">     Specifieke lerarenopleiding (1)(2)</t>
  </si>
  <si>
    <t>Algemene overzichtstabel basis-, secundair en hoger onderwijs</t>
  </si>
  <si>
    <t>Basis- en secundair onderwijs naar provincie</t>
  </si>
  <si>
    <t>Basis- en secundair onderwijs naar arrondissement</t>
  </si>
  <si>
    <t>Basis- en secundair onderwijs naar geboortejaar</t>
  </si>
  <si>
    <t>AANTAL CURSISTEN IN HBO5 verpleegkunde</t>
  </si>
  <si>
    <t>Deeltijds beroepssecundair onderwijs</t>
  </si>
  <si>
    <t>Volwassenenonderwijs en deeltijds kunstonderwijs</t>
  </si>
  <si>
    <t>SCHOOLBEVOLKING: OVERZICHTSTABELLEN</t>
  </si>
  <si>
    <t>2010-2011</t>
  </si>
  <si>
    <t>Gewoon secundair onderwijs</t>
  </si>
  <si>
    <t>Lineair</t>
  </si>
  <si>
    <t>Modulair</t>
  </si>
  <si>
    <t>SCHOOLBEVOLKING VOLWASSENENONDERWIJS</t>
  </si>
  <si>
    <t xml:space="preserve">(2) Vanaf 1/9/2009 werden de vroegere GPB-opleidingen vervangen door de Specifieke lerarenopleidingen. In tegenstelling tot de GPB-opleidingen behoren de Specifieke lerarenopleidingen niet tot het hoger beroepsonderwijs van het volwassenenonderwijs. </t>
  </si>
  <si>
    <t>SCHOOLBEVOLKING DEELTIJDS KUNSTONDERWIJS</t>
  </si>
  <si>
    <t>2011-2012</t>
  </si>
  <si>
    <t>Huisonderwijs</t>
  </si>
  <si>
    <t>HUISONDERWIJS</t>
  </si>
  <si>
    <t xml:space="preserve">Huisonderwijs binnen het basisonderwijs </t>
  </si>
  <si>
    <t>3 jaar</t>
  </si>
  <si>
    <t>-</t>
  </si>
  <si>
    <t>4 jaar</t>
  </si>
  <si>
    <t>5 jaar</t>
  </si>
  <si>
    <t>6 jaar</t>
  </si>
  <si>
    <t>7 jaar</t>
  </si>
  <si>
    <t>8 jaar</t>
  </si>
  <si>
    <t>9 jaar</t>
  </si>
  <si>
    <t>10 jaar</t>
  </si>
  <si>
    <t>11 jaar</t>
  </si>
  <si>
    <t xml:space="preserve">Huisonderwijs binnen het secundair onderwijs </t>
  </si>
  <si>
    <t>12 jaar</t>
  </si>
  <si>
    <t>13 jaar</t>
  </si>
  <si>
    <t>14 jaar</t>
  </si>
  <si>
    <t>15 jaar</t>
  </si>
  <si>
    <t>16 jaar</t>
  </si>
  <si>
    <t>17 jaar</t>
  </si>
  <si>
    <t>HBO5 verpleegkunde (1)</t>
  </si>
  <si>
    <t>2012-2013</t>
  </si>
  <si>
    <t>(2) De leerlingen in het buitengewoon onderwijs van het type 5 zijn niet in deze tabel opgenomen om dubbeltellingen te vermijden.</t>
  </si>
  <si>
    <t>(1) Deze leerlingenaantallen werden niet in de tabellen van het Nederlandstalig onderwijs opgenomen.</t>
  </si>
  <si>
    <t xml:space="preserve">   Buitengewoon onderwijs</t>
  </si>
  <si>
    <t xml:space="preserve">   Gewoon onderwijs</t>
  </si>
  <si>
    <t>Algemeen  totaal</t>
  </si>
  <si>
    <t>onder de bevoegdheid van het Vlaams Ministerie van Onderwijs en Vorming (1)(2)</t>
  </si>
  <si>
    <t xml:space="preserve">in Franstalige afdelingen van Nederlandstalige scholen </t>
  </si>
  <si>
    <t>FRANSTALIG ONDERWIJS</t>
  </si>
  <si>
    <t>in Franstalige scholen onder de bevoegdheid van het Vlaams Ministerie van Onderwijs en Vorming (1)(2)</t>
  </si>
  <si>
    <t>(1) De leerlingenaantallen in deze tabellen zijn reeds opgenomen in de tabellen van het gewoon basis- en secundair onderwijs.</t>
  </si>
  <si>
    <t>Gesubsidieerd Officieel Onderwijs</t>
  </si>
  <si>
    <t>Gesubsidieerd Vrij Onderwijs</t>
  </si>
  <si>
    <t>school voor gewoon onderwijs</t>
  </si>
  <si>
    <t>type 8</t>
  </si>
  <si>
    <t>type 7</t>
  </si>
  <si>
    <t>type 6</t>
  </si>
  <si>
    <t>type 4</t>
  </si>
  <si>
    <t>type 3</t>
  </si>
  <si>
    <t>type 2</t>
  </si>
  <si>
    <t>type 1</t>
  </si>
  <si>
    <t xml:space="preserve">Onderwijsnet van de </t>
  </si>
  <si>
    <t>begeleid vanuit het buitengewoon secundair onderwijs, naar onderwijsnet van de school voor gewoon onderwijs (1)</t>
  </si>
  <si>
    <t>Aantal leerlingen in het geïntegreerd onderwijs</t>
  </si>
  <si>
    <t>begeleid vanuit het buitengewoon basisonderwijs, naar onderwijsnet van de school voor gewoon onderwijs (1)</t>
  </si>
  <si>
    <t>GEINTEGREERD ONDERWIJS</t>
  </si>
  <si>
    <t>begeleidende school (BuSO)</t>
  </si>
  <si>
    <t>begeleid vanuit het buitengewoon secundair onderwijs, naar onderwijsnet van de begeleidende school (1)</t>
  </si>
  <si>
    <t>begeleidende school (BuBaO)</t>
  </si>
  <si>
    <t>begeleid vanuit het buitengewoon basisonderwijs, naar onderwijsnet van de begeleidende school (1)</t>
  </si>
  <si>
    <t>GT: gedeeltelijke integratie, tijdelijk.</t>
  </si>
  <si>
    <t>GP: gedeeltelijke integratie, permanent.</t>
  </si>
  <si>
    <t>VT: volledige integratie, tijdelijk.</t>
  </si>
  <si>
    <t>VP: volledige integratie, permanent.</t>
  </si>
  <si>
    <t xml:space="preserve">Totaal </t>
  </si>
  <si>
    <t>integratie</t>
  </si>
  <si>
    <t>handicap</t>
  </si>
  <si>
    <t>leerlingen</t>
  </si>
  <si>
    <t>Aard</t>
  </si>
  <si>
    <t xml:space="preserve">Aard </t>
  </si>
  <si>
    <t xml:space="preserve">Aantal </t>
  </si>
  <si>
    <t>Type</t>
  </si>
  <si>
    <t>Hoger onderwijs</t>
  </si>
  <si>
    <t>22 VP</t>
  </si>
  <si>
    <t>==</t>
  </si>
  <si>
    <t>190 VP</t>
  </si>
  <si>
    <t>1 VP</t>
  </si>
  <si>
    <t>2003-2004</t>
  </si>
  <si>
    <t>2002-2003</t>
  </si>
  <si>
    <t>2001-2002</t>
  </si>
  <si>
    <t>2000-2001</t>
  </si>
  <si>
    <t>1999-2000</t>
  </si>
  <si>
    <t>1998-1999</t>
  </si>
  <si>
    <t>1997-1998</t>
  </si>
  <si>
    <t>1996-1997</t>
  </si>
  <si>
    <t>1995-1996</t>
  </si>
  <si>
    <t>1994-1995</t>
  </si>
  <si>
    <t>1993-1994</t>
  </si>
  <si>
    <t>1992-1993</t>
  </si>
  <si>
    <t>1991-1992</t>
  </si>
  <si>
    <t>Officieel Onderwijs (OGO)</t>
  </si>
  <si>
    <t>Vrij Onderwijs (VGO)</t>
  </si>
  <si>
    <t>onderwijs (GO)</t>
  </si>
  <si>
    <t>Schooljaar</t>
  </si>
  <si>
    <t xml:space="preserve">Gesubsidieerd </t>
  </si>
  <si>
    <t>ingedeeld naar onderwijsnet van de begeleidende school (BuSO)</t>
  </si>
  <si>
    <t>begeleid vanuit het buitengewoon secundair onderwijs</t>
  </si>
  <si>
    <t>Evolutie van het aantal leerlingen in het geïntegreerd onderwijs</t>
  </si>
  <si>
    <t>ingedeeld naar onderwijsnet van de begeleidende school (BuBaO)</t>
  </si>
  <si>
    <t>begeleid vanuit het buitengewoon basisonderwijs</t>
  </si>
  <si>
    <t>Aantal leerlingen in Franstalige scholen en Franstalige afdelingen van Nederlandstalige scholen</t>
  </si>
  <si>
    <t>Geïntegreerd onderwijs per type en onderwijsnet</t>
  </si>
  <si>
    <t>Geïntegreerd onderwijs per onderwijsniveau van de leerling, aard handicap en aard integratie</t>
  </si>
  <si>
    <t>Geïntegreerd onderwijs: evolutie per onderwijsnet</t>
  </si>
  <si>
    <t>Algemeen totaal</t>
  </si>
  <si>
    <t>Schakelprogramma</t>
  </si>
  <si>
    <t>Voorbereidingsprogramma</t>
  </si>
  <si>
    <t>Doctoraatsopleiding</t>
  </si>
  <si>
    <t>Academische graad van doctor</t>
  </si>
  <si>
    <t>Specifieke lerarenopleiding na master (2)</t>
  </si>
  <si>
    <t>Specifieke lerarenopleiding na professioneel gerichte bachelor</t>
  </si>
  <si>
    <t>Bachelor na bachelor</t>
  </si>
  <si>
    <t>AANTAL INSCHRIJVINGEN MET EEN DIPLOMACONTRACT NAAR GEBOORTEJAAR, SOORT OPLEIDING EN GESLACHT</t>
  </si>
  <si>
    <t>HOGER ONDERWIJS</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</si>
  <si>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</si>
  <si>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</si>
  <si>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</si>
  <si>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</si>
  <si>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</si>
  <si>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</si>
  <si>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</si>
  <si>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</si>
  <si>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</si>
  <si>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</si>
  <si>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</si>
  <si>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</si>
  <si>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</si>
  <si>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</si>
  <si>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</si>
  <si>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</si>
  <si>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</si>
  <si>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</si>
  <si>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</si>
  <si>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</si>
  <si>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</si>
  <si>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</si>
  <si>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</si>
  <si>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</si>
  <si>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</si>
  <si>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</si>
  <si>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</si>
  <si>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</si>
  <si>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</si>
  <si>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</si>
  <si>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</si>
  <si>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</si>
  <si>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</si>
  <si>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</si>
  <si>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</si>
  <si>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</si>
  <si>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</si>
  <si>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</si>
  <si>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</si>
  <si>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</si>
  <si>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1957</t>
  </si>
  <si>
    <t>1956</t>
  </si>
  <si>
    <t>1955</t>
  </si>
  <si>
    <t>1954</t>
  </si>
  <si>
    <t>1953</t>
  </si>
  <si>
    <t>1952</t>
  </si>
  <si>
    <t>1951</t>
  </si>
  <si>
    <t>1950</t>
  </si>
  <si>
    <t>1949</t>
  </si>
  <si>
    <t>1948</t>
  </si>
  <si>
    <t>1947</t>
  </si>
  <si>
    <t>1946</t>
  </si>
  <si>
    <t>1945</t>
  </si>
  <si>
    <t>1944</t>
  </si>
  <si>
    <t>1943</t>
  </si>
  <si>
    <t>1942</t>
  </si>
  <si>
    <t>1941</t>
  </si>
  <si>
    <t>1940</t>
  </si>
  <si>
    <t>1936</t>
  </si>
  <si>
    <t>1935</t>
  </si>
  <si>
    <t>1934</t>
  </si>
  <si>
    <t>Hoger onderwijs (diplomacontracten) naar soort opleiding en geboortejaar</t>
  </si>
  <si>
    <t>AANTAL INSCHRIJVINGEN IN HET HOGER ONDERWIJS</t>
  </si>
  <si>
    <t>Mannen</t>
  </si>
  <si>
    <t>Vrouwen</t>
  </si>
  <si>
    <t>HOGER ONDERWIJS (2)</t>
  </si>
  <si>
    <t>Hogescholenonderwijs</t>
  </si>
  <si>
    <t>Universitair onderwijs</t>
  </si>
  <si>
    <t>TOTAAL HOGER ONDERWIJS</t>
  </si>
  <si>
    <t xml:space="preserve">(2) Het betreft alle inschrijvingen van studenten met een diplomacontract en dit in een instelling van het hoger onderwijs in het huidige academiejaar. </t>
  </si>
  <si>
    <r>
      <t>Eén student kan meerdere inschrijvingen hebben</t>
    </r>
    <r>
      <rPr>
        <sz val="9"/>
        <rFont val="Arial"/>
        <family val="2"/>
      </rPr>
      <t xml:space="preserve">. </t>
    </r>
  </si>
  <si>
    <t>Basis- en secundair onderwijs naar soort schoolbestuur</t>
  </si>
  <si>
    <t>SCHOOLBEVOLKING IN HET VOLTIJDS ONDERWIJS NAAR SOORT SCHOOLBESTUUR EN GESLACHT</t>
  </si>
  <si>
    <t>SCHOOLBEVOLKING IN HET VOLTIJDS BASIS- EN SECUNDAIR ONDERWIJS NAAR ONDERWIJSNIVEAU EN SOORT SCHOOLBESTUUR</t>
  </si>
  <si>
    <t>13ALG01</t>
  </si>
  <si>
    <t>13ALG02</t>
  </si>
  <si>
    <t>13ALG03</t>
  </si>
  <si>
    <t>13ALG04</t>
  </si>
  <si>
    <t>13ALG05</t>
  </si>
  <si>
    <t>13ALG06</t>
  </si>
  <si>
    <t>13ALG07</t>
  </si>
  <si>
    <t>13ALG08</t>
  </si>
  <si>
    <t>13ALG09</t>
  </si>
  <si>
    <t>13ALG10</t>
  </si>
  <si>
    <t>13ALG11</t>
  </si>
  <si>
    <t>13ALG12</t>
  </si>
  <si>
    <t>13ALG13</t>
  </si>
  <si>
    <t>Schooljaar 2013-2014</t>
  </si>
  <si>
    <t>Academiejaar 2013-2014</t>
  </si>
  <si>
    <t>2013-2014</t>
  </si>
  <si>
    <t>170  ernstig lichamelijk</t>
  </si>
  <si>
    <t>540  matig lichamelijk</t>
  </si>
  <si>
    <t>68  ernstig visueel</t>
  </si>
  <si>
    <t>40  matig visueel</t>
  </si>
  <si>
    <t>26  ernstig auditief</t>
  </si>
  <si>
    <t>805  matig auditief</t>
  </si>
  <si>
    <t>170 VP</t>
  </si>
  <si>
    <t>540 VP</t>
  </si>
  <si>
    <t>68 VP</t>
  </si>
  <si>
    <t>40 VP</t>
  </si>
  <si>
    <t>26 VP</t>
  </si>
  <si>
    <t>805 VP</t>
  </si>
  <si>
    <t>1.649 VP</t>
  </si>
  <si>
    <t>22  normaal begaafd</t>
  </si>
  <si>
    <t>621  ernstig lichamelijk</t>
  </si>
  <si>
    <t>1.000  matig lichamelijk</t>
  </si>
  <si>
    <t>140  ernstig visueel</t>
  </si>
  <si>
    <t>49  matig visueel</t>
  </si>
  <si>
    <t>117  ernstig auditief</t>
  </si>
  <si>
    <t>2.778  matig auditief</t>
  </si>
  <si>
    <t xml:space="preserve">621 VP </t>
  </si>
  <si>
    <t>1.000 VP</t>
  </si>
  <si>
    <t>140 VP</t>
  </si>
  <si>
    <t>49 VP</t>
  </si>
  <si>
    <t>117 VP</t>
  </si>
  <si>
    <t>2.778 VP</t>
  </si>
  <si>
    <t>215 VP</t>
  </si>
  <si>
    <t>4.942 VP</t>
  </si>
  <si>
    <t>1 licht mentaal</t>
  </si>
  <si>
    <t>25  matig visueel</t>
  </si>
  <si>
    <t>25 VP</t>
  </si>
  <si>
    <t>635  ernstig auditief</t>
  </si>
  <si>
    <t>635 VP</t>
  </si>
  <si>
    <t>233 normaal begaafd</t>
  </si>
  <si>
    <t>233 VP</t>
  </si>
  <si>
    <t>697  ernstig lichamelijk</t>
  </si>
  <si>
    <t>716  matig lichamelijk</t>
  </si>
  <si>
    <t>697 VP</t>
  </si>
  <si>
    <t>710 VP + 6 VT</t>
  </si>
  <si>
    <t>190  ernstig visueel</t>
  </si>
  <si>
    <t>3.076  matig auditief</t>
  </si>
  <si>
    <t>3.072 VP + 4 VT</t>
  </si>
  <si>
    <t>5.563 VP + 10 VT</t>
  </si>
  <si>
    <t>2 normaal begaafd</t>
  </si>
  <si>
    <t>2 VP</t>
  </si>
  <si>
    <t>4  matig visueel</t>
  </si>
  <si>
    <t>4 VP</t>
  </si>
  <si>
    <t>87  ernstig lichamelijk</t>
  </si>
  <si>
    <t>29  matig lichamelijk</t>
  </si>
  <si>
    <t>87 VP</t>
  </si>
  <si>
    <t>28 VP + 1 VT</t>
  </si>
  <si>
    <t>39  ernstig visueel</t>
  </si>
  <si>
    <t>39 VP</t>
  </si>
  <si>
    <t>126  ernstig auditief</t>
  </si>
  <si>
    <t>317  matig auditief</t>
  </si>
  <si>
    <t>126 VP</t>
  </si>
  <si>
    <t>316 VP + 1 VT</t>
  </si>
  <si>
    <t>602 VP + 2 VT</t>
  </si>
  <si>
    <t>1973 en vorige</t>
  </si>
  <si>
    <r>
      <t xml:space="preserve">     Op 1 februari 2014 telde het buitengewoon secundair onderwijs van de gemeenschap</t>
    </r>
    <r>
      <rPr>
        <sz val="11"/>
        <rFont val="Arial"/>
        <family val="2"/>
      </rPr>
      <t xml:space="preserve"> </t>
    </r>
    <r>
      <rPr>
        <sz val="9"/>
        <rFont val="Arial"/>
        <family val="2"/>
      </rPr>
      <t>26 leerlingen in het type 5.</t>
    </r>
  </si>
  <si>
    <t xml:space="preserve">     Op 1 februari 2014 telde het buitengewoon lager onderwijs 10 leerlingen in het type 5 van het gemeenschapsonderwijs.</t>
  </si>
  <si>
    <t>(3) Het betreft het aantal unieke inschrijvingen in een opleiding. Dit aantal is niet gelijk aan het aantal financierbare cursisten.</t>
  </si>
  <si>
    <t>1998</t>
  </si>
  <si>
    <t>Master na master</t>
  </si>
  <si>
    <t>BAMA (1)</t>
  </si>
  <si>
    <t>(1) Staat voor professioneel en academisch gericht bachelor en master.</t>
  </si>
  <si>
    <t xml:space="preserve"> per onderwijsniveau (gewoon onderwijs) van de leerling</t>
  </si>
  <si>
    <t>(1) De gegevens van het hoger beroepsonderwijs van het volwassenenonderwijs vindt u in Deel I, Hoofdsuk 6 -Volwassenenonderwijs.</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</si>
</sst>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quot;-&quot;"/>
    <numFmt numFmtId="166" formatCode="0.0"/>
    <numFmt numFmtId="167" formatCode="#,##0.0"/>
    <numFmt numFmtId="168" formatCode="0.000000"/>
    <numFmt numFmtId="169" formatCode="0.000%"/>
    <numFmt numFmtId="170" formatCode="0.0%"/>
    <numFmt numFmtId="171" formatCode="0.0000%"/>
    <numFmt numFmtId="172" formatCode="00.00.00.000"/>
    <numFmt numFmtId="173" formatCode="#,##0;0;\-"/>
    <numFmt numFmtId="174" formatCode="&quot;Ja&quot;;&quot;Ja&quot;;&quot;Nee&quot;"/>
    <numFmt numFmtId="175" formatCode="&quot;Waar&quot;;&quot;Waar&quot;;&quot;Onwaar&quot;"/>
    <numFmt numFmtId="176" formatCode="&quot;Aan&quot;;&quot;Aan&quot;;&quot;Uit&quot;"/>
    <numFmt numFmtId="177" formatCode="[$€-2]\ #.##000_);[Red]\([$€-2]\ #.##000\)"/>
  </numFmts>
  <fonts count="53">
    <font>
      <sz val="10"/>
      <name val="Arial"/>
      <family val="0"/>
    </font>
    <font>
      <sz val="11"/>
      <color indexed="8"/>
      <name val="Calibri"/>
      <family val="2"/>
    </font>
    <font>
      <b/>
      <sz val="9"/>
      <name val="Arial"/>
      <family val="2"/>
    </font>
    <font>
      <sz val="9"/>
      <name val="Arial"/>
      <family val="2"/>
    </font>
    <font>
      <sz val="10"/>
      <name val="Helv"/>
      <family val="0"/>
    </font>
    <font>
      <sz val="11"/>
      <name val="Optimum"/>
      <family val="0"/>
    </font>
    <font>
      <sz val="10"/>
      <name val="MS Sans Serif"/>
      <family val="2"/>
    </font>
    <font>
      <sz val="8"/>
      <name val="Arial"/>
      <family val="2"/>
    </font>
    <font>
      <sz val="10"/>
      <name val="Optimum"/>
      <family val="0"/>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i/>
      <sz val="9"/>
      <color indexed="9"/>
      <name val="Arial"/>
      <family val="2"/>
    </font>
    <font>
      <b/>
      <i/>
      <sz val="9"/>
      <name val="Arial"/>
      <family val="2"/>
    </font>
    <font>
      <sz val="9"/>
      <name val="MS Sans Serif"/>
      <family val="2"/>
    </font>
    <font>
      <b/>
      <sz val="9"/>
      <color indexed="10"/>
      <name val="Arial"/>
      <family val="2"/>
    </font>
    <font>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9"/>
      <color indexed="10"/>
      <name val="Arial"/>
      <family val="2"/>
    </font>
    <font>
      <sz val="10"/>
      <color indexed="8"/>
      <name val="Arial"/>
      <family val="0"/>
    </font>
    <font>
      <sz val="9"/>
      <color indexed="8"/>
      <name val="Arial"/>
      <family val="0"/>
    </font>
    <font>
      <b/>
      <u val="single"/>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medium"/>
      <bottom/>
    </border>
    <border>
      <left style="thin"/>
      <right/>
      <top style="medium"/>
      <bottom style="thin"/>
    </border>
    <border>
      <left/>
      <right/>
      <top style="medium"/>
      <bottom style="thin"/>
    </border>
    <border>
      <left style="thin"/>
      <right style="thin"/>
      <top/>
      <bottom/>
    </border>
    <border>
      <left style="thin">
        <color indexed="8"/>
      </left>
      <right/>
      <top style="medium"/>
      <bottom/>
    </border>
    <border>
      <left style="medium">
        <color indexed="8"/>
      </left>
      <right/>
      <top style="medium"/>
      <bottom/>
    </border>
    <border>
      <left style="thin">
        <color indexed="8"/>
      </left>
      <right style="medium"/>
      <top style="medium"/>
      <bottom/>
    </border>
    <border>
      <left style="thin">
        <color indexed="8"/>
      </left>
      <right/>
      <top/>
      <bottom/>
    </border>
    <border>
      <left style="thin">
        <color indexed="8"/>
      </left>
      <right style="medium"/>
      <top/>
      <bottom/>
    </border>
    <border>
      <left style="thin">
        <color indexed="8"/>
      </left>
      <right/>
      <top style="thin"/>
      <bottom/>
    </border>
    <border>
      <left style="medium"/>
      <right/>
      <top style="thin"/>
      <bottom/>
    </border>
    <border>
      <left style="thin">
        <color indexed="8"/>
      </left>
      <right style="medium"/>
      <top style="thin"/>
      <bottom/>
    </border>
    <border>
      <left style="medium"/>
      <right style="thin">
        <color indexed="8"/>
      </right>
      <top/>
      <bottom style="thin">
        <color indexed="8"/>
      </bottom>
    </border>
    <border>
      <left style="thin">
        <color indexed="8"/>
      </left>
      <right style="medium"/>
      <top/>
      <bottom style="thin">
        <color indexed="8"/>
      </bottom>
    </border>
    <border>
      <left style="thin">
        <color indexed="8"/>
      </left>
      <right/>
      <top style="thin">
        <color indexed="8"/>
      </top>
      <bottom/>
    </border>
    <border>
      <left style="medium"/>
      <right/>
      <top style="thin">
        <color indexed="8"/>
      </top>
      <bottom/>
    </border>
    <border>
      <left style="thin">
        <color indexed="8"/>
      </left>
      <right style="medium"/>
      <top style="thin">
        <color indexed="8"/>
      </top>
      <bottom/>
    </border>
    <border>
      <left/>
      <right/>
      <top style="thin">
        <color indexed="8"/>
      </top>
      <bottom/>
    </border>
    <border>
      <left style="medium"/>
      <right style="thin">
        <color indexed="8"/>
      </right>
      <top/>
      <bottom/>
    </border>
    <border>
      <left style="thin">
        <color indexed="8"/>
      </left>
      <right/>
      <top/>
      <bottom style="thin">
        <color indexed="8"/>
      </bottom>
    </border>
    <border>
      <left style="medium"/>
      <right/>
      <top/>
      <bottom style="thin">
        <color indexed="8"/>
      </bottom>
    </border>
    <border>
      <left/>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medium"/>
      <right/>
      <top style="thin">
        <color indexed="8"/>
      </top>
      <bottom style="thin">
        <color indexed="8"/>
      </bottom>
    </border>
    <border>
      <left style="thin">
        <color indexed="8"/>
      </left>
      <right style="medium"/>
      <top style="thin">
        <color indexed="8"/>
      </top>
      <bottom style="thin">
        <color indexed="8"/>
      </bottom>
    </border>
    <border>
      <left style="medium"/>
      <right style="thin"/>
      <top/>
      <bottom/>
    </border>
    <border>
      <left style="thin"/>
      <right style="medium"/>
      <top/>
      <bottom/>
    </border>
    <border>
      <left style="thin"/>
      <right/>
      <top style="thin">
        <color indexed="8"/>
      </top>
      <bottom/>
    </border>
    <border>
      <left/>
      <right/>
      <top style="thin"/>
      <bottom style="thin"/>
    </border>
    <border>
      <left style="thin">
        <color indexed="8"/>
      </left>
      <right/>
      <top style="thin"/>
      <bottom style="thin"/>
    </border>
    <border>
      <left style="thin"/>
      <right/>
      <top style="thin"/>
      <bottom style="thin"/>
    </border>
    <border>
      <left style="medium"/>
      <right/>
      <top style="thin"/>
      <bottom style="thin"/>
    </border>
    <border>
      <left style="thin">
        <color indexed="8"/>
      </left>
      <right style="medium"/>
      <top style="thin"/>
      <bottom style="thin"/>
    </border>
    <border>
      <left/>
      <right style="thin">
        <color indexed="8"/>
      </right>
      <top style="medium"/>
      <bottom style="thin"/>
    </border>
    <border>
      <left style="thin">
        <color indexed="8"/>
      </left>
      <right/>
      <top style="medium"/>
      <bottom style="thin"/>
    </border>
    <border>
      <left style="medium"/>
      <right/>
      <top style="medium"/>
      <bottom style="thin"/>
    </border>
    <border>
      <left style="thin">
        <color indexed="8"/>
      </left>
      <right style="medium"/>
      <top style="medium"/>
      <bottom style="thin"/>
    </border>
    <border>
      <left/>
      <right style="thin"/>
      <top/>
      <bottom/>
    </border>
    <border>
      <left/>
      <right style="thin">
        <color indexed="8"/>
      </right>
      <top/>
      <bottom style="thin">
        <color indexed="8"/>
      </bottom>
    </border>
    <border>
      <left/>
      <right style="thin"/>
      <top style="thin">
        <color indexed="8"/>
      </top>
      <bottom style="thin">
        <color indexed="8"/>
      </bottom>
    </border>
    <border>
      <left/>
      <right style="thin"/>
      <top style="thin">
        <color indexed="8"/>
      </top>
      <bottom/>
    </border>
    <border>
      <left/>
      <right style="thin">
        <color indexed="8"/>
      </right>
      <top/>
      <bottom/>
    </border>
    <border>
      <left/>
      <right style="thin">
        <color indexed="8"/>
      </right>
      <top style="medium">
        <color indexed="8"/>
      </top>
      <bottom/>
    </border>
    <border>
      <left style="thin">
        <color indexed="8"/>
      </left>
      <right/>
      <top style="medium">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style="thin"/>
      <bottom/>
    </border>
    <border>
      <left style="thin"/>
      <right/>
      <top style="medium"/>
      <bottom/>
    </border>
    <border>
      <left/>
      <right style="thin"/>
      <top style="thin"/>
      <bottom style="thin"/>
    </border>
    <border>
      <left style="thin"/>
      <right style="thin"/>
      <top style="medium"/>
      <bottom/>
    </border>
    <border>
      <left style="thin"/>
      <right style="thin"/>
      <top/>
      <bottom style="thin"/>
    </border>
    <border>
      <left/>
      <right style="medium"/>
      <top/>
      <bottom/>
    </border>
    <border>
      <left/>
      <right style="medium"/>
      <top style="thin">
        <color indexed="8"/>
      </top>
      <bottom/>
    </border>
    <border>
      <left style="medium"/>
      <right style="thin"/>
      <top style="thin">
        <color indexed="8"/>
      </top>
      <bottom/>
    </border>
    <border>
      <left/>
      <right style="thin"/>
      <top style="medium"/>
      <bottom/>
    </border>
    <border>
      <left style="thin"/>
      <right style="thin"/>
      <top style="thin"/>
      <bottom/>
    </border>
    <border>
      <left style="medium">
        <color indexed="8"/>
      </left>
      <right/>
      <top style="medium"/>
      <bottom style="thin"/>
    </border>
    <border>
      <left style="medium"/>
      <right/>
      <top/>
      <bottom style="thin"/>
    </border>
    <border>
      <left style="thin">
        <color indexed="8"/>
      </left>
      <right style="medium"/>
      <top/>
      <bottom style="thin"/>
    </border>
    <border>
      <left style="medium">
        <color indexed="8"/>
      </left>
      <right/>
      <top style="thin">
        <color indexed="8"/>
      </top>
      <bottom/>
    </border>
    <border>
      <left style="thin">
        <color indexed="8"/>
      </left>
      <right style="medium">
        <color indexed="8"/>
      </right>
      <top style="thin">
        <color indexed="8"/>
      </top>
      <bottom/>
    </border>
    <border>
      <left style="thin">
        <color indexed="8"/>
      </left>
      <right style="medium">
        <color indexed="8"/>
      </right>
      <top style="thin"/>
      <bottom style="thin"/>
    </border>
    <border>
      <left style="thin"/>
      <right/>
      <top/>
      <bottom style="thin">
        <color indexed="8"/>
      </bottom>
    </border>
    <border>
      <left/>
      <right style="thin">
        <color indexed="8"/>
      </right>
      <top style="medium"/>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right style="thin"/>
      <top style="medium"/>
      <bottom style="thin"/>
    </border>
    <border>
      <left/>
      <right/>
      <top style="medium">
        <color indexed="8"/>
      </top>
      <bottom style="thin">
        <color indexed="8"/>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66" fontId="8" fillId="0" borderId="0" applyFont="0" applyFill="0" applyBorder="0" applyAlignment="0" applyProtection="0"/>
    <xf numFmtId="168" fontId="8" fillId="0" borderId="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3" fontId="6" fillId="0" borderId="0" applyFont="0" applyFill="0" applyBorder="0" applyAlignment="0" applyProtection="0"/>
    <xf numFmtId="4" fontId="4" fillId="0" borderId="0" applyFont="0" applyFill="0" applyBorder="0" applyAlignment="0" applyProtection="0"/>
    <xf numFmtId="0" fontId="41" fillId="0" borderId="3" applyNumberFormat="0" applyFill="0" applyAlignment="0" applyProtection="0"/>
    <xf numFmtId="0" fontId="42" fillId="28" borderId="0" applyNumberFormat="0" applyBorder="0" applyAlignment="0" applyProtection="0"/>
    <xf numFmtId="3" fontId="7" fillId="1" borderId="4" applyBorder="0">
      <alignment/>
      <protection/>
    </xf>
    <xf numFmtId="0" fontId="4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6" fillId="0" borderId="0" applyFont="0" applyFill="0" applyBorder="0" applyAlignment="0" applyProtection="0"/>
    <xf numFmtId="2" fontId="6"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9" fillId="1" borderId="8">
      <alignment horizontal="center" vertical="top" textRotation="90"/>
      <protection/>
    </xf>
    <xf numFmtId="0" fontId="47" fillId="30" borderId="0" applyNumberFormat="0" applyBorder="0" applyAlignment="0" applyProtection="0"/>
    <xf numFmtId="4" fontId="4" fillId="0" borderId="0" applyFont="0" applyFill="0" applyBorder="0" applyAlignment="0" applyProtection="0"/>
    <xf numFmtId="0" fontId="10" fillId="0" borderId="9">
      <alignment/>
      <protection/>
    </xf>
    <xf numFmtId="0" fontId="0" fillId="31" borderId="10" applyNumberFormat="0" applyFont="0" applyAlignment="0" applyProtection="0"/>
    <xf numFmtId="0" fontId="48" fillId="32" borderId="0" applyNumberFormat="0" applyBorder="0" applyAlignment="0" applyProtection="0"/>
    <xf numFmtId="170" fontId="6" fillId="0" borderId="0" applyFont="0" applyFill="0" applyBorder="0" applyAlignment="0" applyProtection="0"/>
    <xf numFmtId="10" fontId="6" fillId="0" borderId="0">
      <alignment/>
      <protection/>
    </xf>
    <xf numFmtId="169" fontId="6" fillId="0" borderId="0" applyFont="0" applyFill="0" applyBorder="0" applyAlignment="0" applyProtection="0"/>
    <xf numFmtId="171" fontId="8" fillId="0" borderId="0" applyFont="0" applyFill="0" applyBorder="0" applyAlignment="0" applyProtection="0"/>
    <xf numFmtId="9"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6" fillId="0" borderId="0">
      <alignment/>
      <protection/>
    </xf>
    <xf numFmtId="0" fontId="11" fillId="0" borderId="9" applyBorder="0" applyAlignment="0">
      <protection/>
    </xf>
    <xf numFmtId="0" fontId="12" fillId="0" borderId="0">
      <alignment/>
      <protection/>
    </xf>
    <xf numFmtId="0" fontId="13" fillId="33" borderId="9" applyBorder="0">
      <alignment/>
      <protection/>
    </xf>
    <xf numFmtId="0" fontId="49"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532">
    <xf numFmtId="0" fontId="0" fillId="0" borderId="0" xfId="0" applyAlignment="1">
      <alignment/>
    </xf>
    <xf numFmtId="0" fontId="3" fillId="0" borderId="0" xfId="0" applyFont="1" applyBorder="1" applyAlignment="1">
      <alignment/>
    </xf>
    <xf numFmtId="0" fontId="3" fillId="0" borderId="0" xfId="0" applyFont="1" applyAlignment="1">
      <alignment/>
    </xf>
    <xf numFmtId="165" fontId="3" fillId="0" borderId="12" xfId="0" applyNumberFormat="1" applyFont="1" applyBorder="1" applyAlignment="1">
      <alignment/>
    </xf>
    <xf numFmtId="165" fontId="3" fillId="0" borderId="0" xfId="0" applyNumberFormat="1" applyFont="1" applyAlignment="1">
      <alignment/>
    </xf>
    <xf numFmtId="3" fontId="2" fillId="0" borderId="0" xfId="0" applyNumberFormat="1" applyFont="1" applyFill="1" applyAlignment="1">
      <alignment horizontal="right"/>
    </xf>
    <xf numFmtId="165" fontId="2" fillId="0" borderId="4" xfId="0" applyNumberFormat="1" applyFont="1" applyFill="1" applyBorder="1" applyAlignment="1">
      <alignment/>
    </xf>
    <xf numFmtId="165" fontId="2" fillId="0" borderId="13" xfId="0" applyNumberFormat="1" applyFont="1" applyFill="1" applyBorder="1" applyAlignment="1">
      <alignment/>
    </xf>
    <xf numFmtId="2" fontId="2"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2" fontId="2" fillId="0" borderId="0" xfId="0" applyNumberFormat="1" applyFont="1" applyFill="1" applyBorder="1" applyAlignment="1">
      <alignment/>
    </xf>
    <xf numFmtId="165" fontId="2" fillId="0" borderId="0" xfId="0" applyNumberFormat="1" applyFont="1" applyFill="1" applyAlignment="1">
      <alignment/>
    </xf>
    <xf numFmtId="2" fontId="2" fillId="0" borderId="0" xfId="0" applyNumberFormat="1" applyFont="1" applyFill="1" applyAlignment="1">
      <alignmen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13"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12"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Alignment="1">
      <alignment horizontal="right"/>
    </xf>
    <xf numFmtId="2" fontId="2" fillId="0" borderId="13" xfId="0" applyNumberFormat="1" applyFont="1" applyFill="1" applyBorder="1" applyAlignment="1">
      <alignment horizontal="right"/>
    </xf>
    <xf numFmtId="165" fontId="2" fillId="0" borderId="14" xfId="0" applyNumberFormat="1" applyFont="1" applyFill="1" applyBorder="1" applyAlignment="1">
      <alignment/>
    </xf>
    <xf numFmtId="165" fontId="2" fillId="0" borderId="15" xfId="0" applyNumberFormat="1" applyFont="1" applyFill="1" applyBorder="1" applyAlignment="1">
      <alignment/>
    </xf>
    <xf numFmtId="2" fontId="2" fillId="0" borderId="15" xfId="0" applyNumberFormat="1" applyFont="1" applyFill="1" applyBorder="1" applyAlignment="1">
      <alignment/>
    </xf>
    <xf numFmtId="165" fontId="2" fillId="0" borderId="16" xfId="0" applyNumberFormat="1" applyFont="1" applyFill="1" applyBorder="1" applyAlignment="1">
      <alignment horizontal="right"/>
    </xf>
    <xf numFmtId="2" fontId="2" fillId="0" borderId="17" xfId="0" applyNumberFormat="1" applyFont="1" applyFill="1" applyBorder="1" applyAlignment="1">
      <alignment/>
    </xf>
    <xf numFmtId="3" fontId="2" fillId="0" borderId="16" xfId="0" applyNumberFormat="1" applyFont="1" applyFill="1" applyBorder="1" applyAlignment="1">
      <alignment horizontal="right"/>
    </xf>
    <xf numFmtId="1" fontId="2" fillId="0" borderId="13" xfId="0" applyNumberFormat="1" applyFont="1" applyFill="1" applyBorder="1" applyAlignment="1">
      <alignment/>
    </xf>
    <xf numFmtId="1" fontId="2" fillId="0" borderId="0" xfId="0" applyNumberFormat="1" applyFont="1" applyFill="1" applyBorder="1" applyAlignment="1">
      <alignment/>
    </xf>
    <xf numFmtId="1" fontId="2" fillId="0" borderId="15" xfId="0" applyNumberFormat="1" applyFont="1" applyFill="1" applyBorder="1" applyAlignment="1">
      <alignment/>
    </xf>
    <xf numFmtId="0" fontId="3" fillId="0" borderId="12" xfId="0" applyFont="1" applyFill="1" applyBorder="1" applyAlignment="1">
      <alignment/>
    </xf>
    <xf numFmtId="0" fontId="3" fillId="0" borderId="0" xfId="0" applyFont="1" applyFill="1" applyBorder="1" applyAlignment="1">
      <alignment/>
    </xf>
    <xf numFmtId="0" fontId="3" fillId="0" borderId="15" xfId="0" applyFont="1" applyFill="1" applyBorder="1" applyAlignment="1">
      <alignment horizontal="right"/>
    </xf>
    <xf numFmtId="0" fontId="2" fillId="0" borderId="0" xfId="0" applyFont="1" applyFill="1" applyAlignment="1">
      <alignment horizontal="right"/>
    </xf>
    <xf numFmtId="0" fontId="2" fillId="0" borderId="0" xfId="0" applyFont="1" applyFill="1" applyBorder="1" applyAlignment="1">
      <alignment/>
    </xf>
    <xf numFmtId="0" fontId="2" fillId="0" borderId="0" xfId="0" applyFont="1" applyFill="1" applyAlignment="1">
      <alignment/>
    </xf>
    <xf numFmtId="2" fontId="3" fillId="0" borderId="0" xfId="0" applyNumberFormat="1" applyFont="1" applyFill="1" applyBorder="1" applyAlignment="1">
      <alignment/>
    </xf>
    <xf numFmtId="0" fontId="3" fillId="0" borderId="0" xfId="0" applyFont="1" applyFill="1" applyAlignment="1">
      <alignment/>
    </xf>
    <xf numFmtId="3" fontId="3" fillId="0" borderId="0" xfId="0" applyNumberFormat="1" applyFont="1" applyFill="1" applyAlignment="1">
      <alignment/>
    </xf>
    <xf numFmtId="165" fontId="3" fillId="0" borderId="12" xfId="0" applyNumberFormat="1" applyFont="1" applyFill="1" applyBorder="1" applyAlignment="1">
      <alignment/>
    </xf>
    <xf numFmtId="165" fontId="3" fillId="0" borderId="0" xfId="0" applyNumberFormat="1" applyFont="1" applyFill="1" applyAlignment="1">
      <alignment/>
    </xf>
    <xf numFmtId="2" fontId="3" fillId="0" borderId="0" xfId="0" applyNumberFormat="1" applyFont="1" applyFill="1" applyAlignment="1">
      <alignment/>
    </xf>
    <xf numFmtId="164" fontId="2" fillId="0" borderId="12" xfId="0" applyNumberFormat="1" applyFont="1" applyFill="1" applyBorder="1" applyAlignment="1">
      <alignment/>
    </xf>
    <xf numFmtId="164" fontId="2" fillId="0" borderId="0" xfId="0" applyNumberFormat="1" applyFont="1" applyFill="1" applyAlignment="1">
      <alignment/>
    </xf>
    <xf numFmtId="164" fontId="2" fillId="0" borderId="0" xfId="0" applyNumberFormat="1" applyFont="1" applyFill="1" applyBorder="1" applyAlignment="1">
      <alignment/>
    </xf>
    <xf numFmtId="0" fontId="3" fillId="0" borderId="18" xfId="0" applyFont="1" applyFill="1" applyBorder="1" applyAlignment="1">
      <alignment/>
    </xf>
    <xf numFmtId="3" fontId="3" fillId="0" borderId="19" xfId="0" applyNumberFormat="1" applyFont="1" applyFill="1" applyBorder="1" applyAlignment="1">
      <alignment horizontal="centerContinuous"/>
    </xf>
    <xf numFmtId="3" fontId="3" fillId="0" borderId="20" xfId="0" applyNumberFormat="1" applyFont="1" applyFill="1" applyBorder="1" applyAlignment="1">
      <alignment horizontal="centerContinuous"/>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0" fontId="3" fillId="0" borderId="0" xfId="0" applyFont="1" applyFill="1" applyAlignment="1">
      <alignment horizontal="right"/>
    </xf>
    <xf numFmtId="3" fontId="3" fillId="0" borderId="12" xfId="0" applyNumberFormat="1" applyFont="1" applyFill="1" applyBorder="1" applyAlignment="1">
      <alignment horizontal="centerContinuous"/>
    </xf>
    <xf numFmtId="3" fontId="3" fillId="0" borderId="0" xfId="0" applyNumberFormat="1" applyFont="1" applyFill="1" applyBorder="1" applyAlignment="1">
      <alignment horizontal="centerContinuous"/>
    </xf>
    <xf numFmtId="165" fontId="3" fillId="0" borderId="12" xfId="0" applyNumberFormat="1" applyFont="1" applyFill="1" applyBorder="1" applyAlignment="1">
      <alignment horizontal="right"/>
    </xf>
    <xf numFmtId="165" fontId="3" fillId="0" borderId="0" xfId="0" applyNumberFormat="1" applyFont="1" applyFill="1" applyAlignment="1">
      <alignment horizontal="right"/>
    </xf>
    <xf numFmtId="164" fontId="3" fillId="0" borderId="0" xfId="0" applyNumberFormat="1" applyFont="1" applyFill="1" applyAlignment="1">
      <alignment horizontal="right"/>
    </xf>
    <xf numFmtId="165" fontId="3" fillId="0" borderId="0" xfId="0" applyNumberFormat="1" applyFont="1" applyFill="1" applyBorder="1" applyAlignment="1">
      <alignment/>
    </xf>
    <xf numFmtId="1" fontId="3" fillId="0" borderId="0" xfId="0" applyNumberFormat="1" applyFont="1" applyFill="1" applyBorder="1" applyAlignment="1">
      <alignment/>
    </xf>
    <xf numFmtId="2" fontId="3" fillId="0" borderId="0" xfId="0" applyNumberFormat="1" applyFont="1" applyFill="1" applyAlignment="1">
      <alignment horizontal="right"/>
    </xf>
    <xf numFmtId="4" fontId="2" fillId="0" borderId="0" xfId="0" applyNumberFormat="1" applyFont="1" applyFill="1" applyAlignment="1">
      <alignment horizontal="right"/>
    </xf>
    <xf numFmtId="164" fontId="3" fillId="0" borderId="0" xfId="0" applyNumberFormat="1" applyFont="1" applyFill="1" applyBorder="1" applyAlignment="1">
      <alignment/>
    </xf>
    <xf numFmtId="164" fontId="3" fillId="0" borderId="0" xfId="0" applyNumberFormat="1" applyFont="1" applyFill="1" applyBorder="1" applyAlignment="1">
      <alignment horizontal="right"/>
    </xf>
    <xf numFmtId="164" fontId="3" fillId="0" borderId="21" xfId="0" applyNumberFormat="1" applyFont="1" applyFill="1" applyBorder="1" applyAlignment="1">
      <alignment/>
    </xf>
    <xf numFmtId="0" fontId="12" fillId="0" borderId="0" xfId="0" applyFont="1" applyAlignment="1">
      <alignment/>
    </xf>
    <xf numFmtId="164" fontId="3" fillId="0" borderId="12" xfId="0" applyNumberFormat="1" applyFont="1" applyFill="1" applyBorder="1" applyAlignment="1">
      <alignment/>
    </xf>
    <xf numFmtId="164" fontId="3" fillId="0" borderId="0" xfId="0" applyNumberFormat="1" applyFont="1" applyFill="1" applyAlignment="1">
      <alignment/>
    </xf>
    <xf numFmtId="0" fontId="2" fillId="0" borderId="0" xfId="0" applyFont="1" applyFill="1" applyBorder="1" applyAlignment="1">
      <alignment horizontal="center"/>
    </xf>
    <xf numFmtId="0" fontId="2" fillId="0" borderId="18" xfId="0" applyFont="1" applyFill="1" applyBorder="1" applyAlignment="1">
      <alignment/>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18" xfId="0" applyFont="1" applyFill="1" applyBorder="1" applyAlignment="1">
      <alignment horizontal="center"/>
    </xf>
    <xf numFmtId="0" fontId="3" fillId="0" borderId="25" xfId="0" applyFont="1" applyFill="1" applyBorder="1" applyAlignment="1">
      <alignment horizontal="center"/>
    </xf>
    <xf numFmtId="0" fontId="3" fillId="0" borderId="9" xfId="0" applyFont="1" applyFill="1" applyBorder="1" applyAlignment="1">
      <alignment horizontal="center"/>
    </xf>
    <xf numFmtId="0" fontId="3" fillId="0" borderId="26" xfId="0" applyFont="1" applyFill="1" applyBorder="1" applyAlignment="1">
      <alignment horizontal="center"/>
    </xf>
    <xf numFmtId="0" fontId="3" fillId="0" borderId="0" xfId="0" applyFont="1" applyFill="1" applyBorder="1" applyAlignment="1">
      <alignment horizontal="center"/>
    </xf>
    <xf numFmtId="0" fontId="2" fillId="0" borderId="13" xfId="0" applyFont="1" applyFill="1" applyBorder="1" applyAlignment="1">
      <alignment/>
    </xf>
    <xf numFmtId="0" fontId="3" fillId="0" borderId="27" xfId="0" applyFont="1" applyFill="1" applyBorder="1" applyAlignment="1">
      <alignment horizontal="center"/>
    </xf>
    <xf numFmtId="0" fontId="3" fillId="0" borderId="28" xfId="0" applyFont="1" applyFill="1" applyBorder="1" applyAlignment="1">
      <alignment horizontal="center"/>
    </xf>
    <xf numFmtId="0" fontId="3" fillId="0" borderId="29" xfId="0" applyFont="1" applyFill="1" applyBorder="1" applyAlignment="1">
      <alignment horizontal="center"/>
    </xf>
    <xf numFmtId="0" fontId="3" fillId="0" borderId="13" xfId="0" applyFont="1" applyFill="1" applyBorder="1" applyAlignment="1">
      <alignment horizontal="center"/>
    </xf>
    <xf numFmtId="164" fontId="3" fillId="0" borderId="25" xfId="0" applyNumberFormat="1" applyFont="1" applyFill="1" applyBorder="1" applyAlignment="1">
      <alignment horizontal="right"/>
    </xf>
    <xf numFmtId="164" fontId="3" fillId="0" borderId="9" xfId="0" applyNumberFormat="1" applyFont="1" applyFill="1" applyBorder="1" applyAlignment="1">
      <alignment horizontal="right"/>
    </xf>
    <xf numFmtId="164" fontId="3" fillId="0" borderId="26" xfId="0" applyNumberFormat="1" applyFont="1" applyFill="1" applyBorder="1" applyAlignment="1">
      <alignment horizontal="right"/>
    </xf>
    <xf numFmtId="164" fontId="3" fillId="0" borderId="30" xfId="0" applyNumberFormat="1" applyFont="1" applyFill="1" applyBorder="1" applyAlignment="1">
      <alignment horizontal="right"/>
    </xf>
    <xf numFmtId="164" fontId="3" fillId="0" borderId="31" xfId="0" applyNumberFormat="1" applyFont="1" applyFill="1" applyBorder="1" applyAlignment="1">
      <alignment horizontal="right"/>
    </xf>
    <xf numFmtId="164" fontId="2" fillId="0" borderId="32" xfId="0" applyNumberFormat="1" applyFont="1" applyFill="1" applyBorder="1" applyAlignment="1">
      <alignment horizontal="right"/>
    </xf>
    <xf numFmtId="164" fontId="2" fillId="0" borderId="33" xfId="0" applyNumberFormat="1" applyFont="1" applyFill="1" applyBorder="1" applyAlignment="1">
      <alignment horizontal="right"/>
    </xf>
    <xf numFmtId="164" fontId="2" fillId="0" borderId="34" xfId="0" applyNumberFormat="1" applyFont="1" applyFill="1" applyBorder="1" applyAlignment="1">
      <alignment horizontal="right"/>
    </xf>
    <xf numFmtId="164" fontId="2" fillId="0" borderId="35" xfId="0" applyNumberFormat="1" applyFont="1" applyFill="1" applyBorder="1" applyAlignment="1">
      <alignment horizontal="right"/>
    </xf>
    <xf numFmtId="164" fontId="3" fillId="0" borderId="36" xfId="0" applyNumberFormat="1" applyFont="1" applyFill="1" applyBorder="1" applyAlignment="1">
      <alignment horizontal="right"/>
    </xf>
    <xf numFmtId="164" fontId="2" fillId="0" borderId="37" xfId="0" applyNumberFormat="1" applyFont="1" applyFill="1" applyBorder="1" applyAlignment="1">
      <alignment horizontal="right"/>
    </xf>
    <xf numFmtId="164" fontId="2" fillId="0" borderId="38" xfId="0" applyNumberFormat="1" applyFont="1" applyFill="1" applyBorder="1" applyAlignment="1">
      <alignment horizontal="right"/>
    </xf>
    <xf numFmtId="164" fontId="2" fillId="0" borderId="31" xfId="0" applyNumberFormat="1" applyFont="1" applyFill="1" applyBorder="1" applyAlignment="1">
      <alignment horizontal="right"/>
    </xf>
    <xf numFmtId="164" fontId="2" fillId="0" borderId="39" xfId="0" applyNumberFormat="1" applyFont="1" applyFill="1" applyBorder="1" applyAlignment="1">
      <alignment horizontal="right"/>
    </xf>
    <xf numFmtId="0" fontId="2" fillId="0" borderId="40" xfId="0" applyFont="1" applyFill="1" applyBorder="1" applyAlignment="1">
      <alignment/>
    </xf>
    <xf numFmtId="164" fontId="2" fillId="0" borderId="41" xfId="0" applyNumberFormat="1" applyFont="1" applyFill="1" applyBorder="1" applyAlignment="1">
      <alignment horizontal="right"/>
    </xf>
    <xf numFmtId="164" fontId="2" fillId="0" borderId="42" xfId="0" applyNumberFormat="1" applyFont="1" applyFill="1" applyBorder="1" applyAlignment="1">
      <alignment horizontal="right"/>
    </xf>
    <xf numFmtId="164" fontId="2" fillId="0" borderId="43" xfId="0" applyNumberFormat="1" applyFont="1" applyFill="1" applyBorder="1" applyAlignment="1">
      <alignment horizontal="right"/>
    </xf>
    <xf numFmtId="164" fontId="2" fillId="0" borderId="40" xfId="0" applyNumberFormat="1" applyFont="1" applyFill="1" applyBorder="1" applyAlignment="1">
      <alignment horizontal="right"/>
    </xf>
    <xf numFmtId="0" fontId="3" fillId="0" borderId="21" xfId="0" applyFont="1" applyFill="1" applyBorder="1" applyAlignment="1">
      <alignment horizontal="center"/>
    </xf>
    <xf numFmtId="0" fontId="3" fillId="0" borderId="12" xfId="0" applyFont="1" applyFill="1" applyBorder="1" applyAlignment="1">
      <alignment horizontal="center"/>
    </xf>
    <xf numFmtId="0" fontId="3" fillId="0" borderId="44" xfId="0" applyFont="1" applyFill="1" applyBorder="1" applyAlignment="1">
      <alignment horizontal="center"/>
    </xf>
    <xf numFmtId="0" fontId="3" fillId="0" borderId="45" xfId="0" applyFont="1" applyFill="1" applyBorder="1" applyAlignment="1">
      <alignment horizontal="center"/>
    </xf>
    <xf numFmtId="164" fontId="3" fillId="0" borderId="0" xfId="0" applyNumberFormat="1" applyFont="1" applyFill="1" applyBorder="1" applyAlignment="1">
      <alignment horizontal="center"/>
    </xf>
    <xf numFmtId="164" fontId="2" fillId="0" borderId="21" xfId="0" applyNumberFormat="1" applyFont="1" applyFill="1" applyBorder="1" applyAlignment="1">
      <alignment/>
    </xf>
    <xf numFmtId="164" fontId="2" fillId="0" borderId="44" xfId="0" applyNumberFormat="1" applyFont="1" applyFill="1" applyBorder="1" applyAlignment="1">
      <alignment/>
    </xf>
    <xf numFmtId="164" fontId="3" fillId="0" borderId="21" xfId="0" applyNumberFormat="1" applyFont="1" applyFill="1" applyBorder="1" applyAlignment="1">
      <alignment horizontal="center"/>
    </xf>
    <xf numFmtId="164" fontId="3" fillId="0" borderId="12" xfId="0" applyNumberFormat="1" applyFont="1" applyFill="1" applyBorder="1" applyAlignment="1">
      <alignment horizontal="center"/>
    </xf>
    <xf numFmtId="164" fontId="3" fillId="0" borderId="44" xfId="0" applyNumberFormat="1" applyFont="1" applyFill="1" applyBorder="1" applyAlignment="1">
      <alignment horizontal="center"/>
    </xf>
    <xf numFmtId="164" fontId="3" fillId="0" borderId="44" xfId="0" applyNumberFormat="1" applyFont="1" applyFill="1" applyBorder="1" applyAlignment="1">
      <alignment/>
    </xf>
    <xf numFmtId="164" fontId="2" fillId="0" borderId="32" xfId="0" applyNumberFormat="1" applyFont="1" applyFill="1" applyBorder="1" applyAlignment="1">
      <alignment/>
    </xf>
    <xf numFmtId="164" fontId="2" fillId="0" borderId="46" xfId="0" applyNumberFormat="1" applyFont="1" applyFill="1" applyBorder="1" applyAlignment="1">
      <alignment/>
    </xf>
    <xf numFmtId="164" fontId="2" fillId="0" borderId="35" xfId="0" applyNumberFormat="1" applyFont="1" applyFill="1" applyBorder="1" applyAlignment="1">
      <alignment/>
    </xf>
    <xf numFmtId="164" fontId="3" fillId="0" borderId="25" xfId="0" applyNumberFormat="1" applyFont="1" applyFill="1" applyBorder="1" applyAlignment="1">
      <alignment/>
    </xf>
    <xf numFmtId="164" fontId="3" fillId="0" borderId="9" xfId="0" applyNumberFormat="1" applyFont="1" applyFill="1" applyBorder="1" applyAlignment="1">
      <alignment/>
    </xf>
    <xf numFmtId="164" fontId="3" fillId="0" borderId="26" xfId="0" applyNumberFormat="1" applyFont="1" applyFill="1" applyBorder="1" applyAlignment="1">
      <alignment/>
    </xf>
    <xf numFmtId="164" fontId="2" fillId="0" borderId="25" xfId="0" applyNumberFormat="1" applyFont="1" applyFill="1" applyBorder="1" applyAlignment="1">
      <alignment/>
    </xf>
    <xf numFmtId="164" fontId="2" fillId="0" borderId="9" xfId="0" applyNumberFormat="1" applyFont="1" applyFill="1" applyBorder="1" applyAlignment="1">
      <alignment/>
    </xf>
    <xf numFmtId="164" fontId="2" fillId="0" borderId="26" xfId="0" applyNumberFormat="1" applyFont="1" applyFill="1" applyBorder="1" applyAlignment="1">
      <alignment/>
    </xf>
    <xf numFmtId="0" fontId="2" fillId="0" borderId="0" xfId="0" applyFont="1" applyFill="1" applyBorder="1" applyAlignment="1">
      <alignment horizontal="left"/>
    </xf>
    <xf numFmtId="0" fontId="2" fillId="0" borderId="47" xfId="0" applyFont="1" applyFill="1" applyBorder="1" applyAlignment="1">
      <alignment/>
    </xf>
    <xf numFmtId="164" fontId="2" fillId="0" borderId="48" xfId="0" applyNumberFormat="1" applyFont="1" applyFill="1" applyBorder="1" applyAlignment="1">
      <alignment/>
    </xf>
    <xf numFmtId="164" fontId="2" fillId="0" borderId="49" xfId="0" applyNumberFormat="1" applyFont="1" applyFill="1" applyBorder="1" applyAlignment="1">
      <alignment/>
    </xf>
    <xf numFmtId="164" fontId="2" fillId="0" borderId="50" xfId="0" applyNumberFormat="1" applyFont="1" applyFill="1" applyBorder="1" applyAlignment="1">
      <alignment/>
    </xf>
    <xf numFmtId="164" fontId="2" fillId="0" borderId="51" xfId="0" applyNumberFormat="1" applyFont="1" applyFill="1" applyBorder="1" applyAlignment="1">
      <alignment/>
    </xf>
    <xf numFmtId="164" fontId="2" fillId="0" borderId="47" xfId="0" applyNumberFormat="1" applyFont="1" applyFill="1" applyBorder="1" applyAlignment="1">
      <alignment/>
    </xf>
    <xf numFmtId="0" fontId="2" fillId="0" borderId="52" xfId="0" applyFont="1" applyFill="1" applyBorder="1" applyAlignment="1">
      <alignment/>
    </xf>
    <xf numFmtId="164" fontId="2" fillId="0" borderId="53" xfId="0" applyNumberFormat="1" applyFont="1" applyFill="1" applyBorder="1" applyAlignment="1">
      <alignment/>
    </xf>
    <xf numFmtId="164" fontId="2" fillId="0" borderId="19" xfId="0" applyNumberFormat="1" applyFont="1" applyFill="1" applyBorder="1" applyAlignment="1">
      <alignment/>
    </xf>
    <xf numFmtId="164" fontId="2" fillId="0" borderId="54" xfId="0" applyNumberFormat="1" applyFont="1" applyFill="1" applyBorder="1" applyAlignment="1">
      <alignment/>
    </xf>
    <xf numFmtId="164" fontId="2" fillId="0" borderId="55" xfId="0" applyNumberFormat="1" applyFont="1" applyFill="1" applyBorder="1" applyAlignment="1">
      <alignment/>
    </xf>
    <xf numFmtId="164" fontId="2" fillId="0" borderId="20" xfId="0" applyNumberFormat="1" applyFont="1" applyFill="1" applyBorder="1" applyAlignment="1">
      <alignment/>
    </xf>
    <xf numFmtId="0" fontId="3" fillId="0" borderId="18" xfId="0" applyFont="1" applyBorder="1" applyAlignment="1">
      <alignment/>
    </xf>
    <xf numFmtId="0" fontId="3" fillId="0" borderId="25" xfId="0" applyFont="1" applyBorder="1" applyAlignment="1">
      <alignment/>
    </xf>
    <xf numFmtId="0" fontId="3" fillId="0" borderId="56" xfId="0" applyFont="1" applyBorder="1" applyAlignment="1">
      <alignment/>
    </xf>
    <xf numFmtId="0" fontId="3" fillId="0" borderId="57" xfId="0" applyFont="1" applyBorder="1" applyAlignment="1">
      <alignment/>
    </xf>
    <xf numFmtId="0" fontId="3" fillId="0" borderId="41" xfId="0" applyFont="1" applyBorder="1" applyAlignment="1">
      <alignment horizontal="right"/>
    </xf>
    <xf numFmtId="0" fontId="3" fillId="0" borderId="40" xfId="0" applyFont="1" applyBorder="1" applyAlignment="1">
      <alignment horizontal="right"/>
    </xf>
    <xf numFmtId="0" fontId="3" fillId="0" borderId="58" xfId="0" applyFont="1" applyBorder="1" applyAlignment="1">
      <alignment horizontal="right"/>
    </xf>
    <xf numFmtId="0" fontId="3" fillId="0" borderId="0" xfId="0" applyFont="1" applyAlignment="1">
      <alignment horizontal="right"/>
    </xf>
    <xf numFmtId="0" fontId="3" fillId="0" borderId="32" xfId="0" applyFont="1" applyBorder="1" applyAlignment="1">
      <alignment horizontal="right"/>
    </xf>
    <xf numFmtId="0" fontId="3" fillId="0" borderId="35" xfId="0" applyFont="1" applyBorder="1" applyAlignment="1">
      <alignment horizontal="right"/>
    </xf>
    <xf numFmtId="0" fontId="3" fillId="0" borderId="59" xfId="0" applyFont="1" applyBorder="1" applyAlignment="1">
      <alignment horizontal="right"/>
    </xf>
    <xf numFmtId="0" fontId="3" fillId="0" borderId="0" xfId="0" applyFont="1" applyBorder="1" applyAlignment="1">
      <alignment horizontal="right"/>
    </xf>
    <xf numFmtId="0" fontId="2" fillId="0" borderId="0" xfId="0" applyFont="1" applyBorder="1" applyAlignment="1">
      <alignment/>
    </xf>
    <xf numFmtId="0" fontId="3" fillId="0" borderId="25" xfId="0" applyFont="1" applyBorder="1" applyAlignment="1">
      <alignment horizontal="right"/>
    </xf>
    <xf numFmtId="0" fontId="3" fillId="0" borderId="56" xfId="0" applyFont="1" applyBorder="1" applyAlignment="1">
      <alignment horizontal="right"/>
    </xf>
    <xf numFmtId="164" fontId="3" fillId="0" borderId="25" xfId="0" applyNumberFormat="1" applyFont="1" applyBorder="1" applyAlignment="1">
      <alignment/>
    </xf>
    <xf numFmtId="164" fontId="3" fillId="0" borderId="0" xfId="0" applyNumberFormat="1" applyFont="1" applyBorder="1" applyAlignment="1">
      <alignment/>
    </xf>
    <xf numFmtId="164" fontId="3" fillId="0" borderId="0" xfId="0" applyNumberFormat="1" applyFont="1" applyBorder="1" applyAlignment="1">
      <alignment horizontal="right"/>
    </xf>
    <xf numFmtId="164" fontId="3" fillId="0" borderId="56" xfId="0" applyNumberFormat="1" applyFont="1" applyBorder="1" applyAlignment="1">
      <alignment horizontal="right"/>
    </xf>
    <xf numFmtId="164" fontId="3" fillId="0" borderId="0" xfId="0" applyNumberFormat="1" applyFont="1" applyAlignment="1">
      <alignment/>
    </xf>
    <xf numFmtId="0" fontId="2" fillId="0" borderId="60" xfId="0" applyFont="1" applyBorder="1" applyAlignment="1">
      <alignment horizontal="right"/>
    </xf>
    <xf numFmtId="164" fontId="2" fillId="0" borderId="32" xfId="0" applyNumberFormat="1" applyFont="1" applyBorder="1" applyAlignment="1">
      <alignment horizontal="right"/>
    </xf>
    <xf numFmtId="164" fontId="2" fillId="0" borderId="35" xfId="0" applyNumberFormat="1" applyFont="1" applyBorder="1" applyAlignment="1">
      <alignment horizontal="right"/>
    </xf>
    <xf numFmtId="164" fontId="2" fillId="0" borderId="59" xfId="0" applyNumberFormat="1" applyFont="1" applyBorder="1" applyAlignment="1">
      <alignment horizontal="right"/>
    </xf>
    <xf numFmtId="0" fontId="2" fillId="0" borderId="0" xfId="0" applyFont="1" applyBorder="1" applyAlignment="1">
      <alignment horizontal="right"/>
    </xf>
    <xf numFmtId="0" fontId="2" fillId="0" borderId="60" xfId="0" applyFont="1" applyBorder="1" applyAlignment="1">
      <alignment/>
    </xf>
    <xf numFmtId="0" fontId="3" fillId="0" borderId="60" xfId="0" applyFont="1" applyBorder="1" applyAlignment="1">
      <alignment/>
    </xf>
    <xf numFmtId="0" fontId="2" fillId="0" borderId="0" xfId="0" applyFont="1" applyAlignment="1">
      <alignment horizontal="right"/>
    </xf>
    <xf numFmtId="164" fontId="3" fillId="0" borderId="25" xfId="0" applyNumberFormat="1" applyFont="1" applyBorder="1" applyAlignment="1">
      <alignment horizontal="right"/>
    </xf>
    <xf numFmtId="164" fontId="3" fillId="0" borderId="56" xfId="0" applyNumberFormat="1" applyFont="1" applyBorder="1" applyAlignment="1">
      <alignment/>
    </xf>
    <xf numFmtId="164" fontId="3" fillId="0" borderId="0" xfId="0" applyNumberFormat="1" applyFont="1" applyAlignment="1">
      <alignment horizontal="right"/>
    </xf>
    <xf numFmtId="0" fontId="3" fillId="0" borderId="61" xfId="0" applyFont="1" applyBorder="1" applyAlignment="1">
      <alignment/>
    </xf>
    <xf numFmtId="0" fontId="3" fillId="0" borderId="62" xfId="0" applyFont="1" applyBorder="1" applyAlignment="1">
      <alignment/>
    </xf>
    <xf numFmtId="0" fontId="3" fillId="0" borderId="63" xfId="0" applyFont="1" applyBorder="1" applyAlignment="1">
      <alignment horizontal="center"/>
    </xf>
    <xf numFmtId="0" fontId="3" fillId="0" borderId="63" xfId="0" applyFont="1" applyFill="1" applyBorder="1" applyAlignment="1">
      <alignment horizontal="center"/>
    </xf>
    <xf numFmtId="0" fontId="3" fillId="0" borderId="25" xfId="0" applyFont="1" applyBorder="1" applyAlignment="1">
      <alignment horizontal="center"/>
    </xf>
    <xf numFmtId="0" fontId="3" fillId="0" borderId="64" xfId="0" applyFont="1" applyBorder="1" applyAlignment="1">
      <alignment horizontal="center"/>
    </xf>
    <xf numFmtId="0" fontId="3" fillId="0" borderId="64" xfId="0" applyFont="1" applyFill="1" applyBorder="1" applyAlignment="1">
      <alignment horizontal="center"/>
    </xf>
    <xf numFmtId="0" fontId="2" fillId="0" borderId="13" xfId="0" applyFont="1" applyBorder="1" applyAlignment="1">
      <alignment/>
    </xf>
    <xf numFmtId="0" fontId="2" fillId="0" borderId="65" xfId="0" applyFont="1" applyBorder="1" applyAlignment="1">
      <alignment horizontal="right"/>
    </xf>
    <xf numFmtId="0" fontId="2" fillId="0" borderId="65" xfId="0" applyFont="1" applyBorder="1" applyAlignment="1">
      <alignment/>
    </xf>
    <xf numFmtId="0" fontId="2" fillId="0" borderId="65" xfId="0" applyFont="1" applyFill="1" applyBorder="1" applyAlignment="1">
      <alignment/>
    </xf>
    <xf numFmtId="0" fontId="2" fillId="0" borderId="27" xfId="0" applyFont="1" applyBorder="1" applyAlignment="1">
      <alignment/>
    </xf>
    <xf numFmtId="164" fontId="3" fillId="0" borderId="64" xfId="0" applyNumberFormat="1" applyFont="1" applyBorder="1" applyAlignment="1">
      <alignment/>
    </xf>
    <xf numFmtId="164" fontId="3" fillId="0" borderId="64" xfId="0" applyNumberFormat="1" applyFont="1" applyFill="1" applyBorder="1" applyAlignment="1">
      <alignment/>
    </xf>
    <xf numFmtId="164" fontId="2" fillId="0" borderId="63" xfId="0" applyNumberFormat="1" applyFont="1" applyBorder="1" applyAlignment="1">
      <alignment horizontal="right"/>
    </xf>
    <xf numFmtId="164" fontId="2" fillId="0" borderId="64" xfId="0" applyNumberFormat="1" applyFont="1" applyBorder="1" applyAlignment="1">
      <alignment/>
    </xf>
    <xf numFmtId="164" fontId="2" fillId="0" borderId="64" xfId="0" applyNumberFormat="1" applyFont="1" applyFill="1" applyBorder="1" applyAlignment="1">
      <alignment/>
    </xf>
    <xf numFmtId="164" fontId="2" fillId="0" borderId="25" xfId="0" applyNumberFormat="1" applyFont="1" applyBorder="1" applyAlignment="1">
      <alignment/>
    </xf>
    <xf numFmtId="3" fontId="2" fillId="0" borderId="64" xfId="0" applyNumberFormat="1" applyFont="1" applyBorder="1" applyAlignment="1">
      <alignment/>
    </xf>
    <xf numFmtId="3" fontId="2" fillId="0" borderId="25" xfId="0" applyNumberFormat="1" applyFont="1" applyBorder="1" applyAlignment="1">
      <alignment/>
    </xf>
    <xf numFmtId="0" fontId="3" fillId="0" borderId="64" xfId="0" applyFont="1" applyBorder="1" applyAlignment="1">
      <alignment/>
    </xf>
    <xf numFmtId="164" fontId="2" fillId="0" borderId="63" xfId="0" applyNumberFormat="1" applyFont="1" applyBorder="1" applyAlignment="1">
      <alignment/>
    </xf>
    <xf numFmtId="164" fontId="2" fillId="0" borderId="32" xfId="0" applyNumberFormat="1" applyFont="1" applyBorder="1" applyAlignment="1">
      <alignment/>
    </xf>
    <xf numFmtId="0" fontId="2" fillId="0" borderId="60" xfId="0" applyFont="1" applyBorder="1" applyAlignment="1">
      <alignment horizontal="left"/>
    </xf>
    <xf numFmtId="165" fontId="3" fillId="0" borderId="18" xfId="0" applyNumberFormat="1" applyFont="1" applyBorder="1" applyAlignment="1">
      <alignment/>
    </xf>
    <xf numFmtId="165" fontId="3" fillId="0" borderId="66" xfId="0" applyNumberFormat="1" applyFont="1" applyFill="1" applyBorder="1" applyAlignment="1">
      <alignment horizontal="centerContinuous"/>
    </xf>
    <xf numFmtId="165" fontId="3" fillId="0" borderId="18" xfId="0" applyNumberFormat="1" applyFont="1" applyFill="1" applyBorder="1" applyAlignment="1">
      <alignment horizontal="centerContinuous"/>
    </xf>
    <xf numFmtId="165" fontId="3" fillId="0" borderId="20" xfId="0" applyNumberFormat="1" applyFont="1" applyFill="1" applyBorder="1" applyAlignment="1">
      <alignment horizontal="centerContinuous"/>
    </xf>
    <xf numFmtId="165" fontId="3" fillId="0" borderId="0" xfId="0" applyNumberFormat="1" applyFont="1" applyBorder="1" applyAlignment="1">
      <alignment/>
    </xf>
    <xf numFmtId="165" fontId="3" fillId="0" borderId="49" xfId="0" applyNumberFormat="1" applyFont="1" applyFill="1" applyBorder="1" applyAlignment="1">
      <alignment horizontal="centerContinuous"/>
    </xf>
    <xf numFmtId="165" fontId="3" fillId="0" borderId="47" xfId="0" applyNumberFormat="1" applyFont="1" applyFill="1" applyBorder="1" applyAlignment="1">
      <alignment horizontal="centerContinuous"/>
    </xf>
    <xf numFmtId="165" fontId="3" fillId="0" borderId="67" xfId="0" applyNumberFormat="1" applyFont="1" applyFill="1" applyBorder="1" applyAlignment="1">
      <alignment horizontal="centerContinuous"/>
    </xf>
    <xf numFmtId="165" fontId="3" fillId="0" borderId="12" xfId="0" applyNumberFormat="1" applyFont="1" applyFill="1" applyBorder="1" applyAlignment="1">
      <alignment horizontal="centerContinuous"/>
    </xf>
    <xf numFmtId="165" fontId="3" fillId="0" borderId="0" xfId="0" applyNumberFormat="1" applyFont="1" applyFill="1" applyBorder="1" applyAlignment="1">
      <alignment horizontal="centerContinuous"/>
    </xf>
    <xf numFmtId="165" fontId="3" fillId="0" borderId="0" xfId="0" applyNumberFormat="1" applyFont="1" applyBorder="1" applyAlignment="1">
      <alignment horizontal="center"/>
    </xf>
    <xf numFmtId="165" fontId="3" fillId="0" borderId="12" xfId="0" applyNumberFormat="1" applyFont="1" applyBorder="1" applyAlignment="1">
      <alignment horizontal="center"/>
    </xf>
    <xf numFmtId="165" fontId="3" fillId="0" borderId="0" xfId="0" applyNumberFormat="1" applyFont="1" applyAlignment="1">
      <alignment horizontal="center"/>
    </xf>
    <xf numFmtId="165" fontId="3" fillId="0" borderId="12" xfId="0" applyNumberFormat="1" applyFont="1" applyFill="1" applyBorder="1" applyAlignment="1">
      <alignment horizontal="center"/>
    </xf>
    <xf numFmtId="165" fontId="3" fillId="0" borderId="0" xfId="0" applyNumberFormat="1" applyFont="1" applyFill="1" applyAlignment="1">
      <alignment horizontal="center"/>
    </xf>
    <xf numFmtId="165" fontId="3" fillId="0" borderId="4" xfId="0" applyNumberFormat="1" applyFont="1" applyBorder="1" applyAlignment="1">
      <alignment horizontal="center"/>
    </xf>
    <xf numFmtId="165" fontId="3" fillId="0" borderId="13" xfId="0" applyNumberFormat="1" applyFont="1" applyBorder="1" applyAlignment="1">
      <alignment horizontal="center"/>
    </xf>
    <xf numFmtId="165" fontId="3" fillId="0" borderId="4" xfId="0" applyNumberFormat="1" applyFont="1" applyFill="1" applyBorder="1" applyAlignment="1">
      <alignment horizontal="center"/>
    </xf>
    <xf numFmtId="165" fontId="3" fillId="0" borderId="13" xfId="0" applyNumberFormat="1" applyFont="1" applyFill="1" applyBorder="1" applyAlignment="1">
      <alignment horizontal="center"/>
    </xf>
    <xf numFmtId="0" fontId="3" fillId="0" borderId="0" xfId="0" applyNumberFormat="1" applyFont="1" applyBorder="1" applyAlignment="1">
      <alignment horizontal="left"/>
    </xf>
    <xf numFmtId="165" fontId="3" fillId="0" borderId="25" xfId="0" applyNumberFormat="1" applyFont="1" applyFill="1" applyBorder="1" applyAlignment="1">
      <alignment/>
    </xf>
    <xf numFmtId="165" fontId="3" fillId="0" borderId="25" xfId="0" applyNumberFormat="1" applyFont="1" applyBorder="1" applyAlignment="1">
      <alignment/>
    </xf>
    <xf numFmtId="165" fontId="3" fillId="0" borderId="60" xfId="0" applyNumberFormat="1" applyFont="1" applyBorder="1" applyAlignment="1">
      <alignment/>
    </xf>
    <xf numFmtId="0" fontId="3" fillId="0" borderId="0" xfId="0" applyFont="1" applyBorder="1" applyAlignment="1">
      <alignment horizontal="left"/>
    </xf>
    <xf numFmtId="165" fontId="3" fillId="0" borderId="32" xfId="0" applyNumberFormat="1" applyFont="1" applyBorder="1" applyAlignment="1">
      <alignment/>
    </xf>
    <xf numFmtId="165" fontId="3" fillId="0" borderId="35" xfId="0" applyNumberFormat="1" applyFont="1" applyBorder="1" applyAlignment="1">
      <alignment/>
    </xf>
    <xf numFmtId="165" fontId="3" fillId="0" borderId="13" xfId="0" applyNumberFormat="1" applyFont="1" applyBorder="1" applyAlignment="1">
      <alignment/>
    </xf>
    <xf numFmtId="165" fontId="3" fillId="0" borderId="4" xfId="0" applyNumberFormat="1" applyFont="1" applyBorder="1" applyAlignment="1">
      <alignment/>
    </xf>
    <xf numFmtId="165" fontId="3" fillId="0" borderId="56" xfId="0" applyNumberFormat="1" applyFont="1" applyBorder="1" applyAlignment="1">
      <alignment/>
    </xf>
    <xf numFmtId="165" fontId="3" fillId="0" borderId="56" xfId="0" applyNumberFormat="1" applyFont="1" applyFill="1" applyBorder="1" applyAlignment="1">
      <alignment/>
    </xf>
    <xf numFmtId="165" fontId="3" fillId="0" borderId="13" xfId="0" applyNumberFormat="1" applyFont="1" applyFill="1" applyBorder="1" applyAlignment="1">
      <alignment/>
    </xf>
    <xf numFmtId="165" fontId="3" fillId="0" borderId="16" xfId="0" applyNumberFormat="1" applyFont="1" applyFill="1" applyBorder="1" applyAlignment="1">
      <alignment/>
    </xf>
    <xf numFmtId="164" fontId="3" fillId="0" borderId="12" xfId="0" applyNumberFormat="1" applyFont="1" applyBorder="1" applyAlignment="1">
      <alignment/>
    </xf>
    <xf numFmtId="164" fontId="2" fillId="0" borderId="4" xfId="0" applyNumberFormat="1" applyFont="1" applyFill="1" applyBorder="1" applyAlignment="1">
      <alignment horizontal="right"/>
    </xf>
    <xf numFmtId="0" fontId="3" fillId="0" borderId="15" xfId="0" applyFont="1" applyBorder="1" applyAlignment="1">
      <alignment/>
    </xf>
    <xf numFmtId="0" fontId="3" fillId="0" borderId="41" xfId="0" applyFont="1" applyBorder="1" applyAlignment="1">
      <alignment horizontal="center"/>
    </xf>
    <xf numFmtId="0" fontId="3" fillId="0" borderId="40" xfId="0" applyFont="1" applyBorder="1" applyAlignment="1">
      <alignment horizontal="center"/>
    </xf>
    <xf numFmtId="0" fontId="3" fillId="0" borderId="32" xfId="0" applyFont="1" applyBorder="1" applyAlignment="1">
      <alignment horizontal="center"/>
    </xf>
    <xf numFmtId="0" fontId="3" fillId="0" borderId="35" xfId="0" applyFont="1" applyBorder="1" applyAlignment="1">
      <alignment horizontal="center"/>
    </xf>
    <xf numFmtId="0" fontId="2" fillId="0" borderId="0" xfId="0" applyFont="1" applyAlignment="1">
      <alignment/>
    </xf>
    <xf numFmtId="164" fontId="2" fillId="0" borderId="0" xfId="0" applyNumberFormat="1"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74" applyFont="1" applyFill="1">
      <alignment/>
      <protection/>
    </xf>
    <xf numFmtId="0" fontId="3" fillId="0" borderId="18" xfId="74" applyFont="1" applyFill="1" applyBorder="1" applyAlignment="1">
      <alignment horizontal="center"/>
      <protection/>
    </xf>
    <xf numFmtId="0" fontId="3" fillId="0" borderId="66" xfId="74" applyFont="1" applyFill="1" applyBorder="1" applyAlignment="1">
      <alignment horizontal="center"/>
      <protection/>
    </xf>
    <xf numFmtId="0" fontId="3" fillId="0" borderId="0" xfId="74" applyFont="1" applyFill="1" applyBorder="1" applyAlignment="1">
      <alignment horizontal="center"/>
      <protection/>
    </xf>
    <xf numFmtId="0" fontId="3" fillId="0" borderId="15" xfId="74" applyFont="1" applyFill="1" applyBorder="1" applyAlignment="1">
      <alignment horizontal="center"/>
      <protection/>
    </xf>
    <xf numFmtId="0" fontId="3" fillId="0" borderId="14" xfId="74" applyFont="1" applyFill="1" applyBorder="1" applyAlignment="1">
      <alignment horizontal="center"/>
      <protection/>
    </xf>
    <xf numFmtId="0" fontId="2" fillId="0" borderId="0" xfId="74" applyFont="1" applyFill="1">
      <alignment/>
      <protection/>
    </xf>
    <xf numFmtId="164" fontId="3" fillId="0" borderId="12" xfId="74" applyNumberFormat="1" applyFont="1" applyFill="1" applyBorder="1">
      <alignment/>
      <protection/>
    </xf>
    <xf numFmtId="164" fontId="3" fillId="0" borderId="0" xfId="74" applyNumberFormat="1" applyFont="1" applyFill="1" applyBorder="1">
      <alignment/>
      <protection/>
    </xf>
    <xf numFmtId="164" fontId="3" fillId="0" borderId="0" xfId="75" applyNumberFormat="1" applyFont="1" applyFill="1" applyBorder="1">
      <alignment/>
      <protection/>
    </xf>
    <xf numFmtId="0" fontId="3" fillId="0" borderId="0" xfId="74" applyFont="1" applyFill="1" applyAlignment="1">
      <alignment horizontal="right"/>
      <protection/>
    </xf>
    <xf numFmtId="164" fontId="3" fillId="0" borderId="12" xfId="74" applyNumberFormat="1" applyFont="1" applyFill="1" applyBorder="1" applyAlignment="1">
      <alignment horizontal="right"/>
      <protection/>
    </xf>
    <xf numFmtId="164" fontId="3" fillId="0" borderId="0" xfId="74" applyNumberFormat="1" applyFont="1" applyFill="1" applyBorder="1" applyAlignment="1">
      <alignment horizontal="right"/>
      <protection/>
    </xf>
    <xf numFmtId="164" fontId="3" fillId="0" borderId="0" xfId="74" applyNumberFormat="1" applyFont="1" applyFill="1">
      <alignment/>
      <protection/>
    </xf>
    <xf numFmtId="164" fontId="3" fillId="0" borderId="0" xfId="75" applyNumberFormat="1" applyFont="1" applyFill="1" applyBorder="1" applyAlignment="1">
      <alignment horizontal="right"/>
      <protection/>
    </xf>
    <xf numFmtId="164" fontId="3" fillId="0" borderId="0" xfId="74" applyNumberFormat="1" applyFont="1" applyFill="1" applyAlignment="1">
      <alignment horizontal="right"/>
      <protection/>
    </xf>
    <xf numFmtId="164" fontId="2" fillId="0" borderId="0" xfId="75" applyNumberFormat="1" applyFont="1" applyFill="1" applyBorder="1" applyAlignment="1">
      <alignment horizontal="right"/>
      <protection/>
    </xf>
    <xf numFmtId="0" fontId="3" fillId="0" borderId="0" xfId="74" applyNumberFormat="1" applyFont="1" applyFill="1" applyAlignment="1">
      <alignment horizontal="left" vertical="top" wrapText="1"/>
      <protection/>
    </xf>
    <xf numFmtId="0" fontId="3" fillId="0" borderId="0" xfId="74" applyFont="1" applyFill="1" applyBorder="1">
      <alignment/>
      <protection/>
    </xf>
    <xf numFmtId="0" fontId="3" fillId="0" borderId="0" xfId="74" applyFont="1" applyFill="1" applyBorder="1" applyAlignment="1">
      <alignment horizontal="right"/>
      <protection/>
    </xf>
    <xf numFmtId="0" fontId="2" fillId="0" borderId="0" xfId="74" applyFont="1" applyFill="1" applyBorder="1">
      <alignment/>
      <protection/>
    </xf>
    <xf numFmtId="0" fontId="3" fillId="0" borderId="68" xfId="74" applyFont="1" applyFill="1" applyBorder="1" applyAlignment="1">
      <alignment horizontal="center"/>
      <protection/>
    </xf>
    <xf numFmtId="0" fontId="3" fillId="0" borderId="69" xfId="74" applyFont="1" applyFill="1" applyBorder="1" applyAlignment="1">
      <alignment horizontal="center"/>
      <protection/>
    </xf>
    <xf numFmtId="164" fontId="3" fillId="0" borderId="21" xfId="74" applyNumberFormat="1" applyFont="1" applyFill="1" applyBorder="1" applyAlignment="1">
      <alignment horizontal="right"/>
      <protection/>
    </xf>
    <xf numFmtId="0" fontId="2" fillId="0" borderId="0" xfId="74" applyFont="1" applyFill="1" applyAlignment="1">
      <alignment horizontal="right"/>
      <protection/>
    </xf>
    <xf numFmtId="164" fontId="2" fillId="0" borderId="4" xfId="74" applyNumberFormat="1" applyFont="1" applyFill="1" applyBorder="1" applyAlignment="1">
      <alignment horizontal="right"/>
      <protection/>
    </xf>
    <xf numFmtId="164" fontId="2" fillId="0" borderId="13" xfId="74" applyNumberFormat="1" applyFont="1" applyFill="1" applyBorder="1" applyAlignment="1">
      <alignment horizontal="right"/>
      <protection/>
    </xf>
    <xf numFmtId="164" fontId="2" fillId="0" borderId="0" xfId="74" applyNumberFormat="1" applyFont="1" applyFill="1" applyBorder="1" applyAlignment="1">
      <alignment horizontal="right"/>
      <protection/>
    </xf>
    <xf numFmtId="0" fontId="3" fillId="0" borderId="49" xfId="0" applyFont="1" applyFill="1" applyBorder="1" applyAlignment="1">
      <alignment horizontal="right"/>
    </xf>
    <xf numFmtId="0" fontId="3" fillId="0" borderId="47" xfId="0" applyFont="1" applyFill="1" applyBorder="1" applyAlignment="1">
      <alignment horizontal="right"/>
    </xf>
    <xf numFmtId="3" fontId="3" fillId="0" borderId="0" xfId="76" applyNumberFormat="1" applyFont="1" applyFill="1" applyBorder="1" applyAlignment="1">
      <alignment horizontal="left"/>
      <protection/>
    </xf>
    <xf numFmtId="164" fontId="2" fillId="0" borderId="70" xfId="0" applyNumberFormat="1" applyFont="1" applyFill="1" applyBorder="1" applyAlignment="1">
      <alignment/>
    </xf>
    <xf numFmtId="164" fontId="3" fillId="0" borderId="70" xfId="0" applyNumberFormat="1" applyFont="1" applyFill="1" applyBorder="1" applyAlignment="1">
      <alignment horizontal="center"/>
    </xf>
    <xf numFmtId="164" fontId="3" fillId="0" borderId="70" xfId="0" applyNumberFormat="1" applyFont="1" applyFill="1" applyBorder="1" applyAlignment="1">
      <alignment/>
    </xf>
    <xf numFmtId="164" fontId="2" fillId="0" borderId="71" xfId="0" applyNumberFormat="1" applyFont="1" applyFill="1" applyBorder="1" applyAlignment="1">
      <alignment/>
    </xf>
    <xf numFmtId="164" fontId="2" fillId="0" borderId="72" xfId="0" applyNumberFormat="1" applyFont="1" applyFill="1" applyBorder="1" applyAlignment="1">
      <alignment/>
    </xf>
    <xf numFmtId="165" fontId="3" fillId="0" borderId="46" xfId="0" applyNumberFormat="1" applyFont="1" applyBorder="1" applyAlignment="1">
      <alignment/>
    </xf>
    <xf numFmtId="165" fontId="3" fillId="0" borderId="59" xfId="0" applyNumberFormat="1" applyFont="1" applyBorder="1" applyAlignment="1">
      <alignment/>
    </xf>
    <xf numFmtId="165" fontId="3" fillId="0" borderId="35" xfId="0" applyNumberFormat="1" applyFont="1" applyFill="1" applyBorder="1" applyAlignment="1">
      <alignment horizontal="right"/>
    </xf>
    <xf numFmtId="165" fontId="3" fillId="0" borderId="59" xfId="0" applyNumberFormat="1" applyFont="1" applyFill="1" applyBorder="1" applyAlignment="1">
      <alignment/>
    </xf>
    <xf numFmtId="164" fontId="0" fillId="0" borderId="25" xfId="0" applyNumberFormat="1" applyFill="1" applyBorder="1" applyAlignment="1">
      <alignment/>
    </xf>
    <xf numFmtId="0" fontId="2" fillId="0" borderId="21" xfId="74" applyFont="1" applyFill="1" applyBorder="1">
      <alignment/>
      <protection/>
    </xf>
    <xf numFmtId="0" fontId="3" fillId="0" borderId="21" xfId="74" applyFont="1" applyFill="1" applyBorder="1">
      <alignment/>
      <protection/>
    </xf>
    <xf numFmtId="0" fontId="2" fillId="0" borderId="21" xfId="74" applyFont="1" applyFill="1" applyBorder="1" applyAlignment="1">
      <alignment horizontal="right"/>
      <protection/>
    </xf>
    <xf numFmtId="164" fontId="2" fillId="0" borderId="12" xfId="74" applyNumberFormat="1" applyFont="1" applyFill="1" applyBorder="1">
      <alignment/>
      <protection/>
    </xf>
    <xf numFmtId="164" fontId="2" fillId="0" borderId="0" xfId="74" applyNumberFormat="1" applyFont="1" applyFill="1" applyBorder="1">
      <alignment/>
      <protection/>
    </xf>
    <xf numFmtId="164" fontId="2" fillId="0" borderId="4" xfId="74" applyNumberFormat="1" applyFont="1" applyFill="1" applyBorder="1">
      <alignment/>
      <protection/>
    </xf>
    <xf numFmtId="164" fontId="2" fillId="0" borderId="13" xfId="74" applyNumberFormat="1" applyFont="1" applyFill="1" applyBorder="1">
      <alignment/>
      <protection/>
    </xf>
    <xf numFmtId="164" fontId="2" fillId="0" borderId="12" xfId="74" applyNumberFormat="1" applyFont="1" applyFill="1" applyBorder="1" applyAlignment="1">
      <alignment horizontal="right"/>
      <protection/>
    </xf>
    <xf numFmtId="165" fontId="3" fillId="0" borderId="4" xfId="0" applyNumberFormat="1" applyFont="1" applyFill="1" applyBorder="1" applyAlignment="1">
      <alignment/>
    </xf>
    <xf numFmtId="165" fontId="3" fillId="0" borderId="46" xfId="0" applyNumberFormat="1" applyFont="1" applyFill="1" applyBorder="1" applyAlignment="1">
      <alignment/>
    </xf>
    <xf numFmtId="164" fontId="3" fillId="0" borderId="14" xfId="0" applyNumberFormat="1" applyFont="1" applyFill="1" applyBorder="1" applyAlignment="1">
      <alignment/>
    </xf>
    <xf numFmtId="164" fontId="3" fillId="0" borderId="15" xfId="0" applyNumberFormat="1" applyFont="1" applyFill="1" applyBorder="1" applyAlignment="1">
      <alignment/>
    </xf>
    <xf numFmtId="164" fontId="2" fillId="0" borderId="13" xfId="0" applyNumberFormat="1" applyFont="1" applyFill="1" applyBorder="1" applyAlignment="1">
      <alignment/>
    </xf>
    <xf numFmtId="173" fontId="3" fillId="0" borderId="12" xfId="0" applyNumberFormat="1" applyFont="1" applyFill="1" applyBorder="1" applyAlignment="1">
      <alignment/>
    </xf>
    <xf numFmtId="173" fontId="3" fillId="0" borderId="0" xfId="0" applyNumberFormat="1" applyFont="1" applyFill="1" applyBorder="1" applyAlignment="1">
      <alignment/>
    </xf>
    <xf numFmtId="173" fontId="3" fillId="0" borderId="13" xfId="0" applyNumberFormat="1" applyFont="1" applyFill="1" applyBorder="1" applyAlignment="1">
      <alignment/>
    </xf>
    <xf numFmtId="173" fontId="3" fillId="0" borderId="14" xfId="0" applyNumberFormat="1" applyFont="1" applyFill="1" applyBorder="1" applyAlignment="1">
      <alignment/>
    </xf>
    <xf numFmtId="173" fontId="3" fillId="0" borderId="15" xfId="0" applyNumberFormat="1" applyFont="1" applyFill="1" applyBorder="1" applyAlignment="1">
      <alignment/>
    </xf>
    <xf numFmtId="164" fontId="2" fillId="0" borderId="0" xfId="0" applyNumberFormat="1" applyFont="1" applyFill="1" applyBorder="1" applyAlignment="1">
      <alignment/>
    </xf>
    <xf numFmtId="3" fontId="3" fillId="0" borderId="18" xfId="0" applyNumberFormat="1" applyFont="1" applyFill="1" applyBorder="1" applyAlignment="1">
      <alignment/>
    </xf>
    <xf numFmtId="173" fontId="2" fillId="0" borderId="13" xfId="0" applyNumberFormat="1" applyFont="1" applyFill="1" applyBorder="1" applyAlignment="1">
      <alignment/>
    </xf>
    <xf numFmtId="0" fontId="3" fillId="0" borderId="15" xfId="0" applyFont="1" applyFill="1" applyBorder="1" applyAlignment="1">
      <alignment/>
    </xf>
    <xf numFmtId="164" fontId="3" fillId="0" borderId="12" xfId="0" applyNumberFormat="1" applyFont="1" applyFill="1" applyBorder="1" applyAlignment="1">
      <alignment horizontal="right"/>
    </xf>
    <xf numFmtId="164" fontId="3" fillId="0" borderId="14" xfId="0" applyNumberFormat="1" applyFont="1" applyFill="1" applyBorder="1" applyAlignment="1">
      <alignment horizontal="right"/>
    </xf>
    <xf numFmtId="164" fontId="3" fillId="0" borderId="15" xfId="0" applyNumberFormat="1" applyFont="1" applyFill="1" applyBorder="1" applyAlignment="1">
      <alignment horizontal="right"/>
    </xf>
    <xf numFmtId="173" fontId="2" fillId="0" borderId="12" xfId="0" applyNumberFormat="1" applyFont="1" applyFill="1" applyBorder="1" applyAlignment="1">
      <alignment/>
    </xf>
    <xf numFmtId="173" fontId="2" fillId="0" borderId="0" xfId="0" applyNumberFormat="1" applyFont="1" applyFill="1" applyBorder="1" applyAlignment="1">
      <alignment/>
    </xf>
    <xf numFmtId="0" fontId="2" fillId="0" borderId="4" xfId="0" applyFont="1" applyFill="1" applyBorder="1" applyAlignment="1">
      <alignment/>
    </xf>
    <xf numFmtId="0" fontId="0" fillId="0" borderId="0" xfId="0" applyBorder="1" applyAlignment="1">
      <alignment/>
    </xf>
    <xf numFmtId="164" fontId="0" fillId="0" borderId="0" xfId="0" applyNumberFormat="1" applyAlignment="1">
      <alignment/>
    </xf>
    <xf numFmtId="164" fontId="0" fillId="0" borderId="0" xfId="0" applyNumberFormat="1" applyBorder="1" applyAlignment="1">
      <alignment/>
    </xf>
    <xf numFmtId="3" fontId="2" fillId="0" borderId="0" xfId="0" applyNumberFormat="1" applyFont="1" applyFill="1" applyAlignment="1">
      <alignment/>
    </xf>
    <xf numFmtId="2" fontId="2" fillId="0" borderId="16" xfId="0" applyNumberFormat="1" applyFont="1" applyFill="1" applyBorder="1" applyAlignment="1">
      <alignment/>
    </xf>
    <xf numFmtId="2" fontId="2" fillId="0" borderId="56" xfId="0" applyNumberFormat="1" applyFont="1" applyFill="1" applyBorder="1" applyAlignment="1">
      <alignment/>
    </xf>
    <xf numFmtId="2" fontId="3" fillId="0" borderId="56" xfId="0" applyNumberFormat="1" applyFont="1" applyFill="1" applyBorder="1" applyAlignment="1">
      <alignment/>
    </xf>
    <xf numFmtId="0" fontId="2" fillId="0" borderId="0" xfId="0" applyFont="1" applyBorder="1" applyAlignment="1">
      <alignment horizontal="center"/>
    </xf>
    <xf numFmtId="0" fontId="52" fillId="0" borderId="0" xfId="0" applyFont="1" applyAlignment="1">
      <alignment/>
    </xf>
    <xf numFmtId="0" fontId="52" fillId="0" borderId="0" xfId="0" applyFont="1" applyBorder="1" applyAlignment="1">
      <alignment/>
    </xf>
    <xf numFmtId="0" fontId="52" fillId="0" borderId="0" xfId="0" applyFont="1" applyFill="1" applyAlignment="1">
      <alignment/>
    </xf>
    <xf numFmtId="165" fontId="3" fillId="0" borderId="0" xfId="0" applyNumberFormat="1" applyFont="1" applyBorder="1" applyAlignment="1">
      <alignment horizontal="right"/>
    </xf>
    <xf numFmtId="165" fontId="3" fillId="0" borderId="12" xfId="0" applyNumberFormat="1" applyFont="1" applyBorder="1" applyAlignment="1">
      <alignment horizontal="right"/>
    </xf>
    <xf numFmtId="165" fontId="3" fillId="0" borderId="0" xfId="0" applyNumberFormat="1" applyFont="1" applyAlignment="1">
      <alignment horizontal="right"/>
    </xf>
    <xf numFmtId="165" fontId="3" fillId="0" borderId="56" xfId="0"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0" borderId="12" xfId="0" applyNumberFormat="1" applyFont="1" applyBorder="1" applyAlignment="1">
      <alignment horizontal="right"/>
    </xf>
    <xf numFmtId="165" fontId="14" fillId="0" borderId="56" xfId="0" applyNumberFormat="1" applyFont="1" applyBorder="1" applyAlignment="1">
      <alignment horizontal="right"/>
    </xf>
    <xf numFmtId="0" fontId="14" fillId="0" borderId="0" xfId="0" applyFont="1" applyBorder="1" applyAlignment="1">
      <alignment/>
    </xf>
    <xf numFmtId="3" fontId="3" fillId="0" borderId="0" xfId="0" applyNumberFormat="1" applyFont="1" applyBorder="1" applyAlignment="1">
      <alignment/>
    </xf>
    <xf numFmtId="3" fontId="3" fillId="0" borderId="0" xfId="0" applyNumberFormat="1" applyFont="1" applyAlignment="1">
      <alignment/>
    </xf>
    <xf numFmtId="3" fontId="3" fillId="0" borderId="12" xfId="0" applyNumberFormat="1" applyFont="1" applyBorder="1" applyAlignment="1">
      <alignment/>
    </xf>
    <xf numFmtId="3" fontId="3" fillId="0" borderId="56" xfId="0" applyNumberFormat="1" applyFont="1" applyBorder="1" applyAlignment="1">
      <alignment/>
    </xf>
    <xf numFmtId="3" fontId="3" fillId="0" borderId="12" xfId="0" applyNumberFormat="1" applyFont="1" applyBorder="1" applyAlignment="1">
      <alignment horizontal="right"/>
    </xf>
    <xf numFmtId="3" fontId="3" fillId="0" borderId="56" xfId="0" applyNumberFormat="1" applyFont="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0" fontId="3" fillId="0" borderId="56" xfId="0" applyFont="1" applyFill="1" applyBorder="1" applyAlignment="1">
      <alignment horizontal="right"/>
    </xf>
    <xf numFmtId="0" fontId="3" fillId="0" borderId="67" xfId="0" applyFont="1" applyFill="1" applyBorder="1" applyAlignment="1">
      <alignment horizontal="right"/>
    </xf>
    <xf numFmtId="0" fontId="3" fillId="0" borderId="15" xfId="0" applyFont="1" applyBorder="1" applyAlignment="1">
      <alignment horizontal="right"/>
    </xf>
    <xf numFmtId="0" fontId="3" fillId="0" borderId="56" xfId="0" applyFont="1" applyFill="1" applyBorder="1" applyAlignment="1">
      <alignment/>
    </xf>
    <xf numFmtId="0" fontId="3" fillId="0" borderId="17" xfId="0" applyFont="1" applyFill="1" applyBorder="1" applyAlignment="1">
      <alignment horizontal="centerContinuous"/>
    </xf>
    <xf numFmtId="0" fontId="3" fillId="0" borderId="15" xfId="0" applyFont="1" applyFill="1" applyBorder="1" applyAlignment="1">
      <alignment horizontal="centerContinuous"/>
    </xf>
    <xf numFmtId="0" fontId="3" fillId="0" borderId="14" xfId="0" applyFont="1" applyFill="1" applyBorder="1" applyAlignment="1">
      <alignment horizontal="centerContinuous"/>
    </xf>
    <xf numFmtId="0" fontId="3" fillId="0" borderId="18" xfId="0" applyFont="1" applyFill="1" applyBorder="1" applyAlignment="1">
      <alignment horizontal="centerContinuous"/>
    </xf>
    <xf numFmtId="0" fontId="3" fillId="0" borderId="66" xfId="0" applyFont="1" applyFill="1" applyBorder="1" applyAlignment="1">
      <alignment horizontal="centerContinuous"/>
    </xf>
    <xf numFmtId="0" fontId="3" fillId="0" borderId="73" xfId="0" applyFont="1" applyFill="1" applyBorder="1" applyAlignment="1">
      <alignment horizontal="centerContinuous"/>
    </xf>
    <xf numFmtId="0" fontId="3" fillId="0" borderId="18" xfId="0" applyFont="1" applyBorder="1" applyAlignment="1">
      <alignment horizontal="centerContinuous"/>
    </xf>
    <xf numFmtId="0" fontId="15" fillId="0" borderId="0" xfId="0" applyFont="1" applyBorder="1" applyAlignment="1">
      <alignment horizontal="centerContinuous"/>
    </xf>
    <xf numFmtId="0" fontId="15" fillId="0" borderId="0" xfId="0" applyFont="1" applyAlignment="1">
      <alignment horizontal="centerContinuous"/>
    </xf>
    <xf numFmtId="0" fontId="3" fillId="0" borderId="0" xfId="0" applyFont="1" applyAlignment="1">
      <alignment horizontal="centerContinuous"/>
    </xf>
    <xf numFmtId="0" fontId="2" fillId="0" borderId="0" xfId="0" applyFont="1" applyAlignment="1">
      <alignment horizontal="centerContinuous"/>
    </xf>
    <xf numFmtId="0" fontId="3" fillId="0" borderId="0" xfId="0" applyFont="1" applyBorder="1" applyAlignment="1">
      <alignment horizontal="centerContinuous"/>
    </xf>
    <xf numFmtId="0" fontId="52" fillId="0" borderId="0" xfId="0" applyFont="1" applyFill="1" applyBorder="1" applyAlignment="1">
      <alignment/>
    </xf>
    <xf numFmtId="165" fontId="2" fillId="0" borderId="0" xfId="0" applyNumberFormat="1" applyFont="1" applyAlignment="1">
      <alignment/>
    </xf>
    <xf numFmtId="165" fontId="3" fillId="0" borderId="56" xfId="0" applyNumberFormat="1" applyFont="1" applyFill="1" applyBorder="1" applyAlignment="1">
      <alignment horizontal="right"/>
    </xf>
    <xf numFmtId="0" fontId="3" fillId="0" borderId="56" xfId="0" applyFont="1" applyFill="1" applyBorder="1" applyAlignment="1">
      <alignment horizontal="centerContinuous"/>
    </xf>
    <xf numFmtId="0" fontId="3" fillId="0" borderId="0" xfId="0" applyFont="1" applyFill="1" applyBorder="1" applyAlignment="1">
      <alignment horizontal="centerContinuous"/>
    </xf>
    <xf numFmtId="0" fontId="3" fillId="0" borderId="12" xfId="0" applyFont="1" applyFill="1" applyBorder="1" applyAlignment="1">
      <alignment horizontal="centerContinuous"/>
    </xf>
    <xf numFmtId="0" fontId="3" fillId="0" borderId="0" xfId="71" applyFont="1">
      <alignment/>
      <protection/>
    </xf>
    <xf numFmtId="0" fontId="3" fillId="0" borderId="0" xfId="71" applyFont="1" applyAlignment="1">
      <alignment horizontal="center"/>
      <protection/>
    </xf>
    <xf numFmtId="0" fontId="2" fillId="0" borderId="0" xfId="71" applyFont="1">
      <alignment/>
      <protection/>
    </xf>
    <xf numFmtId="164" fontId="2" fillId="0" borderId="0" xfId="71" applyNumberFormat="1" applyFont="1" applyBorder="1" applyAlignment="1">
      <alignment horizontal="center"/>
      <protection/>
    </xf>
    <xf numFmtId="0" fontId="3" fillId="0" borderId="0" xfId="71" applyFont="1" applyAlignment="1">
      <alignment horizontal="left"/>
      <protection/>
    </xf>
    <xf numFmtId="164" fontId="2" fillId="0" borderId="4" xfId="71" applyNumberFormat="1" applyFont="1" applyBorder="1" applyAlignment="1">
      <alignment horizontal="center"/>
      <protection/>
    </xf>
    <xf numFmtId="164" fontId="2" fillId="0" borderId="74" xfId="71" applyNumberFormat="1" applyFont="1" applyBorder="1" applyAlignment="1">
      <alignment horizontal="center"/>
      <protection/>
    </xf>
    <xf numFmtId="0" fontId="2" fillId="0" borderId="0" xfId="71" applyFont="1" applyAlignment="1">
      <alignment horizontal="right"/>
      <protection/>
    </xf>
    <xf numFmtId="164" fontId="3" fillId="0" borderId="12" xfId="71" applyNumberFormat="1" applyFont="1" applyBorder="1" applyAlignment="1">
      <alignment horizontal="center"/>
      <protection/>
    </xf>
    <xf numFmtId="164" fontId="3" fillId="0" borderId="21" xfId="71" applyNumberFormat="1" applyFont="1" applyBorder="1">
      <alignment/>
      <protection/>
    </xf>
    <xf numFmtId="164" fontId="16" fillId="0" borderId="56" xfId="70" applyNumberFormat="1" applyFont="1" applyBorder="1" applyAlignment="1">
      <alignment horizontal="center"/>
      <protection/>
    </xf>
    <xf numFmtId="164" fontId="16" fillId="0" borderId="21" xfId="70" applyNumberFormat="1" applyFont="1" applyBorder="1" applyAlignment="1">
      <alignment horizontal="center"/>
      <protection/>
    </xf>
    <xf numFmtId="164" fontId="3" fillId="0" borderId="21" xfId="71" applyNumberFormat="1" applyFont="1" applyBorder="1" applyAlignment="1">
      <alignment horizontal="center"/>
      <protection/>
    </xf>
    <xf numFmtId="164" fontId="16" fillId="0" borderId="0" xfId="70" applyNumberFormat="1" applyFont="1" applyBorder="1" applyAlignment="1">
      <alignment horizontal="center"/>
      <protection/>
    </xf>
    <xf numFmtId="0" fontId="3" fillId="0" borderId="12" xfId="71" applyFont="1" applyBorder="1" applyAlignment="1">
      <alignment horizontal="center"/>
      <protection/>
    </xf>
    <xf numFmtId="0" fontId="3" fillId="0" borderId="12" xfId="71" applyFont="1" applyBorder="1">
      <alignment/>
      <protection/>
    </xf>
    <xf numFmtId="0" fontId="3" fillId="0" borderId="0" xfId="71" applyFont="1" applyBorder="1">
      <alignment/>
      <protection/>
    </xf>
    <xf numFmtId="0" fontId="3" fillId="0" borderId="14" xfId="71" applyFont="1" applyBorder="1" applyAlignment="1">
      <alignment horizontal="center"/>
      <protection/>
    </xf>
    <xf numFmtId="0" fontId="3" fillId="0" borderId="14" xfId="71" applyFont="1" applyBorder="1">
      <alignment/>
      <protection/>
    </xf>
    <xf numFmtId="0" fontId="3" fillId="0" borderId="15" xfId="71" applyFont="1" applyBorder="1">
      <alignment/>
      <protection/>
    </xf>
    <xf numFmtId="0" fontId="3" fillId="0" borderId="66" xfId="71" applyFont="1" applyBorder="1" applyAlignment="1">
      <alignment horizontal="center"/>
      <protection/>
    </xf>
    <xf numFmtId="0" fontId="3" fillId="0" borderId="18" xfId="71" applyFont="1" applyBorder="1">
      <alignment/>
      <protection/>
    </xf>
    <xf numFmtId="0" fontId="3" fillId="0" borderId="0" xfId="71" applyFont="1" applyAlignment="1">
      <alignment horizontal="centerContinuous"/>
      <protection/>
    </xf>
    <xf numFmtId="0" fontId="2" fillId="0" borderId="0" xfId="71" applyFont="1" applyAlignment="1">
      <alignment horizontal="centerContinuous"/>
      <protection/>
    </xf>
    <xf numFmtId="0" fontId="2" fillId="0" borderId="0" xfId="71" applyFont="1" applyAlignment="1">
      <alignment horizontal="center"/>
      <protection/>
    </xf>
    <xf numFmtId="164" fontId="2" fillId="0" borderId="0" xfId="71" applyNumberFormat="1" applyFont="1">
      <alignment/>
      <protection/>
    </xf>
    <xf numFmtId="164" fontId="2" fillId="0" borderId="74" xfId="71" applyNumberFormat="1" applyFont="1" applyFill="1" applyBorder="1" applyAlignment="1">
      <alignment horizontal="center"/>
      <protection/>
    </xf>
    <xf numFmtId="164" fontId="3" fillId="0" borderId="21" xfId="70" applyNumberFormat="1" applyFont="1" applyBorder="1" applyAlignment="1">
      <alignment horizontal="center"/>
      <protection/>
    </xf>
    <xf numFmtId="164" fontId="2" fillId="0" borderId="0" xfId="71" applyNumberFormat="1" applyFont="1" applyFill="1" applyBorder="1" applyAlignment="1">
      <alignment horizontal="center"/>
      <protection/>
    </xf>
    <xf numFmtId="0" fontId="2" fillId="0" borderId="0" xfId="71" applyFont="1" applyFill="1" applyAlignment="1">
      <alignment horizontal="center"/>
      <protection/>
    </xf>
    <xf numFmtId="0" fontId="2" fillId="0" borderId="0" xfId="71" applyFont="1" applyFill="1" applyAlignment="1">
      <alignment horizontal="right"/>
      <protection/>
    </xf>
    <xf numFmtId="164" fontId="3" fillId="0" borderId="12" xfId="71" applyNumberFormat="1" applyFont="1" applyBorder="1">
      <alignment/>
      <protection/>
    </xf>
    <xf numFmtId="0" fontId="17" fillId="0" borderId="0" xfId="71" applyFont="1">
      <alignment/>
      <protection/>
    </xf>
    <xf numFmtId="0" fontId="3" fillId="0" borderId="0" xfId="72" applyFont="1" applyFill="1">
      <alignment/>
      <protection/>
    </xf>
    <xf numFmtId="0" fontId="3" fillId="0" borderId="0" xfId="72" applyFont="1" applyFill="1" applyAlignment="1">
      <alignment horizontal="center"/>
      <protection/>
    </xf>
    <xf numFmtId="0" fontId="3" fillId="0" borderId="0" xfId="72" applyFont="1" applyFill="1" applyAlignment="1">
      <alignment horizontal="left"/>
      <protection/>
    </xf>
    <xf numFmtId="0" fontId="2" fillId="0" borderId="0" xfId="72" applyFont="1" applyFill="1" applyBorder="1" applyAlignment="1">
      <alignment horizontal="center"/>
      <protection/>
    </xf>
    <xf numFmtId="3" fontId="2" fillId="0" borderId="0" xfId="72" applyNumberFormat="1" applyFont="1" applyFill="1" applyBorder="1" applyAlignment="1">
      <alignment horizontal="center"/>
      <protection/>
    </xf>
    <xf numFmtId="0" fontId="2" fillId="0" borderId="0" xfId="72" applyFont="1" applyFill="1" applyBorder="1">
      <alignment/>
      <protection/>
    </xf>
    <xf numFmtId="0" fontId="2" fillId="0" borderId="4" xfId="72" applyFont="1" applyFill="1" applyBorder="1" applyAlignment="1">
      <alignment horizontal="center"/>
      <protection/>
    </xf>
    <xf numFmtId="0" fontId="2" fillId="0" borderId="56" xfId="72" applyFont="1" applyFill="1" applyBorder="1" applyAlignment="1">
      <alignment horizontal="right"/>
      <protection/>
    </xf>
    <xf numFmtId="0" fontId="3" fillId="0" borderId="12" xfId="72" applyFont="1" applyFill="1" applyBorder="1" applyAlignment="1">
      <alignment horizontal="center"/>
      <protection/>
    </xf>
    <xf numFmtId="0" fontId="3" fillId="0" borderId="21" xfId="72" applyFont="1" applyFill="1" applyBorder="1" applyAlignment="1">
      <alignment horizontal="center"/>
      <protection/>
    </xf>
    <xf numFmtId="0" fontId="3" fillId="0" borderId="14" xfId="72" applyFont="1" applyFill="1" applyBorder="1" applyAlignment="1">
      <alignment horizontal="center"/>
      <protection/>
    </xf>
    <xf numFmtId="0" fontId="3" fillId="0" borderId="15" xfId="72" applyFont="1" applyFill="1" applyBorder="1">
      <alignment/>
      <protection/>
    </xf>
    <xf numFmtId="0" fontId="3" fillId="0" borderId="66" xfId="72" applyFont="1" applyFill="1" applyBorder="1" applyAlignment="1">
      <alignment horizontal="center"/>
      <protection/>
    </xf>
    <xf numFmtId="0" fontId="3" fillId="0" borderId="18" xfId="72" applyFont="1" applyFill="1" applyBorder="1">
      <alignment/>
      <protection/>
    </xf>
    <xf numFmtId="0" fontId="2" fillId="0" borderId="0" xfId="72" applyFont="1" applyFill="1" applyAlignment="1">
      <alignment horizontal="centerContinuous"/>
      <protection/>
    </xf>
    <xf numFmtId="0" fontId="3" fillId="0" borderId="0" xfId="72" applyFont="1" applyFill="1" applyBorder="1">
      <alignment/>
      <protection/>
    </xf>
    <xf numFmtId="3" fontId="2" fillId="0" borderId="4" xfId="72" applyNumberFormat="1" applyFont="1" applyFill="1" applyBorder="1" applyAlignment="1">
      <alignment horizontal="center"/>
      <protection/>
    </xf>
    <xf numFmtId="3" fontId="3" fillId="0" borderId="12" xfId="72" applyNumberFormat="1" applyFont="1" applyFill="1" applyBorder="1" applyAlignment="1">
      <alignment horizontal="center"/>
      <protection/>
    </xf>
    <xf numFmtId="0" fontId="2" fillId="0" borderId="0" xfId="72" applyFont="1" applyFill="1">
      <alignment/>
      <protection/>
    </xf>
    <xf numFmtId="164" fontId="2" fillId="0" borderId="4" xfId="72" applyNumberFormat="1" applyFont="1" applyFill="1" applyBorder="1" applyAlignment="1">
      <alignment horizontal="center"/>
      <protection/>
    </xf>
    <xf numFmtId="0" fontId="2" fillId="0" borderId="0" xfId="72" applyFont="1" applyFill="1" applyBorder="1" applyAlignment="1">
      <alignment horizontal="right"/>
      <protection/>
    </xf>
    <xf numFmtId="0" fontId="3" fillId="0" borderId="0" xfId="72" applyFont="1" applyFill="1" applyAlignment="1">
      <alignment/>
      <protection/>
    </xf>
    <xf numFmtId="0" fontId="3" fillId="0" borderId="0" xfId="72" applyFont="1" applyFill="1" applyAlignment="1">
      <alignment horizontal="centerContinuous"/>
      <protection/>
    </xf>
    <xf numFmtId="0" fontId="3" fillId="0" borderId="0" xfId="73" applyFont="1">
      <alignment/>
      <protection/>
    </xf>
    <xf numFmtId="0" fontId="3" fillId="0" borderId="0" xfId="73" applyFont="1" applyAlignment="1">
      <alignment horizontal="center"/>
      <protection/>
    </xf>
    <xf numFmtId="0" fontId="3" fillId="0" borderId="0" xfId="73" applyFont="1" applyFill="1" applyAlignment="1">
      <alignment horizontal="center"/>
      <protection/>
    </xf>
    <xf numFmtId="0" fontId="3" fillId="0" borderId="0" xfId="73" applyFont="1" applyFill="1">
      <alignment/>
      <protection/>
    </xf>
    <xf numFmtId="3" fontId="3" fillId="0" borderId="0" xfId="73" applyNumberFormat="1" applyFont="1" applyAlignment="1">
      <alignment horizontal="right"/>
      <protection/>
    </xf>
    <xf numFmtId="0" fontId="3" fillId="0" borderId="21" xfId="73" applyFont="1" applyBorder="1" applyAlignment="1">
      <alignment horizontal="right"/>
      <protection/>
    </xf>
    <xf numFmtId="164" fontId="3" fillId="0" borderId="21" xfId="71" applyNumberFormat="1" applyFont="1" applyFill="1" applyBorder="1" applyAlignment="1">
      <alignment horizontal="right"/>
      <protection/>
    </xf>
    <xf numFmtId="0" fontId="3" fillId="0" borderId="0" xfId="71" applyFont="1" applyFill="1" applyBorder="1" applyAlignment="1">
      <alignment horizontal="center"/>
      <protection/>
    </xf>
    <xf numFmtId="164" fontId="3" fillId="0" borderId="0" xfId="71" applyNumberFormat="1" applyFont="1" applyFill="1" applyBorder="1" applyAlignment="1">
      <alignment horizontal="right"/>
      <protection/>
    </xf>
    <xf numFmtId="3" fontId="3" fillId="0" borderId="0" xfId="73" applyNumberFormat="1" applyFont="1" applyFill="1" applyBorder="1" applyAlignment="1">
      <alignment horizontal="right"/>
      <protection/>
    </xf>
    <xf numFmtId="0" fontId="3" fillId="0" borderId="21" xfId="73" applyFont="1" applyFill="1" applyBorder="1" applyAlignment="1">
      <alignment horizontal="right"/>
      <protection/>
    </xf>
    <xf numFmtId="0" fontId="3" fillId="0" borderId="0" xfId="73" applyFont="1" applyFill="1" applyBorder="1" applyAlignment="1">
      <alignment horizontal="center"/>
      <protection/>
    </xf>
    <xf numFmtId="0" fontId="3" fillId="0" borderId="0" xfId="73" applyFont="1" applyFill="1" applyBorder="1" applyAlignment="1">
      <alignment horizontal="right"/>
      <protection/>
    </xf>
    <xf numFmtId="0" fontId="3" fillId="0" borderId="15" xfId="73" applyFont="1" applyFill="1" applyBorder="1" applyAlignment="1">
      <alignment horizontal="center"/>
      <protection/>
    </xf>
    <xf numFmtId="0" fontId="3" fillId="0" borderId="69" xfId="73" applyFont="1" applyFill="1" applyBorder="1" applyAlignment="1">
      <alignment horizontal="center"/>
      <protection/>
    </xf>
    <xf numFmtId="0" fontId="3" fillId="0" borderId="18" xfId="73" applyFont="1" applyFill="1" applyBorder="1" applyAlignment="1">
      <alignment horizontal="center"/>
      <protection/>
    </xf>
    <xf numFmtId="0" fontId="3" fillId="0" borderId="68" xfId="73" applyFont="1" applyFill="1" applyBorder="1" applyAlignment="1">
      <alignment horizontal="center"/>
      <protection/>
    </xf>
    <xf numFmtId="0" fontId="3" fillId="0" borderId="18" xfId="73" applyFont="1" applyFill="1" applyBorder="1">
      <alignment/>
      <protection/>
    </xf>
    <xf numFmtId="0" fontId="2" fillId="0" borderId="0" xfId="73" applyFont="1" applyFill="1" applyAlignment="1">
      <alignment horizontal="center"/>
      <protection/>
    </xf>
    <xf numFmtId="0" fontId="2" fillId="0" borderId="0" xfId="73" applyFont="1">
      <alignment/>
      <protection/>
    </xf>
    <xf numFmtId="0" fontId="2" fillId="0" borderId="0" xfId="73" applyFont="1" applyBorder="1" applyAlignment="1">
      <alignment horizontal="center"/>
      <protection/>
    </xf>
    <xf numFmtId="3" fontId="3" fillId="0" borderId="0" xfId="73" applyNumberFormat="1" applyFont="1" applyBorder="1" applyAlignment="1">
      <alignment horizontal="right"/>
      <protection/>
    </xf>
    <xf numFmtId="0" fontId="17" fillId="0" borderId="0" xfId="73" applyFont="1" applyBorder="1" applyAlignment="1">
      <alignment horizontal="center"/>
      <protection/>
    </xf>
    <xf numFmtId="164" fontId="3" fillId="0" borderId="0" xfId="71" applyNumberFormat="1" applyFont="1" applyBorder="1" applyAlignment="1">
      <alignment horizontal="right"/>
      <protection/>
    </xf>
    <xf numFmtId="164" fontId="3" fillId="0" borderId="21" xfId="71" applyNumberFormat="1" applyFont="1" applyBorder="1" applyAlignment="1">
      <alignment horizontal="right"/>
      <protection/>
    </xf>
    <xf numFmtId="0" fontId="3" fillId="0" borderId="0" xfId="71" applyFont="1" applyBorder="1" applyAlignment="1">
      <alignment horizontal="center"/>
      <protection/>
    </xf>
    <xf numFmtId="0" fontId="3" fillId="0" borderId="0" xfId="73" applyFont="1" applyBorder="1" applyAlignment="1">
      <alignment horizontal="center"/>
      <protection/>
    </xf>
    <xf numFmtId="0" fontId="3" fillId="0" borderId="0" xfId="73" applyFont="1" applyBorder="1" applyAlignment="1">
      <alignment horizontal="right"/>
      <protection/>
    </xf>
    <xf numFmtId="0" fontId="3" fillId="0" borderId="15" xfId="73" applyFont="1" applyBorder="1" applyAlignment="1">
      <alignment horizontal="center"/>
      <protection/>
    </xf>
    <xf numFmtId="0" fontId="3" fillId="0" borderId="69" xfId="73" applyFont="1" applyBorder="1" applyAlignment="1">
      <alignment horizontal="center"/>
      <protection/>
    </xf>
    <xf numFmtId="0" fontId="3" fillId="0" borderId="18" xfId="73" applyFont="1" applyBorder="1" applyAlignment="1">
      <alignment horizontal="center"/>
      <protection/>
    </xf>
    <xf numFmtId="0" fontId="3" fillId="0" borderId="68" xfId="73" applyFont="1" applyBorder="1" applyAlignment="1">
      <alignment horizontal="center"/>
      <protection/>
    </xf>
    <xf numFmtId="0" fontId="3" fillId="0" borderId="18" xfId="73" applyFont="1" applyBorder="1">
      <alignment/>
      <protection/>
    </xf>
    <xf numFmtId="0" fontId="3" fillId="0" borderId="0" xfId="73" applyFont="1" applyAlignment="1">
      <alignment horizontal="centerContinuous"/>
      <protection/>
    </xf>
    <xf numFmtId="3" fontId="3" fillId="0" borderId="0" xfId="73" applyNumberFormat="1" applyFont="1" applyAlignment="1">
      <alignment horizontal="center"/>
      <protection/>
    </xf>
    <xf numFmtId="0" fontId="3" fillId="0" borderId="0" xfId="69" applyFont="1" applyFill="1">
      <alignment/>
      <protection/>
    </xf>
    <xf numFmtId="0" fontId="3" fillId="0" borderId="0" xfId="69" applyFont="1" applyFill="1" applyBorder="1">
      <alignment/>
      <protection/>
    </xf>
    <xf numFmtId="164" fontId="3" fillId="0" borderId="0" xfId="69" applyNumberFormat="1" applyFont="1" applyFill="1" applyBorder="1">
      <alignment/>
      <protection/>
    </xf>
    <xf numFmtId="0" fontId="3" fillId="0" borderId="0" xfId="69" applyFont="1" applyFill="1" applyBorder="1" applyAlignment="1">
      <alignment/>
      <protection/>
    </xf>
    <xf numFmtId="0" fontId="3" fillId="0" borderId="0" xfId="69" applyFont="1" applyFill="1" applyBorder="1" applyAlignment="1">
      <alignment horizontal="left" vertical="center" wrapText="1"/>
      <protection/>
    </xf>
    <xf numFmtId="0" fontId="2" fillId="0" borderId="0" xfId="69" applyFont="1" applyFill="1" applyAlignment="1">
      <alignment horizontal="right"/>
      <protection/>
    </xf>
    <xf numFmtId="0" fontId="3" fillId="0" borderId="0" xfId="69" applyFont="1" applyFill="1" applyAlignment="1">
      <alignment horizontal="left"/>
      <protection/>
    </xf>
    <xf numFmtId="164" fontId="3" fillId="0" borderId="0" xfId="69" applyNumberFormat="1" applyFont="1" applyFill="1">
      <alignment/>
      <protection/>
    </xf>
    <xf numFmtId="3" fontId="3" fillId="0" borderId="47" xfId="69" applyNumberFormat="1" applyFont="1" applyFill="1" applyBorder="1" applyAlignment="1">
      <alignment horizontal="center" vertical="center"/>
      <protection/>
    </xf>
    <xf numFmtId="3" fontId="3" fillId="0" borderId="49" xfId="69" applyNumberFormat="1" applyFont="1" applyFill="1" applyBorder="1" applyAlignment="1">
      <alignment horizontal="center" vertical="center"/>
      <protection/>
    </xf>
    <xf numFmtId="3" fontId="3" fillId="0" borderId="67" xfId="69" applyNumberFormat="1" applyFont="1" applyFill="1" applyBorder="1" applyAlignment="1">
      <alignment horizontal="center" vertical="center"/>
      <protection/>
    </xf>
    <xf numFmtId="0" fontId="3" fillId="0" borderId="0" xfId="69" applyFont="1" applyFill="1" applyAlignment="1">
      <alignment vertical="center"/>
      <protection/>
    </xf>
    <xf numFmtId="0" fontId="2" fillId="0" borderId="0" xfId="69" applyFont="1" applyFill="1" applyAlignment="1">
      <alignment vertical="center"/>
      <protection/>
    </xf>
    <xf numFmtId="0" fontId="2" fillId="0" borderId="0" xfId="69" applyFont="1" applyFill="1" applyBorder="1">
      <alignment/>
      <protection/>
    </xf>
    <xf numFmtId="0" fontId="2" fillId="0" borderId="20" xfId="0" applyFont="1" applyFill="1" applyBorder="1" applyAlignment="1">
      <alignment/>
    </xf>
    <xf numFmtId="0" fontId="3" fillId="0" borderId="53" xfId="0" applyFont="1" applyFill="1" applyBorder="1" applyAlignment="1">
      <alignment horizontal="center"/>
    </xf>
    <xf numFmtId="0" fontId="3" fillId="0" borderId="20" xfId="0" applyFont="1" applyFill="1" applyBorder="1" applyAlignment="1">
      <alignment horizontal="center"/>
    </xf>
    <xf numFmtId="0" fontId="3" fillId="0" borderId="75" xfId="0" applyFont="1" applyFill="1" applyBorder="1" applyAlignment="1">
      <alignment horizontal="center"/>
    </xf>
    <xf numFmtId="0" fontId="3" fillId="0" borderId="55" xfId="0" applyFont="1" applyFill="1" applyBorder="1" applyAlignment="1">
      <alignment horizontal="center"/>
    </xf>
    <xf numFmtId="164" fontId="2" fillId="0" borderId="0" xfId="0" applyNumberFormat="1" applyFont="1" applyFill="1" applyBorder="1" applyAlignment="1">
      <alignment horizontal="right"/>
    </xf>
    <xf numFmtId="0" fontId="2" fillId="0" borderId="56" xfId="0" applyFont="1" applyFill="1" applyBorder="1" applyAlignment="1">
      <alignment/>
    </xf>
    <xf numFmtId="164" fontId="3" fillId="0" borderId="76" xfId="0" applyNumberFormat="1" applyFont="1" applyFill="1" applyBorder="1" applyAlignment="1">
      <alignment/>
    </xf>
    <xf numFmtId="164" fontId="3" fillId="0" borderId="77" xfId="0" applyNumberFormat="1" applyFont="1" applyFill="1" applyBorder="1" applyAlignment="1">
      <alignment/>
    </xf>
    <xf numFmtId="164" fontId="2" fillId="0" borderId="13" xfId="0" applyNumberFormat="1" applyFont="1" applyFill="1" applyBorder="1" applyAlignment="1">
      <alignment/>
    </xf>
    <xf numFmtId="164" fontId="2" fillId="0" borderId="78" xfId="0" applyNumberFormat="1" applyFont="1" applyFill="1" applyBorder="1" applyAlignment="1">
      <alignment horizontal="right"/>
    </xf>
    <xf numFmtId="164" fontId="2" fillId="0" borderId="79" xfId="0" applyNumberFormat="1" applyFont="1" applyFill="1" applyBorder="1" applyAlignment="1">
      <alignment horizontal="right"/>
    </xf>
    <xf numFmtId="3" fontId="3" fillId="0" borderId="21" xfId="73" applyNumberFormat="1" applyFont="1" applyBorder="1" applyAlignment="1">
      <alignment horizontal="right"/>
      <protection/>
    </xf>
    <xf numFmtId="0" fontId="3" fillId="0" borderId="21" xfId="73" applyFont="1" applyBorder="1">
      <alignment/>
      <protection/>
    </xf>
    <xf numFmtId="0" fontId="3" fillId="0" borderId="12" xfId="72" applyFont="1" applyFill="1" applyBorder="1" applyAlignment="1" quotePrefix="1">
      <alignment horizontal="center"/>
      <protection/>
    </xf>
    <xf numFmtId="0" fontId="3" fillId="0" borderId="0" xfId="72" applyFont="1" applyFill="1" applyBorder="1" applyAlignment="1">
      <alignment horizontal="center"/>
      <protection/>
    </xf>
    <xf numFmtId="164" fontId="2" fillId="0" borderId="0" xfId="72" applyNumberFormat="1" applyFont="1" applyFill="1" applyBorder="1" applyAlignment="1">
      <alignment horizontal="center"/>
      <protection/>
    </xf>
    <xf numFmtId="3" fontId="3" fillId="0" borderId="0" xfId="72" applyNumberFormat="1" applyFont="1" applyFill="1">
      <alignment/>
      <protection/>
    </xf>
    <xf numFmtId="164" fontId="3" fillId="0" borderId="0" xfId="72" applyNumberFormat="1" applyFont="1" applyFill="1" applyAlignment="1">
      <alignment horizontal="center"/>
      <protection/>
    </xf>
    <xf numFmtId="164" fontId="2" fillId="0" borderId="79" xfId="0" applyNumberFormat="1" applyFont="1" applyFill="1" applyBorder="1" applyAlignment="1">
      <alignment/>
    </xf>
    <xf numFmtId="164" fontId="2" fillId="0" borderId="80" xfId="0" applyNumberFormat="1" applyFont="1" applyFill="1" applyBorder="1" applyAlignment="1">
      <alignment/>
    </xf>
    <xf numFmtId="164" fontId="2" fillId="0" borderId="34" xfId="0" applyNumberFormat="1" applyFont="1" applyFill="1" applyBorder="1" applyAlignment="1">
      <alignment/>
    </xf>
    <xf numFmtId="164" fontId="2" fillId="0" borderId="16" xfId="0" applyNumberFormat="1" applyFont="1" applyFill="1" applyBorder="1" applyAlignment="1">
      <alignment horizontal="right"/>
    </xf>
    <xf numFmtId="164" fontId="3" fillId="0" borderId="12" xfId="69" applyNumberFormat="1" applyFont="1" applyFill="1" applyBorder="1" applyAlignment="1">
      <alignment horizontal="right" vertical="center"/>
      <protection/>
    </xf>
    <xf numFmtId="164" fontId="3" fillId="0" borderId="0" xfId="69" applyNumberFormat="1" applyFont="1" applyFill="1" applyBorder="1" applyAlignment="1">
      <alignment horizontal="right" vertical="center"/>
      <protection/>
    </xf>
    <xf numFmtId="164" fontId="3" fillId="0" borderId="56" xfId="69" applyNumberFormat="1" applyFont="1" applyFill="1" applyBorder="1" applyAlignment="1">
      <alignment horizontal="right" vertical="center"/>
      <protection/>
    </xf>
    <xf numFmtId="164" fontId="3" fillId="0" borderId="4" xfId="69" applyNumberFormat="1" applyFont="1" applyFill="1" applyBorder="1" applyAlignment="1">
      <alignment horizontal="right" vertical="center"/>
      <protection/>
    </xf>
    <xf numFmtId="164" fontId="3" fillId="0" borderId="13" xfId="69" applyNumberFormat="1" applyFont="1" applyFill="1" applyBorder="1" applyAlignment="1">
      <alignment horizontal="right" vertical="center"/>
      <protection/>
    </xf>
    <xf numFmtId="164" fontId="3" fillId="0" borderId="12" xfId="69" applyNumberFormat="1" applyFont="1" applyFill="1" applyBorder="1" applyAlignment="1">
      <alignment horizontal="right"/>
      <protection/>
    </xf>
    <xf numFmtId="164" fontId="3" fillId="0" borderId="0" xfId="69" applyNumberFormat="1" applyFont="1" applyFill="1" applyBorder="1" applyAlignment="1">
      <alignment horizontal="right"/>
      <protection/>
    </xf>
    <xf numFmtId="164" fontId="3" fillId="0" borderId="56" xfId="69" applyNumberFormat="1" applyFont="1" applyFill="1" applyBorder="1" applyAlignment="1">
      <alignment horizontal="right"/>
      <protection/>
    </xf>
    <xf numFmtId="164" fontId="3" fillId="0" borderId="0" xfId="69" applyNumberFormat="1" applyFont="1" applyFill="1" applyAlignment="1">
      <alignment horizontal="right"/>
      <protection/>
    </xf>
    <xf numFmtId="164" fontId="3" fillId="0" borderId="4" xfId="69" applyNumberFormat="1" applyFont="1" applyFill="1" applyBorder="1" applyAlignment="1">
      <alignment horizontal="right"/>
      <protection/>
    </xf>
    <xf numFmtId="164" fontId="3" fillId="0" borderId="13" xfId="69" applyNumberFormat="1" applyFont="1" applyFill="1" applyBorder="1" applyAlignment="1">
      <alignment horizontal="right"/>
      <protection/>
    </xf>
    <xf numFmtId="164" fontId="2" fillId="0" borderId="4" xfId="69" applyNumberFormat="1" applyFont="1" applyFill="1" applyBorder="1" applyAlignment="1">
      <alignment horizontal="right"/>
      <protection/>
    </xf>
    <xf numFmtId="164" fontId="2" fillId="0" borderId="13" xfId="69" applyNumberFormat="1" applyFont="1" applyFill="1" applyBorder="1" applyAlignment="1">
      <alignment horizontal="right"/>
      <protection/>
    </xf>
    <xf numFmtId="164" fontId="2" fillId="0" borderId="16" xfId="69" applyNumberFormat="1" applyFont="1" applyFill="1" applyBorder="1" applyAlignment="1">
      <alignment horizontal="right"/>
      <protection/>
    </xf>
    <xf numFmtId="0" fontId="2" fillId="0" borderId="0" xfId="0" applyFont="1" applyFill="1" applyBorder="1" applyAlignment="1">
      <alignment horizontal="center"/>
    </xf>
    <xf numFmtId="0" fontId="3" fillId="0" borderId="81" xfId="0" applyFont="1" applyBorder="1" applyAlignment="1">
      <alignment horizontal="center"/>
    </xf>
    <xf numFmtId="0" fontId="3" fillId="0" borderId="39" xfId="0" applyFont="1" applyBorder="1" applyAlignment="1">
      <alignment horizontal="center"/>
    </xf>
    <xf numFmtId="0" fontId="3" fillId="0" borderId="57" xfId="0" applyFont="1" applyBorder="1" applyAlignment="1">
      <alignment horizontal="center"/>
    </xf>
    <xf numFmtId="0" fontId="2" fillId="0" borderId="0" xfId="0" applyFont="1" applyBorder="1" applyAlignment="1">
      <alignment horizontal="center"/>
    </xf>
    <xf numFmtId="0" fontId="3" fillId="0" borderId="18" xfId="0" applyFont="1" applyBorder="1" applyAlignment="1">
      <alignment horizontal="center"/>
    </xf>
    <xf numFmtId="0" fontId="3" fillId="0" borderId="66" xfId="0" applyFont="1" applyBorder="1" applyAlignment="1">
      <alignment horizontal="center"/>
    </xf>
    <xf numFmtId="0" fontId="3" fillId="0" borderId="73" xfId="0" applyFont="1" applyBorder="1" applyAlignment="1">
      <alignment horizontal="center"/>
    </xf>
    <xf numFmtId="0" fontId="3" fillId="0" borderId="82" xfId="0" applyFont="1" applyBorder="1" applyAlignment="1">
      <alignment horizontal="center"/>
    </xf>
    <xf numFmtId="0" fontId="2" fillId="0" borderId="0" xfId="0" applyFont="1" applyFill="1" applyAlignment="1">
      <alignment horizontal="center"/>
    </xf>
    <xf numFmtId="3" fontId="3" fillId="0" borderId="0" xfId="76" applyNumberFormat="1" applyFont="1" applyFill="1" applyBorder="1" applyAlignment="1">
      <alignment horizontal="left" vertical="top" wrapText="1"/>
      <protection/>
    </xf>
    <xf numFmtId="0" fontId="3" fillId="0" borderId="83" xfId="0" applyFont="1" applyBorder="1" applyAlignment="1">
      <alignment horizontal="center"/>
    </xf>
    <xf numFmtId="0" fontId="3" fillId="0" borderId="84" xfId="0" applyFont="1" applyBorder="1" applyAlignment="1">
      <alignment horizontal="center"/>
    </xf>
    <xf numFmtId="165" fontId="3" fillId="0" borderId="49" xfId="0" applyNumberFormat="1" applyFont="1" applyFill="1" applyBorder="1" applyAlignment="1">
      <alignment horizontal="center"/>
    </xf>
    <xf numFmtId="165" fontId="3" fillId="0" borderId="47" xfId="0" applyNumberFormat="1" applyFont="1" applyFill="1" applyBorder="1" applyAlignment="1">
      <alignment horizontal="center"/>
    </xf>
    <xf numFmtId="165" fontId="3" fillId="0" borderId="67" xfId="0" applyNumberFormat="1" applyFont="1" applyFill="1" applyBorder="1" applyAlignment="1">
      <alignment horizontal="center"/>
    </xf>
    <xf numFmtId="0" fontId="3" fillId="0" borderId="19" xfId="69" applyFont="1" applyFill="1" applyBorder="1" applyAlignment="1">
      <alignment horizontal="center" vertical="center" wrapText="1"/>
      <protection/>
    </xf>
    <xf numFmtId="0" fontId="3" fillId="0" borderId="20" xfId="69" applyFont="1" applyFill="1" applyBorder="1" applyAlignment="1">
      <alignment horizontal="center" vertical="center" wrapText="1"/>
      <protection/>
    </xf>
    <xf numFmtId="0" fontId="2" fillId="0" borderId="0" xfId="69" applyFont="1" applyFill="1" applyAlignment="1">
      <alignment horizontal="center" vertical="center"/>
      <protection/>
    </xf>
    <xf numFmtId="0" fontId="2" fillId="0" borderId="0" xfId="69" applyFont="1" applyFill="1" applyAlignment="1">
      <alignment horizontal="center" vertical="center" wrapText="1"/>
      <protection/>
    </xf>
    <xf numFmtId="0" fontId="3" fillId="0" borderId="73" xfId="69" applyFont="1" applyFill="1" applyBorder="1" applyAlignment="1">
      <alignment horizontal="center" vertical="center" wrapText="1"/>
      <protection/>
    </xf>
    <xf numFmtId="0" fontId="3" fillId="0" borderId="17" xfId="69" applyFont="1" applyFill="1" applyBorder="1" applyAlignment="1">
      <alignment horizontal="center" vertical="center" wrapText="1"/>
      <protection/>
    </xf>
    <xf numFmtId="0" fontId="3" fillId="0" borderId="85" xfId="69" applyFont="1" applyFill="1" applyBorder="1" applyAlignment="1">
      <alignment horizontal="center" vertical="center" wrapText="1"/>
      <protection/>
    </xf>
    <xf numFmtId="0" fontId="3" fillId="0" borderId="86" xfId="0" applyFont="1" applyBorder="1" applyAlignment="1">
      <alignment horizontal="center"/>
    </xf>
    <xf numFmtId="0" fontId="2" fillId="0" borderId="0" xfId="0" applyFont="1" applyAlignment="1">
      <alignment horizontal="center"/>
    </xf>
    <xf numFmtId="0" fontId="2" fillId="0" borderId="0" xfId="74" applyFont="1" applyFill="1" applyAlignment="1">
      <alignment horizontal="center"/>
      <protection/>
    </xf>
    <xf numFmtId="0" fontId="3" fillId="0" borderId="0" xfId="74" applyNumberFormat="1" applyFont="1" applyFill="1" applyAlignment="1">
      <alignment horizontal="left" vertical="top" wrapText="1"/>
      <protection/>
    </xf>
    <xf numFmtId="0" fontId="3" fillId="0" borderId="0" xfId="74" applyFont="1" applyFill="1" applyBorder="1" applyAlignment="1">
      <alignment horizontal="left" vertical="top" wrapText="1"/>
      <protection/>
    </xf>
    <xf numFmtId="0" fontId="3" fillId="0" borderId="66" xfId="0" applyFont="1" applyFill="1" applyBorder="1" applyAlignment="1">
      <alignment horizontal="center" wrapText="1"/>
    </xf>
    <xf numFmtId="0" fontId="3" fillId="0" borderId="18" xfId="0" applyFont="1" applyFill="1" applyBorder="1" applyAlignment="1">
      <alignment horizontal="center" wrapText="1"/>
    </xf>
    <xf numFmtId="0" fontId="3" fillId="0" borderId="19" xfId="0" applyFont="1" applyFill="1" applyBorder="1" applyAlignment="1">
      <alignment horizontal="center" wrapText="1"/>
    </xf>
    <xf numFmtId="0" fontId="3" fillId="0" borderId="20" xfId="0" applyFont="1" applyFill="1" applyBorder="1" applyAlignment="1">
      <alignment horizontal="center" wrapText="1"/>
    </xf>
    <xf numFmtId="172" fontId="2" fillId="0" borderId="0" xfId="0" applyNumberFormat="1" applyFont="1" applyFill="1" applyAlignment="1">
      <alignment horizontal="center" wrapText="1"/>
    </xf>
    <xf numFmtId="44" fontId="2" fillId="0" borderId="0" xfId="81" applyFont="1" applyFill="1" applyAlignment="1">
      <alignment horizontal="center"/>
    </xf>
    <xf numFmtId="0" fontId="2" fillId="0" borderId="0" xfId="71" applyFont="1" applyAlignment="1">
      <alignment horizontal="center"/>
      <protection/>
    </xf>
    <xf numFmtId="0" fontId="2" fillId="0" borderId="0" xfId="72" applyFont="1" applyFill="1" applyAlignment="1">
      <alignment horizontal="center"/>
      <protection/>
    </xf>
    <xf numFmtId="0" fontId="2" fillId="0" borderId="0" xfId="73" applyFont="1" applyFill="1" applyAlignment="1">
      <alignment horizontal="center"/>
      <protection/>
    </xf>
    <xf numFmtId="0" fontId="2" fillId="0" borderId="0" xfId="73" applyFont="1" applyAlignment="1">
      <alignment horizontal="center"/>
      <protection/>
    </xf>
  </cellXfs>
  <cellStyles count="71">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tandaard 2" xfId="69"/>
    <cellStyle name="Standaard_03ALG11" xfId="70"/>
    <cellStyle name="Standaard_96ALG09" xfId="71"/>
    <cellStyle name="Standaard_96ALG10" xfId="72"/>
    <cellStyle name="Standaard_96ALG11" xfId="73"/>
    <cellStyle name="Standaard_96BUSO01" xfId="74"/>
    <cellStyle name="Standaard_blad 1" xfId="75"/>
    <cellStyle name="Standaard_evo9899" xfId="76"/>
    <cellStyle name="Subtotaal" xfId="77"/>
    <cellStyle name="Titel" xfId="78"/>
    <cellStyle name="Totaal" xfId="79"/>
    <cellStyle name="Uitvoer" xfId="80"/>
    <cellStyle name="Currency" xfId="81"/>
    <cellStyle name="Currency [0]" xfId="82"/>
    <cellStyle name="Verklarende tekst" xfId="83"/>
    <cellStyle name="Waarschuwingsteks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3</xdr:row>
      <xdr:rowOff>0</xdr:rowOff>
    </xdr:to>
    <xdr:sp>
      <xdr:nvSpPr>
        <xdr:cNvPr id="1" name="Rectangle 1"/>
        <xdr:cNvSpPr>
          <a:spLocks/>
        </xdr:cNvSpPr>
      </xdr:nvSpPr>
      <xdr:spPr>
        <a:xfrm>
          <a:off x="1352550" y="457200"/>
          <a:ext cx="523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Rectangle 1"/>
        <xdr:cNvSpPr>
          <a:spLocks/>
        </xdr:cNvSpPr>
      </xdr:nvSpPr>
      <xdr:spPr>
        <a:xfrm>
          <a:off x="2114550" y="0"/>
          <a:ext cx="514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16</xdr:col>
      <xdr:colOff>0</xdr:colOff>
      <xdr:row>16</xdr:row>
      <xdr:rowOff>161925</xdr:rowOff>
    </xdr:to>
    <xdr:sp>
      <xdr:nvSpPr>
        <xdr:cNvPr id="1" name="Text Box 2"/>
        <xdr:cNvSpPr txBox="1">
          <a:spLocks noChangeArrowheads="1"/>
        </xdr:cNvSpPr>
      </xdr:nvSpPr>
      <xdr:spPr>
        <a:xfrm>
          <a:off x="0" y="1200150"/>
          <a:ext cx="8496300" cy="14287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Vanaf schooljaar 2008-2009 zijn alle leerlingen in de Centra voor Deeltijdse Vorming ingeschreven in een Centrum voor Deeltijds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Een centrum voor deeltijdse vorming staat in voor de organisatie van persoonlijke ontwikkelingstrajecten van een leerling die ingeschreven is in een CDO. Het CDV kan ook de algemene vorming binnen het deeltijds beroepssecundair onderwijs of de ondersteuning van leerlinggebonden activiteiten in de centra voor deeltijds beroepssecundair onderwijs (bv. activititeiten zoals het onthaal van instromers of time-in voor jongeren die dreigen uit te vallen) organiseren.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Om dubbeltellingen te vermijden worden deze leerlingen niet meer opgenomen in een aparte tabel.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95250</xdr:rowOff>
    </xdr:from>
    <xdr:to>
      <xdr:col>30</xdr:col>
      <xdr:colOff>266700</xdr:colOff>
      <xdr:row>34</xdr:row>
      <xdr:rowOff>0</xdr:rowOff>
    </xdr:to>
    <xdr:sp>
      <xdr:nvSpPr>
        <xdr:cNvPr id="1" name="Text Box 1"/>
        <xdr:cNvSpPr txBox="1">
          <a:spLocks noChangeArrowheads="1"/>
        </xdr:cNvSpPr>
      </xdr:nvSpPr>
      <xdr:spPr>
        <a:xfrm>
          <a:off x="0" y="4552950"/>
          <a:ext cx="10029825" cy="514350"/>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900" b="0" i="0" u="none" baseline="0">
              <a:solidFill>
                <a:srgbClr val="000000"/>
              </a:solidFill>
              <a:latin typeface="Arial"/>
              <a:ea typeface="Arial"/>
              <a:cs typeface="Arial"/>
            </a:rPr>
            <a:t>In Vlaanderen geldt er geen schoolplicht, maar leerplicht. Hieraan kan ook voldaan worden door het volgen van huisonderwijs. Huisonderwijs is een vorm van onderwijs waarbij de ouders van de leerplichtige jongeren beslist hebben dit zelf te organiseren en te bekostigen. Ouders die voor huisonderwijs kiezen, moeten dit meedelen aan het Beleidsdomein Onderwijs.en Vorming. De overheid heeft immers de opdracht te controleren of alle leerplichtige leerlingen effectief aan de leerplicht voldoen. </a:t>
          </a:r>
        </a:p>
      </xdr:txBody>
    </xdr:sp>
    <xdr:clientData/>
  </xdr:twoCellAnchor>
  <xdr:twoCellAnchor>
    <xdr:from>
      <xdr:col>0</xdr:col>
      <xdr:colOff>0</xdr:colOff>
      <xdr:row>34</xdr:row>
      <xdr:rowOff>85725</xdr:rowOff>
    </xdr:from>
    <xdr:to>
      <xdr:col>30</xdr:col>
      <xdr:colOff>266700</xdr:colOff>
      <xdr:row>39</xdr:row>
      <xdr:rowOff>133350</xdr:rowOff>
    </xdr:to>
    <xdr:sp>
      <xdr:nvSpPr>
        <xdr:cNvPr id="2" name="Tekstvak 2"/>
        <xdr:cNvSpPr txBox="1">
          <a:spLocks noChangeArrowheads="1"/>
        </xdr:cNvSpPr>
      </xdr:nvSpPr>
      <xdr:spPr>
        <a:xfrm>
          <a:off x="0" y="5153025"/>
          <a:ext cx="10029825"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Sinds schooljaar 2013-2014 is er nieuwe regelgeving over huisonderwijs van kracht. Onder andere de definitie van huisonderwijs werd herzien: huisonderwijs is onderwijs dat verstrekt wordt aan leerplichtigen van wie de ouders beslist hebben om hun kinderen niet in te schrijven in een door de Vlaamse Gemeenschap, de Franse Gemeenschap of de Duitstalige Gemeenschap erkende, gefinancierde of gesubsidieerde school. Huisonderwijs kan georganiseerd worden in individueel verband, maar ook bv. privéscholen vallen vanaf 2013-2014 onder het stelsel van huisonderwijs.
</a:t>
          </a:r>
          <a:r>
            <a:rPr lang="en-US" cap="none" sz="900" b="0" i="0" u="none" baseline="0">
              <a:solidFill>
                <a:srgbClr val="000000"/>
              </a:solidFill>
              <a:latin typeface="Arial"/>
              <a:ea typeface="Arial"/>
              <a:cs typeface="Arial"/>
            </a:rPr>
            <a:t>Ouders die voor hun kinderen kiezen voor huisonderwijs moeten tijdig een verklaring van huisonderwijs indienen. Bovenstaand cijfer is het aantal verklaringen van huisonderwijs dat het Agentschap voor Onderwijsdiensten (AgODi) gedurende het voorbije schooljaar ontvangen heeft.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66</xdr:row>
      <xdr:rowOff>9525</xdr:rowOff>
    </xdr:from>
    <xdr:to>
      <xdr:col>8</xdr:col>
      <xdr:colOff>514350</xdr:colOff>
      <xdr:row>94</xdr:row>
      <xdr:rowOff>9525</xdr:rowOff>
    </xdr:to>
    <xdr:sp>
      <xdr:nvSpPr>
        <xdr:cNvPr id="1" name="Text Box 1"/>
        <xdr:cNvSpPr txBox="1">
          <a:spLocks noChangeArrowheads="1"/>
        </xdr:cNvSpPr>
      </xdr:nvSpPr>
      <xdr:spPr>
        <a:xfrm>
          <a:off x="28575" y="9744075"/>
          <a:ext cx="6705600" cy="45339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sng" baseline="0">
              <a:solidFill>
                <a:srgbClr val="000000"/>
              </a:solidFill>
              <a:latin typeface="Arial"/>
              <a:ea typeface="Arial"/>
              <a:cs typeface="Arial"/>
            </a:rPr>
            <a:t>Geïntegreerd onderwijs
</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Het geïntegreerd onderwijs kan beschouwd worden als een samenwerkingsverband tussen het gewoon en het buitengewoon onderwijs. Het is bedoeld om leerlingen met een handicap en/of leer- en opvoedingsmoeilijkheden de lessen en activiteiten te laten volgen in een school voor gewoon onderwijs met hulp vanuit een school voor buitengewoon onderwijs. Deze laatste krijgt daartoe begeleidingseenheden (dit zijn lestijden of lesuren en/of uren voor paramedische hulp) en een integratietoelage (voor de vergoeding van de verplaatsingskosten van de G.ON.-begeleiders).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Voor het geïntegreerd onderwijs komen slechts die leerlingen in aanmerking die zonder G.ON.-hulp op het buitengewoon onderwijs zouden aangewezen zijn. Daarom is één van de toelatingsvoorwaarden dat er een attest buitengewoon onderwijs moet afgeleverd worden.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Vanaf het schooljaar 1994-1995 komen de leerlingen van alle types buitengewoon onderwijs in aanmerking, type 5 uitgezonderd. Voor de leerlingen met een fysieke, visuele of auditieve handicap wordt er een onderscheid gemaakt tussen een matige en ernstige handicap. De begeleidingsduur is slechts voor leerlingen met een ernstige handicap onbeperkt in de tijd.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Het geïntegreerd onderwijs kan gegeven worden op het niveau van het kleuteronderwijs, het lager, secundair en hoger onderwijs, met uitzondering van het universitair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Naast de volledige integratie, waarbij de leerling alle lessen en activiteiten in het gewoon onderwijs volgt, is ook een gedeeltelijke integratie mogelijk. Bij de gedeeltelijke integratie volgt de leerling minstens twee halve dagen per week gewoon onderwijs. De integratie kan permanent of tijdelijk zijn. De integratie is permanent wanneer de leerling ten minste vanaf de eerste schooldag van oktober tot het einde van het schooljaar de lessen in het gewoon onderwijs volgt. Indien deze periode minder bedraagt dan van de eerste schooldag van oktober tot 30 juni, dan is de integratie tijdelijk.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el%20gegevensbeheer\08%20vermeulen\1-%20PUBLICATIES\JAARBOEK_1112\LEERLINGEN\ALGEMEEN\01_algem_correcties_voor_Patty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OUD"/>
      <sheetName val="11ALG02"/>
      <sheetName val="11ALG04"/>
      <sheetName val="11ALG05"/>
      <sheetName val="11ALG07"/>
      <sheetName val="11ALG08"/>
      <sheetName val="11ALG10"/>
      <sheetName val="11ALG11"/>
      <sheetName val="11ALG12"/>
      <sheetName val="11ALG13"/>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5"/>
  <sheetViews>
    <sheetView tabSelected="1" zoomScalePageLayoutView="0" workbookViewId="0" topLeftCell="A1">
      <selection activeCell="O41" sqref="O41"/>
    </sheetView>
  </sheetViews>
  <sheetFormatPr defaultColWidth="9.140625" defaultRowHeight="12.75"/>
  <cols>
    <col min="1" max="1" width="11.57421875" style="0" customWidth="1"/>
  </cols>
  <sheetData>
    <row r="1" ht="15">
      <c r="A1" s="65" t="s">
        <v>149</v>
      </c>
    </row>
    <row r="2" ht="15">
      <c r="A2" s="65"/>
    </row>
    <row r="3" spans="1:2" ht="12.75">
      <c r="A3" t="s">
        <v>337</v>
      </c>
      <c r="B3" t="s">
        <v>142</v>
      </c>
    </row>
    <row r="4" spans="1:2" ht="12.75">
      <c r="A4" t="s">
        <v>338</v>
      </c>
      <c r="B4" t="s">
        <v>143</v>
      </c>
    </row>
    <row r="5" spans="1:2" ht="12.75">
      <c r="A5" t="s">
        <v>339</v>
      </c>
      <c r="B5" t="s">
        <v>334</v>
      </c>
    </row>
    <row r="6" spans="1:2" ht="12.75">
      <c r="A6" t="s">
        <v>340</v>
      </c>
      <c r="B6" t="s">
        <v>144</v>
      </c>
    </row>
    <row r="7" spans="1:2" ht="12.75">
      <c r="A7" t="s">
        <v>341</v>
      </c>
      <c r="B7" t="s">
        <v>145</v>
      </c>
    </row>
    <row r="8" spans="1:2" ht="12.75">
      <c r="A8" t="s">
        <v>342</v>
      </c>
      <c r="B8" t="s">
        <v>324</v>
      </c>
    </row>
    <row r="9" spans="1:2" ht="12.75">
      <c r="A9" t="s">
        <v>343</v>
      </c>
      <c r="B9" t="s">
        <v>147</v>
      </c>
    </row>
    <row r="10" spans="1:2" ht="12.75">
      <c r="A10" t="s">
        <v>344</v>
      </c>
      <c r="B10" t="s">
        <v>148</v>
      </c>
    </row>
    <row r="11" spans="1:2" ht="12.75">
      <c r="A11" t="s">
        <v>345</v>
      </c>
      <c r="B11" t="s">
        <v>158</v>
      </c>
    </row>
    <row r="12" spans="1:2" ht="12.75">
      <c r="A12" t="s">
        <v>346</v>
      </c>
      <c r="B12" t="s">
        <v>249</v>
      </c>
    </row>
    <row r="13" spans="1:2" ht="12.75">
      <c r="A13" t="s">
        <v>347</v>
      </c>
      <c r="B13" t="s">
        <v>250</v>
      </c>
    </row>
    <row r="14" spans="1:2" ht="12.75">
      <c r="A14" t="s">
        <v>348</v>
      </c>
      <c r="B14" t="s">
        <v>251</v>
      </c>
    </row>
    <row r="15" spans="1:2" ht="12.75">
      <c r="A15" t="s">
        <v>349</v>
      </c>
      <c r="B15" t="s">
        <v>252</v>
      </c>
    </row>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E33"/>
  <sheetViews>
    <sheetView zoomScalePageLayoutView="0" workbookViewId="0" topLeftCell="A1">
      <selection activeCell="AB51" sqref="AB51"/>
    </sheetView>
  </sheetViews>
  <sheetFormatPr defaultColWidth="9.140625" defaultRowHeight="12.75"/>
  <cols>
    <col min="1" max="1" width="9.7109375" style="33" customWidth="1"/>
    <col min="2" max="15" width="4.7109375" style="39" customWidth="1"/>
    <col min="16" max="16" width="4.7109375" style="33" customWidth="1"/>
    <col min="17" max="31" width="4.7109375" style="39" customWidth="1"/>
    <col min="32" max="16384" width="9.140625" style="39" customWidth="1"/>
  </cols>
  <sheetData>
    <row r="1" ht="12">
      <c r="A1" s="36" t="s">
        <v>350</v>
      </c>
    </row>
    <row r="2" spans="1:28" ht="12.75" customHeight="1">
      <c r="A2" s="526" t="s">
        <v>159</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row>
    <row r="3" spans="1:28" ht="12">
      <c r="A3" s="527" t="s">
        <v>160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row>
    <row r="4" ht="12" thickBot="1">
      <c r="A4" s="36"/>
    </row>
    <row r="5" spans="1:31" ht="12.75" customHeight="1">
      <c r="A5" s="47"/>
      <c r="B5" s="522" t="s">
        <v>128</v>
      </c>
      <c r="C5" s="523"/>
      <c r="D5" s="523"/>
      <c r="E5" s="522" t="s">
        <v>129</v>
      </c>
      <c r="F5" s="523"/>
      <c r="G5" s="523"/>
      <c r="H5" s="522" t="s">
        <v>130</v>
      </c>
      <c r="I5" s="523"/>
      <c r="J5" s="523"/>
      <c r="K5" s="522" t="s">
        <v>131</v>
      </c>
      <c r="L5" s="523"/>
      <c r="M5" s="523"/>
      <c r="N5" s="524" t="s">
        <v>133</v>
      </c>
      <c r="O5" s="525"/>
      <c r="P5" s="525"/>
      <c r="Q5" s="524" t="s">
        <v>139</v>
      </c>
      <c r="R5" s="525"/>
      <c r="S5" s="525"/>
      <c r="T5" s="524" t="s">
        <v>150</v>
      </c>
      <c r="U5" s="525"/>
      <c r="V5" s="525"/>
      <c r="W5" s="524" t="s">
        <v>157</v>
      </c>
      <c r="X5" s="525"/>
      <c r="Y5" s="525"/>
      <c r="Z5" s="524" t="s">
        <v>179</v>
      </c>
      <c r="AA5" s="525"/>
      <c r="AB5" s="525"/>
      <c r="AC5" s="524" t="s">
        <v>352</v>
      </c>
      <c r="AD5" s="525"/>
      <c r="AE5" s="525"/>
    </row>
    <row r="6" spans="1:31" ht="11.25">
      <c r="A6" s="295"/>
      <c r="B6" s="261" t="s">
        <v>54</v>
      </c>
      <c r="C6" s="262" t="s">
        <v>55</v>
      </c>
      <c r="D6" s="262" t="s">
        <v>56</v>
      </c>
      <c r="E6" s="261" t="s">
        <v>54</v>
      </c>
      <c r="F6" s="262" t="s">
        <v>55</v>
      </c>
      <c r="G6" s="262" t="s">
        <v>56</v>
      </c>
      <c r="H6" s="261" t="s">
        <v>54</v>
      </c>
      <c r="I6" s="262" t="s">
        <v>55</v>
      </c>
      <c r="J6" s="262" t="s">
        <v>56</v>
      </c>
      <c r="K6" s="261" t="s">
        <v>54</v>
      </c>
      <c r="L6" s="262" t="s">
        <v>55</v>
      </c>
      <c r="M6" s="262" t="s">
        <v>56</v>
      </c>
      <c r="N6" s="261" t="s">
        <v>54</v>
      </c>
      <c r="O6" s="262" t="s">
        <v>55</v>
      </c>
      <c r="P6" s="262" t="s">
        <v>56</v>
      </c>
      <c r="Q6" s="261" t="s">
        <v>54</v>
      </c>
      <c r="R6" s="262" t="s">
        <v>55</v>
      </c>
      <c r="S6" s="262" t="s">
        <v>56</v>
      </c>
      <c r="T6" s="261" t="s">
        <v>54</v>
      </c>
      <c r="U6" s="262" t="s">
        <v>55</v>
      </c>
      <c r="V6" s="262" t="s">
        <v>56</v>
      </c>
      <c r="W6" s="261" t="s">
        <v>54</v>
      </c>
      <c r="X6" s="262" t="s">
        <v>55</v>
      </c>
      <c r="Y6" s="262" t="s">
        <v>56</v>
      </c>
      <c r="Z6" s="261" t="s">
        <v>54</v>
      </c>
      <c r="AA6" s="262" t="s">
        <v>55</v>
      </c>
      <c r="AB6" s="262" t="s">
        <v>56</v>
      </c>
      <c r="AC6" s="261" t="s">
        <v>54</v>
      </c>
      <c r="AD6" s="262" t="s">
        <v>55</v>
      </c>
      <c r="AE6" s="262" t="s">
        <v>56</v>
      </c>
    </row>
    <row r="7" spans="1:31" ht="11.25">
      <c r="A7" s="33" t="s">
        <v>161</v>
      </c>
      <c r="B7" s="296">
        <v>0</v>
      </c>
      <c r="C7" s="63">
        <v>0</v>
      </c>
      <c r="D7" s="63">
        <v>0</v>
      </c>
      <c r="E7" s="296">
        <v>0</v>
      </c>
      <c r="F7" s="63">
        <v>0</v>
      </c>
      <c r="G7" s="63">
        <v>0</v>
      </c>
      <c r="H7" s="296">
        <v>0</v>
      </c>
      <c r="I7" s="63">
        <v>1</v>
      </c>
      <c r="J7" s="63">
        <v>1</v>
      </c>
      <c r="K7" s="296">
        <v>0</v>
      </c>
      <c r="L7" s="63">
        <v>0</v>
      </c>
      <c r="M7" s="63">
        <v>0</v>
      </c>
      <c r="N7" s="296">
        <v>0</v>
      </c>
      <c r="O7" s="63">
        <v>0</v>
      </c>
      <c r="P7" s="63">
        <v>0</v>
      </c>
      <c r="Q7" s="296">
        <v>2</v>
      </c>
      <c r="R7" s="63">
        <v>0</v>
      </c>
      <c r="S7" s="63">
        <v>2</v>
      </c>
      <c r="T7" s="296" t="s">
        <v>162</v>
      </c>
      <c r="U7" s="63" t="s">
        <v>162</v>
      </c>
      <c r="V7" s="63" t="s">
        <v>162</v>
      </c>
      <c r="W7" s="296">
        <v>0</v>
      </c>
      <c r="X7" s="63">
        <v>0</v>
      </c>
      <c r="Y7" s="63">
        <f aca="true" t="shared" si="0" ref="Y7:Y16">SUM(W7:X7)</f>
        <v>0</v>
      </c>
      <c r="Z7" s="296">
        <v>1</v>
      </c>
      <c r="AA7" s="63" t="s">
        <v>162</v>
      </c>
      <c r="AB7" s="63">
        <v>1</v>
      </c>
      <c r="AC7" s="296">
        <v>1</v>
      </c>
      <c r="AD7" s="63" t="s">
        <v>162</v>
      </c>
      <c r="AE7" s="63">
        <v>1</v>
      </c>
    </row>
    <row r="8" spans="1:31" ht="11.25">
      <c r="A8" s="33" t="s">
        <v>163</v>
      </c>
      <c r="B8" s="66">
        <v>0</v>
      </c>
      <c r="C8" s="62">
        <v>0</v>
      </c>
      <c r="D8" s="62">
        <v>0</v>
      </c>
      <c r="E8" s="66">
        <v>0</v>
      </c>
      <c r="F8" s="62">
        <v>1</v>
      </c>
      <c r="G8" s="62">
        <v>1</v>
      </c>
      <c r="H8" s="66">
        <v>0</v>
      </c>
      <c r="I8" s="62">
        <v>0</v>
      </c>
      <c r="J8" s="62">
        <v>0</v>
      </c>
      <c r="K8" s="66">
        <v>0</v>
      </c>
      <c r="L8" s="62">
        <v>0</v>
      </c>
      <c r="M8" s="62">
        <v>0</v>
      </c>
      <c r="N8" s="66">
        <v>0</v>
      </c>
      <c r="O8" s="62">
        <v>0</v>
      </c>
      <c r="P8" s="62">
        <v>0</v>
      </c>
      <c r="Q8" s="66">
        <v>1</v>
      </c>
      <c r="R8" s="62">
        <v>0</v>
      </c>
      <c r="S8" s="62">
        <v>1</v>
      </c>
      <c r="T8" s="296" t="s">
        <v>162</v>
      </c>
      <c r="U8" s="63" t="s">
        <v>162</v>
      </c>
      <c r="V8" s="63" t="s">
        <v>162</v>
      </c>
      <c r="W8" s="296">
        <v>1</v>
      </c>
      <c r="X8" s="63">
        <v>3</v>
      </c>
      <c r="Y8" s="63">
        <f t="shared" si="0"/>
        <v>4</v>
      </c>
      <c r="Z8" s="296" t="s">
        <v>162</v>
      </c>
      <c r="AA8" s="63" t="s">
        <v>162</v>
      </c>
      <c r="AB8" s="63" t="s">
        <v>162</v>
      </c>
      <c r="AC8" s="296">
        <v>3</v>
      </c>
      <c r="AD8" s="63">
        <v>1</v>
      </c>
      <c r="AE8" s="63">
        <v>4</v>
      </c>
    </row>
    <row r="9" spans="1:31" s="33" customFormat="1" ht="11.25">
      <c r="A9" s="33" t="s">
        <v>164</v>
      </c>
      <c r="B9" s="66">
        <v>3</v>
      </c>
      <c r="C9" s="62">
        <v>1</v>
      </c>
      <c r="D9" s="62">
        <v>4</v>
      </c>
      <c r="E9" s="66">
        <v>0</v>
      </c>
      <c r="F9" s="62">
        <v>0</v>
      </c>
      <c r="G9" s="62">
        <v>0</v>
      </c>
      <c r="H9" s="66">
        <v>3</v>
      </c>
      <c r="I9" s="62">
        <v>2</v>
      </c>
      <c r="J9" s="62">
        <v>5</v>
      </c>
      <c r="K9" s="66">
        <v>0</v>
      </c>
      <c r="L9" s="62">
        <v>2</v>
      </c>
      <c r="M9" s="62">
        <v>2</v>
      </c>
      <c r="N9" s="66">
        <v>2</v>
      </c>
      <c r="O9" s="62">
        <v>3</v>
      </c>
      <c r="P9" s="62">
        <v>5</v>
      </c>
      <c r="Q9" s="66">
        <v>3</v>
      </c>
      <c r="R9" s="62">
        <v>3</v>
      </c>
      <c r="S9" s="62">
        <v>6</v>
      </c>
      <c r="T9" s="296">
        <v>4</v>
      </c>
      <c r="U9" s="63">
        <v>1</v>
      </c>
      <c r="V9" s="63">
        <v>5</v>
      </c>
      <c r="W9" s="66">
        <v>4</v>
      </c>
      <c r="X9" s="62">
        <v>1</v>
      </c>
      <c r="Y9" s="62">
        <f t="shared" si="0"/>
        <v>5</v>
      </c>
      <c r="Z9" s="66">
        <v>4</v>
      </c>
      <c r="AA9" s="62">
        <v>3</v>
      </c>
      <c r="AB9" s="62">
        <v>7</v>
      </c>
      <c r="AC9" s="66">
        <v>1</v>
      </c>
      <c r="AD9" s="62">
        <v>2</v>
      </c>
      <c r="AE9" s="63">
        <v>3</v>
      </c>
    </row>
    <row r="10" spans="1:31" ht="11.25">
      <c r="A10" s="33" t="s">
        <v>165</v>
      </c>
      <c r="B10" s="66">
        <v>21</v>
      </c>
      <c r="C10" s="62">
        <v>17</v>
      </c>
      <c r="D10" s="62">
        <v>38</v>
      </c>
      <c r="E10" s="66">
        <v>14</v>
      </c>
      <c r="F10" s="62">
        <v>10</v>
      </c>
      <c r="G10" s="62">
        <v>24</v>
      </c>
      <c r="H10" s="66">
        <v>18</v>
      </c>
      <c r="I10" s="62">
        <v>21</v>
      </c>
      <c r="J10" s="62">
        <v>39</v>
      </c>
      <c r="K10" s="66">
        <v>23</v>
      </c>
      <c r="L10" s="62">
        <v>22</v>
      </c>
      <c r="M10" s="62">
        <v>45</v>
      </c>
      <c r="N10" s="66">
        <v>19</v>
      </c>
      <c r="O10" s="62">
        <v>24</v>
      </c>
      <c r="P10" s="62">
        <v>43</v>
      </c>
      <c r="Q10" s="66">
        <v>20</v>
      </c>
      <c r="R10" s="62">
        <v>13</v>
      </c>
      <c r="S10" s="62">
        <v>33</v>
      </c>
      <c r="T10" s="296">
        <v>19</v>
      </c>
      <c r="U10" s="63">
        <v>22</v>
      </c>
      <c r="V10" s="63">
        <v>41</v>
      </c>
      <c r="W10" s="66">
        <v>27</v>
      </c>
      <c r="X10" s="62">
        <v>21</v>
      </c>
      <c r="Y10" s="62">
        <f t="shared" si="0"/>
        <v>48</v>
      </c>
      <c r="Z10" s="66">
        <v>25</v>
      </c>
      <c r="AA10" s="62">
        <v>21</v>
      </c>
      <c r="AB10" s="62">
        <v>46</v>
      </c>
      <c r="AC10" s="66">
        <v>105</v>
      </c>
      <c r="AD10" s="62">
        <v>62</v>
      </c>
      <c r="AE10" s="63">
        <v>167</v>
      </c>
    </row>
    <row r="11" spans="1:31" ht="11.25">
      <c r="A11" s="33" t="s">
        <v>166</v>
      </c>
      <c r="B11" s="66">
        <v>12</v>
      </c>
      <c r="C11" s="62">
        <v>17</v>
      </c>
      <c r="D11" s="62">
        <v>29</v>
      </c>
      <c r="E11" s="66">
        <v>17</v>
      </c>
      <c r="F11" s="62">
        <v>18</v>
      </c>
      <c r="G11" s="62">
        <v>35</v>
      </c>
      <c r="H11" s="66">
        <v>21</v>
      </c>
      <c r="I11" s="62">
        <v>11</v>
      </c>
      <c r="J11" s="62">
        <v>32</v>
      </c>
      <c r="K11" s="66">
        <v>22</v>
      </c>
      <c r="L11" s="62">
        <v>28</v>
      </c>
      <c r="M11" s="62">
        <v>50</v>
      </c>
      <c r="N11" s="66">
        <v>28</v>
      </c>
      <c r="O11" s="62">
        <v>24</v>
      </c>
      <c r="P11" s="62">
        <v>52</v>
      </c>
      <c r="Q11" s="66">
        <v>24</v>
      </c>
      <c r="R11" s="62">
        <v>32</v>
      </c>
      <c r="S11" s="62">
        <v>56</v>
      </c>
      <c r="T11" s="296">
        <v>27</v>
      </c>
      <c r="U11" s="63">
        <v>20</v>
      </c>
      <c r="V11" s="63">
        <v>47</v>
      </c>
      <c r="W11" s="66">
        <v>24</v>
      </c>
      <c r="X11" s="62">
        <v>22</v>
      </c>
      <c r="Y11" s="62">
        <f t="shared" si="0"/>
        <v>46</v>
      </c>
      <c r="Z11" s="66">
        <v>34</v>
      </c>
      <c r="AA11" s="62">
        <v>24</v>
      </c>
      <c r="AB11" s="62">
        <v>58</v>
      </c>
      <c r="AC11" s="66">
        <v>119</v>
      </c>
      <c r="AD11" s="62">
        <v>67</v>
      </c>
      <c r="AE11" s="63">
        <v>186</v>
      </c>
    </row>
    <row r="12" spans="1:31" ht="11.25">
      <c r="A12" s="33" t="s">
        <v>167</v>
      </c>
      <c r="B12" s="66">
        <v>19</v>
      </c>
      <c r="C12" s="62">
        <v>12</v>
      </c>
      <c r="D12" s="62">
        <v>31</v>
      </c>
      <c r="E12" s="66">
        <v>15</v>
      </c>
      <c r="F12" s="62">
        <v>18</v>
      </c>
      <c r="G12" s="62">
        <v>33</v>
      </c>
      <c r="H12" s="66">
        <v>22</v>
      </c>
      <c r="I12" s="62">
        <v>16</v>
      </c>
      <c r="J12" s="62">
        <v>38</v>
      </c>
      <c r="K12" s="66">
        <v>22</v>
      </c>
      <c r="L12" s="62">
        <v>18</v>
      </c>
      <c r="M12" s="62">
        <v>40</v>
      </c>
      <c r="N12" s="66">
        <v>20</v>
      </c>
      <c r="O12" s="62">
        <v>26</v>
      </c>
      <c r="P12" s="62">
        <v>46</v>
      </c>
      <c r="Q12" s="66">
        <v>21</v>
      </c>
      <c r="R12" s="62">
        <v>25</v>
      </c>
      <c r="S12" s="62">
        <v>46</v>
      </c>
      <c r="T12" s="296">
        <v>21</v>
      </c>
      <c r="U12" s="63">
        <v>35</v>
      </c>
      <c r="V12" s="63">
        <v>56</v>
      </c>
      <c r="W12" s="66">
        <v>26</v>
      </c>
      <c r="X12" s="62">
        <v>23</v>
      </c>
      <c r="Y12" s="62">
        <f t="shared" si="0"/>
        <v>49</v>
      </c>
      <c r="Z12" s="66">
        <v>25</v>
      </c>
      <c r="AA12" s="62">
        <v>29</v>
      </c>
      <c r="AB12" s="62">
        <v>54</v>
      </c>
      <c r="AC12" s="66">
        <v>111</v>
      </c>
      <c r="AD12" s="62">
        <v>56</v>
      </c>
      <c r="AE12" s="63">
        <v>167</v>
      </c>
    </row>
    <row r="13" spans="1:31" ht="11.25">
      <c r="A13" s="33" t="s">
        <v>168</v>
      </c>
      <c r="B13" s="66">
        <v>19</v>
      </c>
      <c r="C13" s="62">
        <v>9</v>
      </c>
      <c r="D13" s="62">
        <v>28</v>
      </c>
      <c r="E13" s="66">
        <v>27</v>
      </c>
      <c r="F13" s="62">
        <v>16</v>
      </c>
      <c r="G13" s="62">
        <v>43</v>
      </c>
      <c r="H13" s="66">
        <v>18</v>
      </c>
      <c r="I13" s="62">
        <v>24</v>
      </c>
      <c r="J13" s="62">
        <v>42</v>
      </c>
      <c r="K13" s="66">
        <v>29</v>
      </c>
      <c r="L13" s="62">
        <v>23</v>
      </c>
      <c r="M13" s="62">
        <v>52</v>
      </c>
      <c r="N13" s="66">
        <v>28</v>
      </c>
      <c r="O13" s="62">
        <v>17</v>
      </c>
      <c r="P13" s="62">
        <v>45</v>
      </c>
      <c r="Q13" s="66">
        <v>26</v>
      </c>
      <c r="R13" s="62">
        <v>25</v>
      </c>
      <c r="S13" s="62">
        <v>51</v>
      </c>
      <c r="T13" s="296">
        <v>28</v>
      </c>
      <c r="U13" s="63">
        <v>26</v>
      </c>
      <c r="V13" s="63">
        <v>54</v>
      </c>
      <c r="W13" s="66">
        <v>25</v>
      </c>
      <c r="X13" s="62">
        <v>32</v>
      </c>
      <c r="Y13" s="62">
        <f t="shared" si="0"/>
        <v>57</v>
      </c>
      <c r="Z13" s="66">
        <v>37</v>
      </c>
      <c r="AA13" s="62">
        <v>20</v>
      </c>
      <c r="AB13" s="62">
        <v>57</v>
      </c>
      <c r="AC13" s="66">
        <v>110</v>
      </c>
      <c r="AD13" s="62">
        <v>55</v>
      </c>
      <c r="AE13" s="63">
        <v>165</v>
      </c>
    </row>
    <row r="14" spans="1:31" ht="11.25">
      <c r="A14" s="33" t="s">
        <v>169</v>
      </c>
      <c r="B14" s="66">
        <v>17</v>
      </c>
      <c r="C14" s="62">
        <v>18</v>
      </c>
      <c r="D14" s="62">
        <v>35</v>
      </c>
      <c r="E14" s="66">
        <v>31</v>
      </c>
      <c r="F14" s="62">
        <v>15</v>
      </c>
      <c r="G14" s="62">
        <v>46</v>
      </c>
      <c r="H14" s="66">
        <v>28</v>
      </c>
      <c r="I14" s="62">
        <v>12</v>
      </c>
      <c r="J14" s="62">
        <v>40</v>
      </c>
      <c r="K14" s="66">
        <v>23</v>
      </c>
      <c r="L14" s="62">
        <v>19</v>
      </c>
      <c r="M14" s="62">
        <v>42</v>
      </c>
      <c r="N14" s="66">
        <v>32</v>
      </c>
      <c r="O14" s="62">
        <v>16</v>
      </c>
      <c r="P14" s="62">
        <v>48</v>
      </c>
      <c r="Q14" s="66">
        <v>31</v>
      </c>
      <c r="R14" s="62">
        <v>17</v>
      </c>
      <c r="S14" s="62">
        <v>48</v>
      </c>
      <c r="T14" s="296">
        <v>25</v>
      </c>
      <c r="U14" s="63">
        <v>20</v>
      </c>
      <c r="V14" s="63">
        <v>45</v>
      </c>
      <c r="W14" s="66">
        <v>27</v>
      </c>
      <c r="X14" s="62">
        <v>33</v>
      </c>
      <c r="Y14" s="62">
        <f t="shared" si="0"/>
        <v>60</v>
      </c>
      <c r="Z14" s="66">
        <v>22</v>
      </c>
      <c r="AA14" s="62">
        <v>41</v>
      </c>
      <c r="AB14" s="62">
        <v>63</v>
      </c>
      <c r="AC14" s="66">
        <v>98</v>
      </c>
      <c r="AD14" s="62">
        <v>56</v>
      </c>
      <c r="AE14" s="63">
        <v>154</v>
      </c>
    </row>
    <row r="15" spans="1:31" ht="11.25">
      <c r="A15" s="33" t="s">
        <v>170</v>
      </c>
      <c r="B15" s="284">
        <v>10</v>
      </c>
      <c r="C15" s="285">
        <v>27</v>
      </c>
      <c r="D15" s="62">
        <v>37</v>
      </c>
      <c r="E15" s="284">
        <v>20</v>
      </c>
      <c r="F15" s="285">
        <v>18</v>
      </c>
      <c r="G15" s="62">
        <v>38</v>
      </c>
      <c r="H15" s="284">
        <v>31</v>
      </c>
      <c r="I15" s="285">
        <v>19</v>
      </c>
      <c r="J15" s="62">
        <v>50</v>
      </c>
      <c r="K15" s="284">
        <v>34</v>
      </c>
      <c r="L15" s="285">
        <v>14</v>
      </c>
      <c r="M15" s="62">
        <v>48</v>
      </c>
      <c r="N15" s="284">
        <v>23</v>
      </c>
      <c r="O15" s="285">
        <v>27</v>
      </c>
      <c r="P15" s="285">
        <v>50</v>
      </c>
      <c r="Q15" s="284">
        <v>32</v>
      </c>
      <c r="R15" s="285">
        <v>20</v>
      </c>
      <c r="S15" s="285">
        <v>52</v>
      </c>
      <c r="T15" s="297">
        <v>29</v>
      </c>
      <c r="U15" s="298">
        <v>17</v>
      </c>
      <c r="V15" s="298">
        <v>46</v>
      </c>
      <c r="W15" s="284">
        <v>36</v>
      </c>
      <c r="X15" s="285">
        <v>19</v>
      </c>
      <c r="Y15" s="285">
        <f t="shared" si="0"/>
        <v>55</v>
      </c>
      <c r="Z15" s="284">
        <v>21</v>
      </c>
      <c r="AA15" s="285">
        <v>35</v>
      </c>
      <c r="AB15" s="285">
        <v>56</v>
      </c>
      <c r="AC15" s="284">
        <v>84</v>
      </c>
      <c r="AD15" s="285">
        <v>64</v>
      </c>
      <c r="AE15" s="63">
        <v>148</v>
      </c>
    </row>
    <row r="16" spans="1:31" s="37" customFormat="1" ht="12">
      <c r="A16" s="14" t="s">
        <v>9</v>
      </c>
      <c r="B16" s="44">
        <v>101</v>
      </c>
      <c r="C16" s="46">
        <v>101</v>
      </c>
      <c r="D16" s="286">
        <v>202</v>
      </c>
      <c r="E16" s="44">
        <v>124</v>
      </c>
      <c r="F16" s="46">
        <v>96</v>
      </c>
      <c r="G16" s="286">
        <v>220</v>
      </c>
      <c r="H16" s="44">
        <v>141</v>
      </c>
      <c r="I16" s="46">
        <v>106</v>
      </c>
      <c r="J16" s="286">
        <v>247</v>
      </c>
      <c r="K16" s="44">
        <v>153</v>
      </c>
      <c r="L16" s="46">
        <v>126</v>
      </c>
      <c r="M16" s="286">
        <v>279</v>
      </c>
      <c r="N16" s="44">
        <v>152</v>
      </c>
      <c r="O16" s="46">
        <v>137</v>
      </c>
      <c r="P16" s="46">
        <v>289</v>
      </c>
      <c r="Q16" s="44">
        <v>160</v>
      </c>
      <c r="R16" s="46">
        <v>135</v>
      </c>
      <c r="S16" s="46">
        <v>295</v>
      </c>
      <c r="T16" s="44">
        <v>153</v>
      </c>
      <c r="U16" s="46">
        <v>141</v>
      </c>
      <c r="V16" s="46">
        <v>294</v>
      </c>
      <c r="W16" s="44">
        <f>SUM(W7:W15)</f>
        <v>170</v>
      </c>
      <c r="X16" s="46">
        <f>SUM(X7:X15)</f>
        <v>154</v>
      </c>
      <c r="Y16" s="46">
        <f t="shared" si="0"/>
        <v>324</v>
      </c>
      <c r="Z16" s="44">
        <v>169</v>
      </c>
      <c r="AA16" s="46">
        <v>173</v>
      </c>
      <c r="AB16" s="46">
        <v>342</v>
      </c>
      <c r="AC16" s="44">
        <v>632</v>
      </c>
      <c r="AD16" s="46">
        <v>363</v>
      </c>
      <c r="AE16" s="286">
        <v>995</v>
      </c>
    </row>
    <row r="19" spans="1:28" ht="12">
      <c r="A19" s="503" t="s">
        <v>171</v>
      </c>
      <c r="B19" s="503"/>
      <c r="C19" s="503"/>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row>
    <row r="20" ht="12" thickBot="1">
      <c r="A20" s="36"/>
    </row>
    <row r="21" spans="1:31" ht="12.75" customHeight="1">
      <c r="A21" s="47"/>
      <c r="B21" s="522" t="s">
        <v>128</v>
      </c>
      <c r="C21" s="523"/>
      <c r="D21" s="523"/>
      <c r="E21" s="522" t="s">
        <v>129</v>
      </c>
      <c r="F21" s="523"/>
      <c r="G21" s="523"/>
      <c r="H21" s="522" t="s">
        <v>130</v>
      </c>
      <c r="I21" s="523"/>
      <c r="J21" s="523"/>
      <c r="K21" s="522" t="s">
        <v>131</v>
      </c>
      <c r="L21" s="523"/>
      <c r="M21" s="523"/>
      <c r="N21" s="524" t="s">
        <v>133</v>
      </c>
      <c r="O21" s="525"/>
      <c r="P21" s="525"/>
      <c r="Q21" s="524" t="s">
        <v>139</v>
      </c>
      <c r="R21" s="525"/>
      <c r="S21" s="525"/>
      <c r="T21" s="524" t="s">
        <v>150</v>
      </c>
      <c r="U21" s="525"/>
      <c r="V21" s="525"/>
      <c r="W21" s="524" t="s">
        <v>157</v>
      </c>
      <c r="X21" s="525"/>
      <c r="Y21" s="525"/>
      <c r="Z21" s="524" t="s">
        <v>179</v>
      </c>
      <c r="AA21" s="525"/>
      <c r="AB21" s="525"/>
      <c r="AC21" s="524" t="s">
        <v>352</v>
      </c>
      <c r="AD21" s="525"/>
      <c r="AE21" s="525"/>
    </row>
    <row r="22" spans="1:31" ht="11.25">
      <c r="A22" s="295"/>
      <c r="B22" s="261" t="s">
        <v>54</v>
      </c>
      <c r="C22" s="262" t="s">
        <v>55</v>
      </c>
      <c r="D22" s="262" t="s">
        <v>56</v>
      </c>
      <c r="E22" s="261" t="s">
        <v>54</v>
      </c>
      <c r="F22" s="262" t="s">
        <v>55</v>
      </c>
      <c r="G22" s="262" t="s">
        <v>56</v>
      </c>
      <c r="H22" s="261" t="s">
        <v>54</v>
      </c>
      <c r="I22" s="262" t="s">
        <v>55</v>
      </c>
      <c r="J22" s="262" t="s">
        <v>56</v>
      </c>
      <c r="K22" s="261" t="s">
        <v>54</v>
      </c>
      <c r="L22" s="262" t="s">
        <v>55</v>
      </c>
      <c r="M22" s="262" t="s">
        <v>56</v>
      </c>
      <c r="N22" s="261" t="s">
        <v>54</v>
      </c>
      <c r="O22" s="262" t="s">
        <v>55</v>
      </c>
      <c r="P22" s="262" t="s">
        <v>56</v>
      </c>
      <c r="Q22" s="261" t="s">
        <v>54</v>
      </c>
      <c r="R22" s="262" t="s">
        <v>55</v>
      </c>
      <c r="S22" s="262" t="s">
        <v>56</v>
      </c>
      <c r="T22" s="261" t="s">
        <v>54</v>
      </c>
      <c r="U22" s="262" t="s">
        <v>55</v>
      </c>
      <c r="V22" s="262" t="s">
        <v>56</v>
      </c>
      <c r="W22" s="261" t="s">
        <v>54</v>
      </c>
      <c r="X22" s="262" t="s">
        <v>55</v>
      </c>
      <c r="Y22" s="262" t="s">
        <v>56</v>
      </c>
      <c r="Z22" s="261" t="s">
        <v>54</v>
      </c>
      <c r="AA22" s="262" t="s">
        <v>55</v>
      </c>
      <c r="AB22" s="262" t="s">
        <v>56</v>
      </c>
      <c r="AC22" s="261" t="s">
        <v>54</v>
      </c>
      <c r="AD22" s="262" t="s">
        <v>55</v>
      </c>
      <c r="AE22" s="262" t="s">
        <v>56</v>
      </c>
    </row>
    <row r="23" spans="1:31" ht="11.25">
      <c r="A23" s="33" t="s">
        <v>172</v>
      </c>
      <c r="B23" s="287">
        <v>11</v>
      </c>
      <c r="C23" s="288">
        <v>14</v>
      </c>
      <c r="D23" s="288">
        <f aca="true" t="shared" si="1" ref="D23:D29">SUM(B23:C23)</f>
        <v>25</v>
      </c>
      <c r="E23" s="287">
        <v>11</v>
      </c>
      <c r="F23" s="288">
        <v>22</v>
      </c>
      <c r="G23" s="288">
        <v>33</v>
      </c>
      <c r="H23" s="287">
        <v>26</v>
      </c>
      <c r="I23" s="288">
        <v>21</v>
      </c>
      <c r="J23" s="288">
        <v>47</v>
      </c>
      <c r="K23" s="287">
        <v>35</v>
      </c>
      <c r="L23" s="288">
        <v>18</v>
      </c>
      <c r="M23" s="289">
        <v>53</v>
      </c>
      <c r="N23" s="287">
        <v>32</v>
      </c>
      <c r="O23" s="288">
        <v>15</v>
      </c>
      <c r="P23" s="288">
        <v>47</v>
      </c>
      <c r="Q23" s="287">
        <v>30</v>
      </c>
      <c r="R23" s="288">
        <v>25</v>
      </c>
      <c r="S23" s="288">
        <v>55</v>
      </c>
      <c r="T23" s="287">
        <v>34</v>
      </c>
      <c r="U23" s="288">
        <v>20</v>
      </c>
      <c r="V23" s="288">
        <v>54</v>
      </c>
      <c r="W23" s="287">
        <v>26</v>
      </c>
      <c r="X23" s="288">
        <v>25</v>
      </c>
      <c r="Y23" s="288">
        <v>51</v>
      </c>
      <c r="Z23" s="287">
        <v>39</v>
      </c>
      <c r="AA23" s="288">
        <v>23</v>
      </c>
      <c r="AB23" s="288">
        <f aca="true" t="shared" si="2" ref="AB23:AB28">SUM(Z23:AA23)</f>
        <v>62</v>
      </c>
      <c r="AC23" s="287">
        <v>97</v>
      </c>
      <c r="AD23" s="288">
        <v>61</v>
      </c>
      <c r="AE23" s="288">
        <f aca="true" t="shared" si="3" ref="AE23:AE28">SUM(AC23:AD23)</f>
        <v>158</v>
      </c>
    </row>
    <row r="24" spans="1:31" s="33" customFormat="1" ht="11.25">
      <c r="A24" s="33" t="s">
        <v>173</v>
      </c>
      <c r="B24" s="287">
        <v>18</v>
      </c>
      <c r="C24" s="288">
        <v>17</v>
      </c>
      <c r="D24" s="288">
        <f t="shared" si="1"/>
        <v>35</v>
      </c>
      <c r="E24" s="287">
        <v>18</v>
      </c>
      <c r="F24" s="288">
        <v>21</v>
      </c>
      <c r="G24" s="288">
        <v>39</v>
      </c>
      <c r="H24" s="287">
        <v>14</v>
      </c>
      <c r="I24" s="288">
        <v>26</v>
      </c>
      <c r="J24" s="288">
        <v>40</v>
      </c>
      <c r="K24" s="287">
        <v>33</v>
      </c>
      <c r="L24" s="288">
        <v>27</v>
      </c>
      <c r="M24" s="288">
        <v>60</v>
      </c>
      <c r="N24" s="287">
        <v>44</v>
      </c>
      <c r="O24" s="288">
        <v>23</v>
      </c>
      <c r="P24" s="288">
        <v>67</v>
      </c>
      <c r="Q24" s="287">
        <v>40</v>
      </c>
      <c r="R24" s="288">
        <v>18</v>
      </c>
      <c r="S24" s="288">
        <v>58</v>
      </c>
      <c r="T24" s="287">
        <v>35</v>
      </c>
      <c r="U24" s="288">
        <v>25</v>
      </c>
      <c r="V24" s="288">
        <v>60</v>
      </c>
      <c r="W24" s="287">
        <v>37</v>
      </c>
      <c r="X24" s="288">
        <v>21</v>
      </c>
      <c r="Y24" s="288">
        <v>58</v>
      </c>
      <c r="Z24" s="287">
        <v>30</v>
      </c>
      <c r="AA24" s="288">
        <v>25</v>
      </c>
      <c r="AB24" s="288">
        <f t="shared" si="2"/>
        <v>55</v>
      </c>
      <c r="AC24" s="287">
        <v>127</v>
      </c>
      <c r="AD24" s="288">
        <v>58</v>
      </c>
      <c r="AE24" s="288">
        <f t="shared" si="3"/>
        <v>185</v>
      </c>
    </row>
    <row r="25" spans="1:31" ht="11.25">
      <c r="A25" s="33" t="s">
        <v>174</v>
      </c>
      <c r="B25" s="287">
        <v>30</v>
      </c>
      <c r="C25" s="288">
        <v>19</v>
      </c>
      <c r="D25" s="288">
        <f t="shared" si="1"/>
        <v>49</v>
      </c>
      <c r="E25" s="287">
        <v>24</v>
      </c>
      <c r="F25" s="288">
        <v>23</v>
      </c>
      <c r="G25" s="288">
        <v>47</v>
      </c>
      <c r="H25" s="287">
        <v>32</v>
      </c>
      <c r="I25" s="288">
        <v>24</v>
      </c>
      <c r="J25" s="288">
        <v>56</v>
      </c>
      <c r="K25" s="287">
        <v>23</v>
      </c>
      <c r="L25" s="288">
        <v>33</v>
      </c>
      <c r="M25" s="288">
        <v>56</v>
      </c>
      <c r="N25" s="287">
        <v>41</v>
      </c>
      <c r="O25" s="288">
        <v>36</v>
      </c>
      <c r="P25" s="288">
        <v>77</v>
      </c>
      <c r="Q25" s="287">
        <v>51</v>
      </c>
      <c r="R25" s="288">
        <v>30</v>
      </c>
      <c r="S25" s="288">
        <v>81</v>
      </c>
      <c r="T25" s="287">
        <v>50</v>
      </c>
      <c r="U25" s="288">
        <v>32</v>
      </c>
      <c r="V25" s="288">
        <v>82</v>
      </c>
      <c r="W25" s="287">
        <v>54</v>
      </c>
      <c r="X25" s="288">
        <v>44</v>
      </c>
      <c r="Y25" s="288">
        <v>98</v>
      </c>
      <c r="Z25" s="287">
        <v>58</v>
      </c>
      <c r="AA25" s="288">
        <v>31</v>
      </c>
      <c r="AB25" s="288">
        <f t="shared" si="2"/>
        <v>89</v>
      </c>
      <c r="AC25" s="287">
        <v>112</v>
      </c>
      <c r="AD25" s="288">
        <v>79</v>
      </c>
      <c r="AE25" s="288">
        <f t="shared" si="3"/>
        <v>191</v>
      </c>
    </row>
    <row r="26" spans="1:31" ht="11.25">
      <c r="A26" s="33" t="s">
        <v>175</v>
      </c>
      <c r="B26" s="287">
        <v>28</v>
      </c>
      <c r="C26" s="288">
        <v>25</v>
      </c>
      <c r="D26" s="288">
        <f t="shared" si="1"/>
        <v>53</v>
      </c>
      <c r="E26" s="287">
        <v>33</v>
      </c>
      <c r="F26" s="288">
        <v>26</v>
      </c>
      <c r="G26" s="288">
        <v>59</v>
      </c>
      <c r="H26" s="287">
        <v>26</v>
      </c>
      <c r="I26" s="288">
        <v>26</v>
      </c>
      <c r="J26" s="288">
        <v>52</v>
      </c>
      <c r="K26" s="287">
        <v>41</v>
      </c>
      <c r="L26" s="288">
        <v>47</v>
      </c>
      <c r="M26" s="288">
        <v>88</v>
      </c>
      <c r="N26" s="287">
        <v>37</v>
      </c>
      <c r="O26" s="288">
        <v>38</v>
      </c>
      <c r="P26" s="288">
        <v>75</v>
      </c>
      <c r="Q26" s="287">
        <v>47</v>
      </c>
      <c r="R26" s="288">
        <v>49</v>
      </c>
      <c r="S26" s="288">
        <v>96</v>
      </c>
      <c r="T26" s="287">
        <v>57</v>
      </c>
      <c r="U26" s="288">
        <v>40</v>
      </c>
      <c r="V26" s="288">
        <v>97</v>
      </c>
      <c r="W26" s="287">
        <v>62</v>
      </c>
      <c r="X26" s="288">
        <v>41</v>
      </c>
      <c r="Y26" s="288">
        <v>103</v>
      </c>
      <c r="Z26" s="287">
        <v>50</v>
      </c>
      <c r="AA26" s="288">
        <v>65</v>
      </c>
      <c r="AB26" s="288">
        <f t="shared" si="2"/>
        <v>115</v>
      </c>
      <c r="AC26" s="287">
        <v>136</v>
      </c>
      <c r="AD26" s="288">
        <v>94</v>
      </c>
      <c r="AE26" s="288">
        <f t="shared" si="3"/>
        <v>230</v>
      </c>
    </row>
    <row r="27" spans="1:31" ht="11.25">
      <c r="A27" s="33" t="s">
        <v>176</v>
      </c>
      <c r="B27" s="287">
        <v>29</v>
      </c>
      <c r="C27" s="288">
        <v>30</v>
      </c>
      <c r="D27" s="288">
        <f t="shared" si="1"/>
        <v>59</v>
      </c>
      <c r="E27" s="287">
        <v>45</v>
      </c>
      <c r="F27" s="288">
        <v>45</v>
      </c>
      <c r="G27" s="288">
        <v>90</v>
      </c>
      <c r="H27" s="287">
        <v>49</v>
      </c>
      <c r="I27" s="288">
        <v>38</v>
      </c>
      <c r="J27" s="288">
        <v>87</v>
      </c>
      <c r="K27" s="287">
        <v>49</v>
      </c>
      <c r="L27" s="288">
        <v>55</v>
      </c>
      <c r="M27" s="288">
        <v>104</v>
      </c>
      <c r="N27" s="287">
        <v>54</v>
      </c>
      <c r="O27" s="288">
        <v>65</v>
      </c>
      <c r="P27" s="288">
        <v>119</v>
      </c>
      <c r="Q27" s="287">
        <v>49</v>
      </c>
      <c r="R27" s="288">
        <v>72</v>
      </c>
      <c r="S27" s="288">
        <v>121</v>
      </c>
      <c r="T27" s="287">
        <v>67</v>
      </c>
      <c r="U27" s="288">
        <v>80</v>
      </c>
      <c r="V27" s="288">
        <v>147</v>
      </c>
      <c r="W27" s="287">
        <v>73</v>
      </c>
      <c r="X27" s="288">
        <v>85</v>
      </c>
      <c r="Y27" s="288">
        <v>158</v>
      </c>
      <c r="Z27" s="287">
        <v>100</v>
      </c>
      <c r="AA27" s="288">
        <v>75</v>
      </c>
      <c r="AB27" s="288">
        <f t="shared" si="2"/>
        <v>175</v>
      </c>
      <c r="AC27" s="287">
        <v>136</v>
      </c>
      <c r="AD27" s="288">
        <v>131</v>
      </c>
      <c r="AE27" s="288">
        <f t="shared" si="3"/>
        <v>267</v>
      </c>
    </row>
    <row r="28" spans="1:31" ht="11.25">
      <c r="A28" s="33" t="s">
        <v>177</v>
      </c>
      <c r="B28" s="290">
        <v>42</v>
      </c>
      <c r="C28" s="291">
        <v>48</v>
      </c>
      <c r="D28" s="288">
        <f t="shared" si="1"/>
        <v>90</v>
      </c>
      <c r="E28" s="290">
        <v>46</v>
      </c>
      <c r="F28" s="291">
        <v>46</v>
      </c>
      <c r="G28" s="288">
        <v>92</v>
      </c>
      <c r="H28" s="290">
        <v>77</v>
      </c>
      <c r="I28" s="291">
        <v>60</v>
      </c>
      <c r="J28" s="288">
        <v>137</v>
      </c>
      <c r="K28" s="287">
        <v>77</v>
      </c>
      <c r="L28" s="288">
        <v>66</v>
      </c>
      <c r="M28" s="288">
        <v>143</v>
      </c>
      <c r="N28" s="290">
        <v>94</v>
      </c>
      <c r="O28" s="291">
        <v>98</v>
      </c>
      <c r="P28" s="291">
        <v>192</v>
      </c>
      <c r="Q28" s="290">
        <v>101</v>
      </c>
      <c r="R28" s="291">
        <v>103</v>
      </c>
      <c r="S28" s="291">
        <v>204</v>
      </c>
      <c r="T28" s="290">
        <v>101</v>
      </c>
      <c r="U28" s="291">
        <v>102</v>
      </c>
      <c r="V28" s="291">
        <v>203</v>
      </c>
      <c r="W28" s="290">
        <v>87</v>
      </c>
      <c r="X28" s="291">
        <v>95</v>
      </c>
      <c r="Y28" s="291">
        <v>182</v>
      </c>
      <c r="Z28" s="290">
        <v>114</v>
      </c>
      <c r="AA28" s="291">
        <v>133</v>
      </c>
      <c r="AB28" s="291">
        <f t="shared" si="2"/>
        <v>247</v>
      </c>
      <c r="AC28" s="290">
        <v>178</v>
      </c>
      <c r="AD28" s="291">
        <v>141</v>
      </c>
      <c r="AE28" s="291">
        <f t="shared" si="3"/>
        <v>319</v>
      </c>
    </row>
    <row r="29" spans="1:31" s="37" customFormat="1" ht="12">
      <c r="A29" s="14" t="s">
        <v>9</v>
      </c>
      <c r="B29" s="299">
        <f>SUM(B21:B28)</f>
        <v>158</v>
      </c>
      <c r="C29" s="300">
        <f>SUM(C21:C28)</f>
        <v>153</v>
      </c>
      <c r="D29" s="294">
        <f t="shared" si="1"/>
        <v>311</v>
      </c>
      <c r="E29" s="299">
        <v>177</v>
      </c>
      <c r="F29" s="300">
        <v>183</v>
      </c>
      <c r="G29" s="294">
        <v>360</v>
      </c>
      <c r="H29" s="299">
        <v>224</v>
      </c>
      <c r="I29" s="300">
        <v>195</v>
      </c>
      <c r="J29" s="294">
        <v>419</v>
      </c>
      <c r="K29" s="301">
        <v>258</v>
      </c>
      <c r="L29" s="78">
        <v>246</v>
      </c>
      <c r="M29" s="78">
        <v>504</v>
      </c>
      <c r="N29" s="299">
        <v>302</v>
      </c>
      <c r="O29" s="300">
        <v>275</v>
      </c>
      <c r="P29" s="300">
        <v>577</v>
      </c>
      <c r="Q29" s="299">
        <v>319</v>
      </c>
      <c r="R29" s="300">
        <v>297</v>
      </c>
      <c r="S29" s="300">
        <v>615</v>
      </c>
      <c r="T29" s="299">
        <v>344</v>
      </c>
      <c r="U29" s="300">
        <v>299</v>
      </c>
      <c r="V29" s="300">
        <v>643</v>
      </c>
      <c r="W29" s="299">
        <v>339</v>
      </c>
      <c r="X29" s="300">
        <v>311</v>
      </c>
      <c r="Y29" s="300">
        <v>650</v>
      </c>
      <c r="Z29" s="299">
        <f aca="true" t="shared" si="4" ref="Z29:AE29">SUM(Z23:Z28)</f>
        <v>391</v>
      </c>
      <c r="AA29" s="300">
        <f t="shared" si="4"/>
        <v>352</v>
      </c>
      <c r="AB29" s="300">
        <f t="shared" si="4"/>
        <v>743</v>
      </c>
      <c r="AC29" s="299">
        <f t="shared" si="4"/>
        <v>786</v>
      </c>
      <c r="AD29" s="300">
        <f t="shared" si="4"/>
        <v>564</v>
      </c>
      <c r="AE29" s="300">
        <f t="shared" si="4"/>
        <v>1350</v>
      </c>
    </row>
    <row r="32" spans="1:16" ht="11.25">
      <c r="A32" s="39"/>
      <c r="P32" s="39"/>
    </row>
    <row r="33" spans="1:16" ht="11.25">
      <c r="A33" s="39"/>
      <c r="P33" s="39"/>
    </row>
  </sheetData>
  <sheetProtection/>
  <mergeCells count="23">
    <mergeCell ref="A2:AB2"/>
    <mergeCell ref="A19:AB19"/>
    <mergeCell ref="Z5:AB5"/>
    <mergeCell ref="Z21:AB21"/>
    <mergeCell ref="A3:AB3"/>
    <mergeCell ref="W5:Y5"/>
    <mergeCell ref="W21:Y21"/>
    <mergeCell ref="E21:G21"/>
    <mergeCell ref="K21:M21"/>
    <mergeCell ref="B5:D5"/>
    <mergeCell ref="AC5:AE5"/>
    <mergeCell ref="AC21:AE21"/>
    <mergeCell ref="Q5:S5"/>
    <mergeCell ref="Q21:S21"/>
    <mergeCell ref="T5:V5"/>
    <mergeCell ref="T21:V21"/>
    <mergeCell ref="B21:D21"/>
    <mergeCell ref="K5:M5"/>
    <mergeCell ref="N5:P5"/>
    <mergeCell ref="H21:J21"/>
    <mergeCell ref="H5:J5"/>
    <mergeCell ref="N21:P21"/>
    <mergeCell ref="E5:G5"/>
  </mergeCells>
  <printOptions horizontalCentered="1"/>
  <pageMargins left="0.3937007874015748" right="0.3937007874015748" top="0.3937007874015748" bottom="0.984251968503937" header="0.5118110236220472" footer="0.5118110236220472"/>
  <pageSetup fitToHeight="1" fitToWidth="1" horizontalDpi="600" verticalDpi="600" orientation="landscape" paperSize="9" scale="74"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dimension ref="A1:R66"/>
  <sheetViews>
    <sheetView zoomScalePageLayoutView="0" workbookViewId="0" topLeftCell="A1">
      <selection activeCell="R31" sqref="R31"/>
    </sheetView>
  </sheetViews>
  <sheetFormatPr defaultColWidth="9.140625" defaultRowHeight="12" customHeight="1"/>
  <cols>
    <col min="1" max="1" width="23.8515625" style="2" customWidth="1"/>
    <col min="2" max="15" width="7.00390625" style="2" customWidth="1"/>
    <col min="16" max="16" width="7.00390625" style="1" customWidth="1"/>
    <col min="17" max="17" width="9.140625" style="1" customWidth="1"/>
    <col min="18" max="16384" width="9.140625" style="2" customWidth="1"/>
  </cols>
  <sheetData>
    <row r="1" ht="12" customHeight="1">
      <c r="A1" s="36" t="s">
        <v>350</v>
      </c>
    </row>
    <row r="2" spans="1:16" ht="12" customHeight="1">
      <c r="A2" s="518" t="s">
        <v>187</v>
      </c>
      <c r="B2" s="518"/>
      <c r="C2" s="518"/>
      <c r="D2" s="518"/>
      <c r="E2" s="518"/>
      <c r="F2" s="518"/>
      <c r="G2" s="518"/>
      <c r="H2" s="518"/>
      <c r="I2" s="518"/>
      <c r="J2" s="518"/>
      <c r="K2" s="518"/>
      <c r="L2" s="518"/>
      <c r="M2" s="518"/>
      <c r="N2" s="518"/>
      <c r="O2" s="518"/>
      <c r="P2" s="518"/>
    </row>
    <row r="3" spans="1:16" ht="12" customHeight="1">
      <c r="A3" s="344" t="s">
        <v>188</v>
      </c>
      <c r="B3" s="343"/>
      <c r="C3" s="342"/>
      <c r="D3" s="342"/>
      <c r="E3" s="342"/>
      <c r="F3" s="342"/>
      <c r="G3" s="342"/>
      <c r="H3" s="342"/>
      <c r="I3" s="342"/>
      <c r="J3" s="342"/>
      <c r="K3" s="342"/>
      <c r="L3" s="342"/>
      <c r="M3" s="342"/>
      <c r="N3" s="342"/>
      <c r="O3" s="342"/>
      <c r="P3" s="341"/>
    </row>
    <row r="4" ht="12" customHeight="1" thickBot="1"/>
    <row r="5" spans="1:16" ht="12" customHeight="1">
      <c r="A5" s="135"/>
      <c r="B5" s="338" t="s">
        <v>110</v>
      </c>
      <c r="C5" s="340"/>
      <c r="D5" s="339"/>
      <c r="E5" s="337" t="s">
        <v>61</v>
      </c>
      <c r="F5" s="340"/>
      <c r="G5" s="339"/>
      <c r="H5" s="337" t="s">
        <v>3</v>
      </c>
      <c r="I5" s="340"/>
      <c r="J5" s="339"/>
      <c r="K5" s="337" t="s">
        <v>4</v>
      </c>
      <c r="L5" s="340"/>
      <c r="M5" s="339"/>
      <c r="N5" s="338" t="s">
        <v>9</v>
      </c>
      <c r="O5" s="337"/>
      <c r="P5" s="337"/>
    </row>
    <row r="6" spans="1:16" ht="12" customHeight="1">
      <c r="A6" s="1"/>
      <c r="B6" s="351" t="s">
        <v>13</v>
      </c>
      <c r="C6" s="350"/>
      <c r="D6" s="349"/>
      <c r="E6" s="351" t="s">
        <v>111</v>
      </c>
      <c r="F6" s="350"/>
      <c r="G6" s="349"/>
      <c r="H6" s="32"/>
      <c r="I6" s="33"/>
      <c r="J6" s="333"/>
      <c r="K6" s="32"/>
      <c r="L6" s="33"/>
      <c r="M6" s="333"/>
      <c r="N6" s="32"/>
      <c r="O6" s="33"/>
      <c r="P6" s="33"/>
    </row>
    <row r="7" spans="1:17" s="142" customFormat="1" ht="12" customHeight="1">
      <c r="A7" s="332"/>
      <c r="B7" s="261" t="s">
        <v>54</v>
      </c>
      <c r="C7" s="262" t="s">
        <v>55</v>
      </c>
      <c r="D7" s="331" t="s">
        <v>56</v>
      </c>
      <c r="E7" s="261" t="s">
        <v>54</v>
      </c>
      <c r="F7" s="262" t="s">
        <v>55</v>
      </c>
      <c r="G7" s="331" t="s">
        <v>56</v>
      </c>
      <c r="H7" s="261" t="s">
        <v>54</v>
      </c>
      <c r="I7" s="262" t="s">
        <v>55</v>
      </c>
      <c r="J7" s="331" t="s">
        <v>56</v>
      </c>
      <c r="K7" s="261" t="s">
        <v>54</v>
      </c>
      <c r="L7" s="262" t="s">
        <v>55</v>
      </c>
      <c r="M7" s="331" t="s">
        <v>56</v>
      </c>
      <c r="N7" s="261" t="s">
        <v>54</v>
      </c>
      <c r="O7" s="262" t="s">
        <v>55</v>
      </c>
      <c r="P7" s="262" t="s">
        <v>56</v>
      </c>
      <c r="Q7" s="146"/>
    </row>
    <row r="8" spans="1:17" s="142" customFormat="1" ht="5.25" customHeight="1">
      <c r="A8" s="146"/>
      <c r="B8" s="329"/>
      <c r="C8" s="328"/>
      <c r="D8" s="330"/>
      <c r="E8" s="329"/>
      <c r="F8" s="328"/>
      <c r="G8" s="330"/>
      <c r="H8" s="329"/>
      <c r="I8" s="328"/>
      <c r="J8" s="330"/>
      <c r="K8" s="329"/>
      <c r="L8" s="328"/>
      <c r="M8" s="330"/>
      <c r="N8" s="329"/>
      <c r="O8" s="328"/>
      <c r="P8" s="328"/>
      <c r="Q8" s="146"/>
    </row>
    <row r="9" spans="1:17" ht="12" customHeight="1">
      <c r="A9" s="147" t="s">
        <v>18</v>
      </c>
      <c r="B9" s="324"/>
      <c r="C9" s="323"/>
      <c r="D9" s="325"/>
      <c r="E9" s="324"/>
      <c r="F9" s="323"/>
      <c r="G9" s="325"/>
      <c r="H9" s="324"/>
      <c r="I9" s="323"/>
      <c r="J9" s="325"/>
      <c r="K9" s="324"/>
      <c r="L9" s="323"/>
      <c r="M9" s="325"/>
      <c r="N9" s="324"/>
      <c r="O9" s="323"/>
      <c r="P9" s="322"/>
      <c r="Q9" s="2"/>
    </row>
    <row r="10" spans="1:17" ht="12" customHeight="1">
      <c r="A10" s="1" t="s">
        <v>183</v>
      </c>
      <c r="B10" s="314">
        <v>0</v>
      </c>
      <c r="C10" s="315">
        <v>0</v>
      </c>
      <c r="D10" s="316">
        <v>0</v>
      </c>
      <c r="E10" s="55">
        <v>149</v>
      </c>
      <c r="F10" s="56">
        <v>124</v>
      </c>
      <c r="G10" s="348">
        <f>SUM(E10:F10)</f>
        <v>273</v>
      </c>
      <c r="H10" s="55">
        <v>0</v>
      </c>
      <c r="I10" s="56">
        <v>0</v>
      </c>
      <c r="J10" s="348">
        <v>0</v>
      </c>
      <c r="K10" s="55">
        <v>409</v>
      </c>
      <c r="L10" s="56">
        <v>447</v>
      </c>
      <c r="M10" s="316">
        <f>SUM(K10:L10)</f>
        <v>856</v>
      </c>
      <c r="N10" s="314">
        <f aca="true" t="shared" si="0" ref="N10:P12">SUM(K10,H10,E10,B10)</f>
        <v>558</v>
      </c>
      <c r="O10" s="315">
        <f t="shared" si="0"/>
        <v>571</v>
      </c>
      <c r="P10" s="313">
        <f t="shared" si="0"/>
        <v>1129</v>
      </c>
      <c r="Q10" s="2"/>
    </row>
    <row r="11" spans="1:17" ht="12" customHeight="1">
      <c r="A11" s="1" t="s">
        <v>182</v>
      </c>
      <c r="B11" s="314">
        <v>0</v>
      </c>
      <c r="C11" s="315">
        <v>0</v>
      </c>
      <c r="D11" s="316">
        <v>0</v>
      </c>
      <c r="E11" s="55">
        <v>0</v>
      </c>
      <c r="F11" s="56">
        <v>0</v>
      </c>
      <c r="G11" s="348">
        <v>0</v>
      </c>
      <c r="H11" s="55">
        <v>0</v>
      </c>
      <c r="I11" s="56">
        <v>0</v>
      </c>
      <c r="J11" s="348">
        <v>0</v>
      </c>
      <c r="K11" s="55">
        <v>0</v>
      </c>
      <c r="L11" s="56">
        <v>0</v>
      </c>
      <c r="M11" s="316">
        <v>0</v>
      </c>
      <c r="N11" s="314">
        <f t="shared" si="0"/>
        <v>0</v>
      </c>
      <c r="O11" s="315">
        <f t="shared" si="0"/>
        <v>0</v>
      </c>
      <c r="P11" s="313">
        <f t="shared" si="0"/>
        <v>0</v>
      </c>
      <c r="Q11" s="2"/>
    </row>
    <row r="12" spans="1:16" s="162" customFormat="1" ht="12" customHeight="1">
      <c r="A12" s="14" t="s">
        <v>9</v>
      </c>
      <c r="B12" s="16">
        <v>0</v>
      </c>
      <c r="C12" s="17">
        <v>0</v>
      </c>
      <c r="D12" s="26">
        <v>0</v>
      </c>
      <c r="E12" s="16">
        <f>SUM(E10:E11)</f>
        <v>149</v>
      </c>
      <c r="F12" s="17">
        <f>SUM(F10:F11)</f>
        <v>124</v>
      </c>
      <c r="G12" s="26">
        <f>SUM(G10:G11)</f>
        <v>273</v>
      </c>
      <c r="H12" s="16">
        <v>0</v>
      </c>
      <c r="I12" s="17">
        <v>0</v>
      </c>
      <c r="J12" s="26">
        <v>0</v>
      </c>
      <c r="K12" s="16">
        <f>SUM(K10:K11)</f>
        <v>409</v>
      </c>
      <c r="L12" s="17">
        <f>SUM(L10:L11)</f>
        <v>447</v>
      </c>
      <c r="M12" s="17">
        <f>SUM(M10:M11)</f>
        <v>856</v>
      </c>
      <c r="N12" s="16">
        <f t="shared" si="0"/>
        <v>558</v>
      </c>
      <c r="O12" s="17">
        <f t="shared" si="0"/>
        <v>571</v>
      </c>
      <c r="P12" s="17">
        <f t="shared" si="0"/>
        <v>1129</v>
      </c>
    </row>
    <row r="13" spans="1:17" ht="12" customHeight="1">
      <c r="A13" s="1"/>
      <c r="B13" s="314"/>
      <c r="C13" s="315"/>
      <c r="D13" s="316"/>
      <c r="E13" s="55"/>
      <c r="F13" s="56"/>
      <c r="G13" s="348"/>
      <c r="H13" s="55"/>
      <c r="I13" s="56"/>
      <c r="J13" s="348"/>
      <c r="K13" s="55"/>
      <c r="L13" s="56"/>
      <c r="M13" s="316"/>
      <c r="N13" s="314"/>
      <c r="O13" s="315"/>
      <c r="P13" s="313"/>
      <c r="Q13" s="2"/>
    </row>
    <row r="14" spans="1:17" ht="12" customHeight="1">
      <c r="A14" s="147" t="s">
        <v>22</v>
      </c>
      <c r="B14" s="314"/>
      <c r="C14" s="315"/>
      <c r="D14" s="316"/>
      <c r="E14" s="55"/>
      <c r="F14" s="56"/>
      <c r="G14" s="348"/>
      <c r="H14" s="55"/>
      <c r="I14" s="56"/>
      <c r="J14" s="348"/>
      <c r="K14" s="55"/>
      <c r="L14" s="56"/>
      <c r="M14" s="316"/>
      <c r="N14" s="314"/>
      <c r="O14" s="315"/>
      <c r="P14" s="313"/>
      <c r="Q14" s="2"/>
    </row>
    <row r="15" spans="1:17" ht="12" customHeight="1">
      <c r="A15" s="1" t="s">
        <v>183</v>
      </c>
      <c r="B15" s="314">
        <v>0</v>
      </c>
      <c r="C15" s="315">
        <v>0</v>
      </c>
      <c r="D15" s="316">
        <v>0</v>
      </c>
      <c r="E15" s="55">
        <v>234</v>
      </c>
      <c r="F15" s="56">
        <v>255</v>
      </c>
      <c r="G15" s="348">
        <f>SUM(E15:F15)</f>
        <v>489</v>
      </c>
      <c r="H15" s="55">
        <v>0</v>
      </c>
      <c r="I15" s="56">
        <v>0</v>
      </c>
      <c r="J15" s="348">
        <v>0</v>
      </c>
      <c r="K15" s="55">
        <v>655</v>
      </c>
      <c r="L15" s="56">
        <v>650</v>
      </c>
      <c r="M15" s="316">
        <f>SUM(K15:L15)</f>
        <v>1305</v>
      </c>
      <c r="N15" s="314">
        <f aca="true" t="shared" si="1" ref="N15:P17">SUM(K15,H15,E15,B15)</f>
        <v>889</v>
      </c>
      <c r="O15" s="315">
        <f t="shared" si="1"/>
        <v>905</v>
      </c>
      <c r="P15" s="313">
        <f t="shared" si="1"/>
        <v>1794</v>
      </c>
      <c r="Q15" s="2"/>
    </row>
    <row r="16" spans="1:17" ht="12" customHeight="1">
      <c r="A16" s="1" t="s">
        <v>182</v>
      </c>
      <c r="B16" s="314"/>
      <c r="C16" s="315">
        <v>0</v>
      </c>
      <c r="D16" s="316">
        <v>0</v>
      </c>
      <c r="E16" s="314">
        <v>0</v>
      </c>
      <c r="F16" s="315">
        <v>0</v>
      </c>
      <c r="G16" s="316">
        <v>0</v>
      </c>
      <c r="H16" s="314">
        <v>0</v>
      </c>
      <c r="I16" s="315">
        <v>0</v>
      </c>
      <c r="J16" s="316">
        <v>0</v>
      </c>
      <c r="K16" s="314">
        <v>0</v>
      </c>
      <c r="L16" s="315">
        <v>0</v>
      </c>
      <c r="M16" s="316">
        <v>0</v>
      </c>
      <c r="N16" s="314">
        <f t="shared" si="1"/>
        <v>0</v>
      </c>
      <c r="O16" s="315">
        <f t="shared" si="1"/>
        <v>0</v>
      </c>
      <c r="P16" s="313">
        <f t="shared" si="1"/>
        <v>0</v>
      </c>
      <c r="Q16" s="2"/>
    </row>
    <row r="17" spans="1:16" s="162" customFormat="1" ht="12" customHeight="1">
      <c r="A17" s="14" t="s">
        <v>9</v>
      </c>
      <c r="B17" s="16">
        <v>0</v>
      </c>
      <c r="C17" s="17">
        <v>0</v>
      </c>
      <c r="D17" s="26">
        <v>0</v>
      </c>
      <c r="E17" s="16">
        <f>SUM(E15:E16)</f>
        <v>234</v>
      </c>
      <c r="F17" s="17">
        <f>SUM(F15:F16)</f>
        <v>255</v>
      </c>
      <c r="G17" s="26">
        <f>SUM(G15:G16)</f>
        <v>489</v>
      </c>
      <c r="H17" s="16">
        <v>0</v>
      </c>
      <c r="I17" s="17">
        <v>0</v>
      </c>
      <c r="J17" s="26">
        <v>0</v>
      </c>
      <c r="K17" s="16">
        <f>SUM(K15:K16)</f>
        <v>655</v>
      </c>
      <c r="L17" s="17">
        <f>SUM(L15:L16)</f>
        <v>650</v>
      </c>
      <c r="M17" s="26">
        <f>SUM(M15:M16)</f>
        <v>1305</v>
      </c>
      <c r="N17" s="16">
        <f t="shared" si="1"/>
        <v>889</v>
      </c>
      <c r="O17" s="17">
        <f t="shared" si="1"/>
        <v>905</v>
      </c>
      <c r="P17" s="17">
        <f t="shared" si="1"/>
        <v>1794</v>
      </c>
    </row>
    <row r="18" spans="1:17" ht="12" customHeight="1">
      <c r="A18" s="1"/>
      <c r="B18" s="314"/>
      <c r="C18" s="315"/>
      <c r="D18" s="316"/>
      <c r="E18" s="314"/>
      <c r="F18" s="315"/>
      <c r="G18" s="316"/>
      <c r="H18" s="314"/>
      <c r="I18" s="315"/>
      <c r="J18" s="316"/>
      <c r="K18" s="314"/>
      <c r="L18" s="315"/>
      <c r="M18" s="316"/>
      <c r="N18" s="314"/>
      <c r="O18" s="315"/>
      <c r="P18" s="313"/>
      <c r="Q18" s="2"/>
    </row>
    <row r="19" spans="1:17" ht="12" customHeight="1">
      <c r="A19" s="147" t="s">
        <v>57</v>
      </c>
      <c r="B19" s="314"/>
      <c r="C19" s="315"/>
      <c r="D19" s="316"/>
      <c r="E19" s="314"/>
      <c r="F19" s="315"/>
      <c r="G19" s="316"/>
      <c r="H19" s="314"/>
      <c r="I19" s="315"/>
      <c r="J19" s="316"/>
      <c r="K19" s="314"/>
      <c r="L19" s="315"/>
      <c r="M19" s="316"/>
      <c r="N19" s="314"/>
      <c r="O19" s="315"/>
      <c r="P19" s="313"/>
      <c r="Q19" s="2"/>
    </row>
    <row r="20" spans="1:17" ht="12" customHeight="1">
      <c r="A20" s="1" t="s">
        <v>183</v>
      </c>
      <c r="B20" s="314">
        <v>0</v>
      </c>
      <c r="C20" s="315">
        <v>0</v>
      </c>
      <c r="D20" s="316">
        <v>0</v>
      </c>
      <c r="E20" s="314">
        <v>0</v>
      </c>
      <c r="F20" s="315">
        <v>0</v>
      </c>
      <c r="G20" s="316">
        <v>0</v>
      </c>
      <c r="H20" s="314">
        <v>0</v>
      </c>
      <c r="I20" s="315">
        <v>0</v>
      </c>
      <c r="J20" s="316">
        <v>0</v>
      </c>
      <c r="K20" s="314">
        <v>0</v>
      </c>
      <c r="L20" s="315">
        <v>0</v>
      </c>
      <c r="M20" s="316">
        <v>0</v>
      </c>
      <c r="N20" s="314">
        <f aca="true" t="shared" si="2" ref="N20:P22">SUM(K20,H20,E20,B20)</f>
        <v>0</v>
      </c>
      <c r="O20" s="315">
        <f t="shared" si="2"/>
        <v>0</v>
      </c>
      <c r="P20" s="313">
        <f t="shared" si="2"/>
        <v>0</v>
      </c>
      <c r="Q20" s="2"/>
    </row>
    <row r="21" spans="1:17" ht="12" customHeight="1">
      <c r="A21" s="1" t="s">
        <v>182</v>
      </c>
      <c r="B21" s="314">
        <v>0</v>
      </c>
      <c r="C21" s="315">
        <v>0</v>
      </c>
      <c r="D21" s="316">
        <v>0</v>
      </c>
      <c r="E21" s="314">
        <v>0</v>
      </c>
      <c r="F21" s="315">
        <v>0</v>
      </c>
      <c r="G21" s="316">
        <v>0</v>
      </c>
      <c r="H21" s="314">
        <v>0</v>
      </c>
      <c r="I21" s="315">
        <v>0</v>
      </c>
      <c r="J21" s="316">
        <v>0</v>
      </c>
      <c r="K21" s="314">
        <v>0</v>
      </c>
      <c r="L21" s="315">
        <v>0</v>
      </c>
      <c r="M21" s="316">
        <v>0</v>
      </c>
      <c r="N21" s="314">
        <f t="shared" si="2"/>
        <v>0</v>
      </c>
      <c r="O21" s="315">
        <f t="shared" si="2"/>
        <v>0</v>
      </c>
      <c r="P21" s="313">
        <f t="shared" si="2"/>
        <v>0</v>
      </c>
      <c r="Q21" s="2"/>
    </row>
    <row r="22" spans="1:16" s="229" customFormat="1" ht="12" customHeight="1">
      <c r="A22" s="14" t="s">
        <v>9</v>
      </c>
      <c r="B22" s="16">
        <v>0</v>
      </c>
      <c r="C22" s="17">
        <v>0</v>
      </c>
      <c r="D22" s="17">
        <v>0</v>
      </c>
      <c r="E22" s="16">
        <v>0</v>
      </c>
      <c r="F22" s="17">
        <v>0</v>
      </c>
      <c r="G22" s="17">
        <v>0</v>
      </c>
      <c r="H22" s="16">
        <v>0</v>
      </c>
      <c r="I22" s="17">
        <v>0</v>
      </c>
      <c r="J22" s="17">
        <v>0</v>
      </c>
      <c r="K22" s="16">
        <v>0</v>
      </c>
      <c r="L22" s="17">
        <v>0</v>
      </c>
      <c r="M22" s="17">
        <v>0</v>
      </c>
      <c r="N22" s="16">
        <f t="shared" si="2"/>
        <v>0</v>
      </c>
      <c r="O22" s="17">
        <f t="shared" si="2"/>
        <v>0</v>
      </c>
      <c r="P22" s="17">
        <f t="shared" si="2"/>
        <v>0</v>
      </c>
    </row>
    <row r="23" spans="1:17" ht="12" customHeight="1">
      <c r="A23" s="321"/>
      <c r="B23" s="319"/>
      <c r="C23" s="318"/>
      <c r="D23" s="320"/>
      <c r="E23" s="319"/>
      <c r="F23" s="318"/>
      <c r="G23" s="320"/>
      <c r="H23" s="319"/>
      <c r="I23" s="318"/>
      <c r="J23" s="320"/>
      <c r="K23" s="319"/>
      <c r="L23" s="318"/>
      <c r="M23" s="320"/>
      <c r="N23" s="319"/>
      <c r="O23" s="318"/>
      <c r="P23" s="317"/>
      <c r="Q23" s="2"/>
    </row>
    <row r="24" spans="1:17" ht="12" customHeight="1">
      <c r="A24" s="147" t="s">
        <v>184</v>
      </c>
      <c r="B24" s="314"/>
      <c r="C24" s="315"/>
      <c r="D24" s="316"/>
      <c r="E24" s="314"/>
      <c r="F24" s="315"/>
      <c r="G24" s="316"/>
      <c r="H24" s="314"/>
      <c r="I24" s="315"/>
      <c r="J24" s="316"/>
      <c r="K24" s="314"/>
      <c r="L24" s="315"/>
      <c r="M24" s="316"/>
      <c r="N24" s="314"/>
      <c r="O24" s="315"/>
      <c r="P24" s="313"/>
      <c r="Q24" s="2"/>
    </row>
    <row r="25" spans="1:17" ht="12" customHeight="1">
      <c r="A25" s="1" t="s">
        <v>183</v>
      </c>
      <c r="B25" s="314">
        <f aca="true" t="shared" si="3" ref="B25:P25">SUM(B20,B15,B10)</f>
        <v>0</v>
      </c>
      <c r="C25" s="315">
        <f t="shared" si="3"/>
        <v>0</v>
      </c>
      <c r="D25" s="313">
        <f t="shared" si="3"/>
        <v>0</v>
      </c>
      <c r="E25" s="314">
        <f t="shared" si="3"/>
        <v>383</v>
      </c>
      <c r="F25" s="313">
        <f t="shared" si="3"/>
        <v>379</v>
      </c>
      <c r="G25" s="313">
        <f t="shared" si="3"/>
        <v>762</v>
      </c>
      <c r="H25" s="314">
        <f t="shared" si="3"/>
        <v>0</v>
      </c>
      <c r="I25" s="315">
        <f t="shared" si="3"/>
        <v>0</v>
      </c>
      <c r="J25" s="313">
        <f t="shared" si="3"/>
        <v>0</v>
      </c>
      <c r="K25" s="314">
        <f t="shared" si="3"/>
        <v>1064</v>
      </c>
      <c r="L25" s="313">
        <f t="shared" si="3"/>
        <v>1097</v>
      </c>
      <c r="M25" s="313">
        <f t="shared" si="3"/>
        <v>2161</v>
      </c>
      <c r="N25" s="314">
        <f t="shared" si="3"/>
        <v>1447</v>
      </c>
      <c r="O25" s="313">
        <f t="shared" si="3"/>
        <v>1476</v>
      </c>
      <c r="P25" s="313">
        <f t="shared" si="3"/>
        <v>2923</v>
      </c>
      <c r="Q25" s="2"/>
    </row>
    <row r="26" spans="1:17" ht="12" customHeight="1">
      <c r="A26" s="1" t="s">
        <v>182</v>
      </c>
      <c r="B26" s="314">
        <f aca="true" t="shared" si="4" ref="B26:P26">SUM(B21,B16,B11)</f>
        <v>0</v>
      </c>
      <c r="C26" s="313">
        <f t="shared" si="4"/>
        <v>0</v>
      </c>
      <c r="D26" s="313">
        <f t="shared" si="4"/>
        <v>0</v>
      </c>
      <c r="E26" s="314">
        <f t="shared" si="4"/>
        <v>0</v>
      </c>
      <c r="F26" s="313">
        <f t="shared" si="4"/>
        <v>0</v>
      </c>
      <c r="G26" s="313">
        <f t="shared" si="4"/>
        <v>0</v>
      </c>
      <c r="H26" s="314">
        <f t="shared" si="4"/>
        <v>0</v>
      </c>
      <c r="I26" s="313">
        <f t="shared" si="4"/>
        <v>0</v>
      </c>
      <c r="J26" s="313">
        <f t="shared" si="4"/>
        <v>0</v>
      </c>
      <c r="K26" s="314">
        <f t="shared" si="4"/>
        <v>0</v>
      </c>
      <c r="L26" s="313">
        <f t="shared" si="4"/>
        <v>0</v>
      </c>
      <c r="M26" s="313">
        <f t="shared" si="4"/>
        <v>0</v>
      </c>
      <c r="N26" s="314">
        <f t="shared" si="4"/>
        <v>0</v>
      </c>
      <c r="O26" s="313">
        <f t="shared" si="4"/>
        <v>0</v>
      </c>
      <c r="P26" s="313">
        <f t="shared" si="4"/>
        <v>0</v>
      </c>
      <c r="Q26" s="2"/>
    </row>
    <row r="27" spans="1:18" s="229" customFormat="1" ht="12" customHeight="1">
      <c r="A27" s="14" t="s">
        <v>9</v>
      </c>
      <c r="B27" s="16">
        <f aca="true" t="shared" si="5" ref="B27:P27">SUM(B22,B17,B12)</f>
        <v>0</v>
      </c>
      <c r="C27" s="17">
        <f t="shared" si="5"/>
        <v>0</v>
      </c>
      <c r="D27" s="17">
        <f t="shared" si="5"/>
        <v>0</v>
      </c>
      <c r="E27" s="16">
        <f t="shared" si="5"/>
        <v>383</v>
      </c>
      <c r="F27" s="17">
        <f t="shared" si="5"/>
        <v>379</v>
      </c>
      <c r="G27" s="17">
        <f t="shared" si="5"/>
        <v>762</v>
      </c>
      <c r="H27" s="16">
        <f t="shared" si="5"/>
        <v>0</v>
      </c>
      <c r="I27" s="17">
        <f t="shared" si="5"/>
        <v>0</v>
      </c>
      <c r="J27" s="17">
        <f t="shared" si="5"/>
        <v>0</v>
      </c>
      <c r="K27" s="16">
        <f t="shared" si="5"/>
        <v>1064</v>
      </c>
      <c r="L27" s="17">
        <f t="shared" si="5"/>
        <v>1097</v>
      </c>
      <c r="M27" s="17">
        <f t="shared" si="5"/>
        <v>2161</v>
      </c>
      <c r="N27" s="16">
        <f t="shared" si="5"/>
        <v>1447</v>
      </c>
      <c r="O27" s="17">
        <f t="shared" si="5"/>
        <v>1476</v>
      </c>
      <c r="P27" s="17">
        <f t="shared" si="5"/>
        <v>2923</v>
      </c>
      <c r="R27" s="347"/>
    </row>
    <row r="29" ht="12" customHeight="1">
      <c r="A29" s="2" t="s">
        <v>181</v>
      </c>
    </row>
    <row r="30" ht="12" customHeight="1">
      <c r="A30" s="2" t="s">
        <v>180</v>
      </c>
    </row>
    <row r="31" spans="1:17" s="312" customFormat="1" ht="12" customHeight="1">
      <c r="A31" s="39" t="s">
        <v>413</v>
      </c>
      <c r="P31" s="346"/>
      <c r="Q31" s="346"/>
    </row>
    <row r="32" spans="1:13" ht="12" customHeight="1">
      <c r="A32" s="39"/>
      <c r="B32" s="39"/>
      <c r="C32" s="39"/>
      <c r="D32" s="39"/>
      <c r="E32" s="39"/>
      <c r="F32" s="39"/>
      <c r="G32" s="39"/>
      <c r="H32" s="39"/>
      <c r="I32" s="39"/>
      <c r="J32" s="39"/>
      <c r="K32" s="39"/>
      <c r="L32" s="39"/>
      <c r="M32" s="39"/>
    </row>
    <row r="35" spans="1:2" ht="12" customHeight="1">
      <c r="A35" s="36" t="s">
        <v>350</v>
      </c>
      <c r="B35" s="231"/>
    </row>
    <row r="36" spans="1:16" ht="12" customHeight="1">
      <c r="A36" s="344" t="s">
        <v>187</v>
      </c>
      <c r="B36" s="342"/>
      <c r="C36" s="342"/>
      <c r="D36" s="342"/>
      <c r="E36" s="342"/>
      <c r="F36" s="342"/>
      <c r="G36" s="342"/>
      <c r="H36" s="342"/>
      <c r="I36" s="342"/>
      <c r="J36" s="342"/>
      <c r="K36" s="342"/>
      <c r="L36" s="342"/>
      <c r="M36" s="343"/>
      <c r="N36" s="343"/>
      <c r="O36" s="343"/>
      <c r="P36" s="345"/>
    </row>
    <row r="37" spans="1:16" ht="12" customHeight="1">
      <c r="A37" s="344" t="s">
        <v>186</v>
      </c>
      <c r="B37" s="343"/>
      <c r="C37" s="342"/>
      <c r="D37" s="342"/>
      <c r="E37" s="342"/>
      <c r="F37" s="342"/>
      <c r="G37" s="342"/>
      <c r="H37" s="342"/>
      <c r="I37" s="342"/>
      <c r="J37" s="342"/>
      <c r="K37" s="342"/>
      <c r="L37" s="342"/>
      <c r="M37" s="342"/>
      <c r="N37" s="342"/>
      <c r="O37" s="342"/>
      <c r="P37" s="341"/>
    </row>
    <row r="38" spans="1:16" ht="12" customHeight="1">
      <c r="A38" s="344" t="s">
        <v>185</v>
      </c>
      <c r="B38" s="343"/>
      <c r="C38" s="342"/>
      <c r="D38" s="342"/>
      <c r="E38" s="342"/>
      <c r="F38" s="342"/>
      <c r="G38" s="342"/>
      <c r="H38" s="342"/>
      <c r="I38" s="342"/>
      <c r="J38" s="342"/>
      <c r="K38" s="342"/>
      <c r="L38" s="342"/>
      <c r="M38" s="342"/>
      <c r="N38" s="342"/>
      <c r="O38" s="342"/>
      <c r="P38" s="341"/>
    </row>
    <row r="39" ht="12" customHeight="1" thickBot="1"/>
    <row r="40" spans="1:16" ht="12" customHeight="1">
      <c r="A40" s="135"/>
      <c r="B40" s="338" t="s">
        <v>110</v>
      </c>
      <c r="C40" s="340"/>
      <c r="D40" s="339"/>
      <c r="E40" s="337" t="s">
        <v>61</v>
      </c>
      <c r="F40" s="340"/>
      <c r="G40" s="339"/>
      <c r="H40" s="337" t="s">
        <v>3</v>
      </c>
      <c r="I40" s="340"/>
      <c r="J40" s="339"/>
      <c r="K40" s="337" t="s">
        <v>4</v>
      </c>
      <c r="L40" s="340"/>
      <c r="M40" s="339"/>
      <c r="N40" s="338" t="s">
        <v>9</v>
      </c>
      <c r="O40" s="337"/>
      <c r="P40" s="337"/>
    </row>
    <row r="41" spans="1:16" ht="12" customHeight="1">
      <c r="A41" s="1"/>
      <c r="B41" s="336" t="s">
        <v>13</v>
      </c>
      <c r="C41" s="335"/>
      <c r="D41" s="334"/>
      <c r="E41" s="336" t="s">
        <v>111</v>
      </c>
      <c r="F41" s="335"/>
      <c r="G41" s="334"/>
      <c r="H41" s="32"/>
      <c r="I41" s="33"/>
      <c r="J41" s="333"/>
      <c r="K41" s="32"/>
      <c r="L41" s="33"/>
      <c r="M41" s="333"/>
      <c r="N41" s="32"/>
      <c r="O41" s="33"/>
      <c r="P41" s="33"/>
    </row>
    <row r="42" spans="1:17" s="142" customFormat="1" ht="12" customHeight="1">
      <c r="A42" s="332"/>
      <c r="B42" s="261" t="s">
        <v>54</v>
      </c>
      <c r="C42" s="262" t="s">
        <v>55</v>
      </c>
      <c r="D42" s="331" t="s">
        <v>56</v>
      </c>
      <c r="E42" s="261" t="s">
        <v>54</v>
      </c>
      <c r="F42" s="262" t="s">
        <v>55</v>
      </c>
      <c r="G42" s="331" t="s">
        <v>56</v>
      </c>
      <c r="H42" s="261" t="s">
        <v>54</v>
      </c>
      <c r="I42" s="262" t="s">
        <v>55</v>
      </c>
      <c r="J42" s="331" t="s">
        <v>56</v>
      </c>
      <c r="K42" s="261" t="s">
        <v>54</v>
      </c>
      <c r="L42" s="262" t="s">
        <v>55</v>
      </c>
      <c r="M42" s="331" t="s">
        <v>56</v>
      </c>
      <c r="N42" s="261" t="s">
        <v>54</v>
      </c>
      <c r="O42" s="262" t="s">
        <v>55</v>
      </c>
      <c r="P42" s="262" t="s">
        <v>56</v>
      </c>
      <c r="Q42" s="146"/>
    </row>
    <row r="43" spans="1:16" ht="6" customHeight="1">
      <c r="A43" s="146"/>
      <c r="B43" s="329"/>
      <c r="C43" s="328"/>
      <c r="D43" s="330"/>
      <c r="E43" s="329"/>
      <c r="F43" s="328"/>
      <c r="G43" s="330"/>
      <c r="H43" s="329"/>
      <c r="I43" s="328"/>
      <c r="J43" s="330"/>
      <c r="K43" s="329"/>
      <c r="L43" s="328"/>
      <c r="M43" s="330"/>
      <c r="N43" s="329"/>
      <c r="O43" s="328"/>
      <c r="P43" s="328"/>
    </row>
    <row r="44" spans="1:16" ht="12" customHeight="1">
      <c r="A44" s="147" t="s">
        <v>18</v>
      </c>
      <c r="B44" s="324"/>
      <c r="C44" s="323"/>
      <c r="D44" s="327"/>
      <c r="E44" s="326"/>
      <c r="F44" s="323"/>
      <c r="G44" s="325"/>
      <c r="H44" s="324"/>
      <c r="I44" s="323"/>
      <c r="J44" s="325"/>
      <c r="K44" s="324"/>
      <c r="L44" s="323"/>
      <c r="M44" s="325"/>
      <c r="N44" s="324"/>
      <c r="O44" s="323"/>
      <c r="P44" s="322"/>
    </row>
    <row r="45" spans="1:17" ht="12" customHeight="1">
      <c r="A45" s="1" t="s">
        <v>183</v>
      </c>
      <c r="B45" s="55">
        <v>50</v>
      </c>
      <c r="C45" s="56">
        <v>40</v>
      </c>
      <c r="D45" s="316">
        <f>SUM(B45:C45)</f>
        <v>90</v>
      </c>
      <c r="E45" s="314">
        <v>0</v>
      </c>
      <c r="F45" s="315">
        <v>0</v>
      </c>
      <c r="G45" s="316">
        <v>0</v>
      </c>
      <c r="H45" s="314">
        <v>0</v>
      </c>
      <c r="I45" s="315">
        <v>0</v>
      </c>
      <c r="J45" s="316">
        <v>0</v>
      </c>
      <c r="K45" s="314">
        <v>0</v>
      </c>
      <c r="L45" s="315">
        <v>0</v>
      </c>
      <c r="M45" s="316">
        <v>0</v>
      </c>
      <c r="N45" s="314">
        <f aca="true" t="shared" si="6" ref="N45:P47">SUM(K45,H45,E45,B45)</f>
        <v>50</v>
      </c>
      <c r="O45" s="315">
        <f t="shared" si="6"/>
        <v>40</v>
      </c>
      <c r="P45" s="313">
        <f t="shared" si="6"/>
        <v>90</v>
      </c>
      <c r="Q45" s="2"/>
    </row>
    <row r="46" spans="1:17" ht="12" customHeight="1">
      <c r="A46" s="1" t="s">
        <v>182</v>
      </c>
      <c r="B46" s="55">
        <v>0</v>
      </c>
      <c r="C46" s="56">
        <v>0</v>
      </c>
      <c r="D46" s="316">
        <v>0</v>
      </c>
      <c r="E46" s="314">
        <v>0</v>
      </c>
      <c r="F46" s="315">
        <v>0</v>
      </c>
      <c r="G46" s="316">
        <v>0</v>
      </c>
      <c r="H46" s="314">
        <v>0</v>
      </c>
      <c r="I46" s="315">
        <v>0</v>
      </c>
      <c r="J46" s="316">
        <v>0</v>
      </c>
      <c r="K46" s="314">
        <v>0</v>
      </c>
      <c r="L46" s="315">
        <v>0</v>
      </c>
      <c r="M46" s="316">
        <v>0</v>
      </c>
      <c r="N46" s="314">
        <f t="shared" si="6"/>
        <v>0</v>
      </c>
      <c r="O46" s="315">
        <f t="shared" si="6"/>
        <v>0</v>
      </c>
      <c r="P46" s="313">
        <f t="shared" si="6"/>
        <v>0</v>
      </c>
      <c r="Q46" s="2"/>
    </row>
    <row r="47" spans="1:17" ht="12" customHeight="1">
      <c r="A47" s="14" t="s">
        <v>9</v>
      </c>
      <c r="B47" s="16">
        <f>SUM(B45:B46)</f>
        <v>50</v>
      </c>
      <c r="C47" s="17">
        <f>SUM(C45:C46)</f>
        <v>40</v>
      </c>
      <c r="D47" s="26">
        <f>SUM(D45:D46)</f>
        <v>90</v>
      </c>
      <c r="E47" s="16">
        <v>0</v>
      </c>
      <c r="F47" s="17">
        <v>0</v>
      </c>
      <c r="G47" s="26">
        <v>0</v>
      </c>
      <c r="H47" s="16">
        <v>0</v>
      </c>
      <c r="I47" s="17">
        <v>0</v>
      </c>
      <c r="J47" s="26">
        <v>0</v>
      </c>
      <c r="K47" s="16">
        <v>0</v>
      </c>
      <c r="L47" s="17">
        <v>0</v>
      </c>
      <c r="M47" s="17">
        <v>0</v>
      </c>
      <c r="N47" s="16">
        <f t="shared" si="6"/>
        <v>50</v>
      </c>
      <c r="O47" s="17">
        <f t="shared" si="6"/>
        <v>40</v>
      </c>
      <c r="P47" s="17">
        <f t="shared" si="6"/>
        <v>90</v>
      </c>
      <c r="Q47" s="2"/>
    </row>
    <row r="48" spans="1:17" ht="12" customHeight="1">
      <c r="A48" s="1"/>
      <c r="B48" s="55"/>
      <c r="C48" s="56"/>
      <c r="D48" s="316"/>
      <c r="E48" s="314"/>
      <c r="F48" s="315"/>
      <c r="G48" s="316"/>
      <c r="H48" s="314"/>
      <c r="I48" s="315"/>
      <c r="J48" s="316"/>
      <c r="K48" s="314"/>
      <c r="L48" s="315"/>
      <c r="M48" s="316"/>
      <c r="N48" s="314"/>
      <c r="O48" s="315"/>
      <c r="P48" s="313"/>
      <c r="Q48" s="2"/>
    </row>
    <row r="49" spans="1:17" ht="12" customHeight="1">
      <c r="A49" s="147" t="s">
        <v>22</v>
      </c>
      <c r="B49" s="55"/>
      <c r="C49" s="56"/>
      <c r="D49" s="316"/>
      <c r="E49" s="314"/>
      <c r="F49" s="315"/>
      <c r="G49" s="316"/>
      <c r="H49" s="314"/>
      <c r="I49" s="315"/>
      <c r="J49" s="316"/>
      <c r="K49" s="314"/>
      <c r="L49" s="315"/>
      <c r="M49" s="316"/>
      <c r="N49" s="314"/>
      <c r="O49" s="315"/>
      <c r="P49" s="313"/>
      <c r="Q49" s="2"/>
    </row>
    <row r="50" spans="1:17" ht="12" customHeight="1">
      <c r="A50" s="1" t="s">
        <v>183</v>
      </c>
      <c r="B50" s="55">
        <v>72</v>
      </c>
      <c r="C50" s="56">
        <v>72</v>
      </c>
      <c r="D50" s="316">
        <f>SUM(B50:C50)</f>
        <v>144</v>
      </c>
      <c r="E50" s="314">
        <v>0</v>
      </c>
      <c r="F50" s="315">
        <v>0</v>
      </c>
      <c r="G50" s="316">
        <v>0</v>
      </c>
      <c r="H50" s="314">
        <v>0</v>
      </c>
      <c r="I50" s="315">
        <v>0</v>
      </c>
      <c r="J50" s="316">
        <v>0</v>
      </c>
      <c r="K50" s="314">
        <v>0</v>
      </c>
      <c r="L50" s="315">
        <v>0</v>
      </c>
      <c r="M50" s="316">
        <v>0</v>
      </c>
      <c r="N50" s="314">
        <f aca="true" t="shared" si="7" ref="N50:P52">SUM(K50,H50,E50,B50)</f>
        <v>72</v>
      </c>
      <c r="O50" s="315">
        <f t="shared" si="7"/>
        <v>72</v>
      </c>
      <c r="P50" s="313">
        <f t="shared" si="7"/>
        <v>144</v>
      </c>
      <c r="Q50" s="2"/>
    </row>
    <row r="51" spans="1:17" ht="12" customHeight="1">
      <c r="A51" s="1" t="s">
        <v>182</v>
      </c>
      <c r="B51" s="55">
        <v>0</v>
      </c>
      <c r="C51" s="56">
        <v>0</v>
      </c>
      <c r="D51" s="316">
        <f>SUM(B51:C51)</f>
        <v>0</v>
      </c>
      <c r="E51" s="314">
        <v>0</v>
      </c>
      <c r="F51" s="315">
        <v>0</v>
      </c>
      <c r="G51" s="316">
        <v>0</v>
      </c>
      <c r="H51" s="314">
        <v>0</v>
      </c>
      <c r="I51" s="315">
        <v>0</v>
      </c>
      <c r="J51" s="316">
        <v>0</v>
      </c>
      <c r="K51" s="314">
        <v>0</v>
      </c>
      <c r="L51" s="315">
        <v>0</v>
      </c>
      <c r="M51" s="316">
        <v>0</v>
      </c>
      <c r="N51" s="314">
        <f t="shared" si="7"/>
        <v>0</v>
      </c>
      <c r="O51" s="315">
        <f t="shared" si="7"/>
        <v>0</v>
      </c>
      <c r="P51" s="313">
        <f t="shared" si="7"/>
        <v>0</v>
      </c>
      <c r="Q51" s="2"/>
    </row>
    <row r="52" spans="1:17" ht="12" customHeight="1">
      <c r="A52" s="14" t="s">
        <v>9</v>
      </c>
      <c r="B52" s="16">
        <f>SUM(B50:B51)</f>
        <v>72</v>
      </c>
      <c r="C52" s="17">
        <f aca="true" t="shared" si="8" ref="C52:M52">SUM(C50:C51)</f>
        <v>72</v>
      </c>
      <c r="D52" s="26">
        <f t="shared" si="8"/>
        <v>144</v>
      </c>
      <c r="E52" s="16">
        <f t="shared" si="8"/>
        <v>0</v>
      </c>
      <c r="F52" s="17">
        <f t="shared" si="8"/>
        <v>0</v>
      </c>
      <c r="G52" s="26">
        <f t="shared" si="8"/>
        <v>0</v>
      </c>
      <c r="H52" s="16">
        <f t="shared" si="8"/>
        <v>0</v>
      </c>
      <c r="I52" s="17">
        <f t="shared" si="8"/>
        <v>0</v>
      </c>
      <c r="J52" s="26">
        <f t="shared" si="8"/>
        <v>0</v>
      </c>
      <c r="K52" s="16">
        <f t="shared" si="8"/>
        <v>0</v>
      </c>
      <c r="L52" s="17">
        <f t="shared" si="8"/>
        <v>0</v>
      </c>
      <c r="M52" s="26">
        <f t="shared" si="8"/>
        <v>0</v>
      </c>
      <c r="N52" s="16">
        <f t="shared" si="7"/>
        <v>72</v>
      </c>
      <c r="O52" s="17">
        <f t="shared" si="7"/>
        <v>72</v>
      </c>
      <c r="P52" s="17">
        <f t="shared" si="7"/>
        <v>144</v>
      </c>
      <c r="Q52" s="2"/>
    </row>
    <row r="53" spans="1:17" ht="12" customHeight="1">
      <c r="A53" s="1"/>
      <c r="B53" s="55"/>
      <c r="C53" s="56"/>
      <c r="D53" s="316"/>
      <c r="E53" s="314"/>
      <c r="F53" s="315"/>
      <c r="G53" s="316"/>
      <c r="H53" s="314"/>
      <c r="I53" s="315"/>
      <c r="J53" s="316"/>
      <c r="K53" s="314"/>
      <c r="L53" s="315"/>
      <c r="M53" s="316"/>
      <c r="N53" s="314"/>
      <c r="O53" s="315"/>
      <c r="P53" s="313"/>
      <c r="Q53" s="2"/>
    </row>
    <row r="54" spans="1:17" ht="12" customHeight="1">
      <c r="A54" s="147" t="s">
        <v>57</v>
      </c>
      <c r="B54" s="55"/>
      <c r="C54" s="56"/>
      <c r="D54" s="316"/>
      <c r="E54" s="314"/>
      <c r="F54" s="315"/>
      <c r="G54" s="316"/>
      <c r="H54" s="314"/>
      <c r="I54" s="315"/>
      <c r="J54" s="316"/>
      <c r="K54" s="314"/>
      <c r="L54" s="315"/>
      <c r="M54" s="316"/>
      <c r="N54" s="314"/>
      <c r="O54" s="315"/>
      <c r="P54" s="313"/>
      <c r="Q54" s="2"/>
    </row>
    <row r="55" spans="1:17" ht="12" customHeight="1">
      <c r="A55" s="1" t="s">
        <v>183</v>
      </c>
      <c r="B55" s="55">
        <v>63</v>
      </c>
      <c r="C55" s="56">
        <v>174</v>
      </c>
      <c r="D55" s="316">
        <f>SUM(B55:C55)</f>
        <v>237</v>
      </c>
      <c r="E55" s="314" t="s">
        <v>162</v>
      </c>
      <c r="F55" s="315" t="s">
        <v>162</v>
      </c>
      <c r="G55" s="316" t="s">
        <v>162</v>
      </c>
      <c r="H55" s="314" t="s">
        <v>162</v>
      </c>
      <c r="I55" s="315" t="s">
        <v>162</v>
      </c>
      <c r="J55" s="316" t="s">
        <v>162</v>
      </c>
      <c r="K55" s="314" t="s">
        <v>162</v>
      </c>
      <c r="L55" s="315" t="s">
        <v>162</v>
      </c>
      <c r="M55" s="316" t="s">
        <v>162</v>
      </c>
      <c r="N55" s="314">
        <f aca="true" t="shared" si="9" ref="N55:P56">SUM(K55,H55,E55,B55)</f>
        <v>63</v>
      </c>
      <c r="O55" s="315">
        <f t="shared" si="9"/>
        <v>174</v>
      </c>
      <c r="P55" s="313">
        <f t="shared" si="9"/>
        <v>237</v>
      </c>
      <c r="Q55" s="2"/>
    </row>
    <row r="56" spans="1:17" ht="12" customHeight="1">
      <c r="A56" s="1" t="s">
        <v>182</v>
      </c>
      <c r="B56" s="55" t="s">
        <v>162</v>
      </c>
      <c r="C56" s="56" t="s">
        <v>162</v>
      </c>
      <c r="D56" s="316" t="s">
        <v>162</v>
      </c>
      <c r="E56" s="314" t="s">
        <v>162</v>
      </c>
      <c r="F56" s="315" t="s">
        <v>162</v>
      </c>
      <c r="G56" s="316" t="s">
        <v>162</v>
      </c>
      <c r="H56" s="314" t="s">
        <v>162</v>
      </c>
      <c r="I56" s="315" t="s">
        <v>162</v>
      </c>
      <c r="J56" s="316" t="s">
        <v>162</v>
      </c>
      <c r="K56" s="314" t="s">
        <v>162</v>
      </c>
      <c r="L56" s="315" t="s">
        <v>162</v>
      </c>
      <c r="M56" s="316" t="s">
        <v>162</v>
      </c>
      <c r="N56" s="314">
        <f t="shared" si="9"/>
        <v>0</v>
      </c>
      <c r="O56" s="315">
        <f t="shared" si="9"/>
        <v>0</v>
      </c>
      <c r="P56" s="313">
        <f t="shared" si="9"/>
        <v>0</v>
      </c>
      <c r="Q56" s="2"/>
    </row>
    <row r="57" spans="1:17" ht="12" customHeight="1">
      <c r="A57" s="14" t="s">
        <v>9</v>
      </c>
      <c r="B57" s="16">
        <f>SUM(B55:B56)</f>
        <v>63</v>
      </c>
      <c r="C57" s="17">
        <f aca="true" t="shared" si="10" ref="C57:M57">SUM(C55:C56)</f>
        <v>174</v>
      </c>
      <c r="D57" s="17">
        <f t="shared" si="10"/>
        <v>237</v>
      </c>
      <c r="E57" s="16">
        <f t="shared" si="10"/>
        <v>0</v>
      </c>
      <c r="F57" s="17">
        <f t="shared" si="10"/>
        <v>0</v>
      </c>
      <c r="G57" s="17">
        <f t="shared" si="10"/>
        <v>0</v>
      </c>
      <c r="H57" s="16">
        <f t="shared" si="10"/>
        <v>0</v>
      </c>
      <c r="I57" s="17">
        <f t="shared" si="10"/>
        <v>0</v>
      </c>
      <c r="J57" s="17">
        <f t="shared" si="10"/>
        <v>0</v>
      </c>
      <c r="K57" s="16">
        <f t="shared" si="10"/>
        <v>0</v>
      </c>
      <c r="L57" s="17">
        <f t="shared" si="10"/>
        <v>0</v>
      </c>
      <c r="M57" s="17">
        <f t="shared" si="10"/>
        <v>0</v>
      </c>
      <c r="N57" s="16">
        <f>SUM(N55:N56)</f>
        <v>63</v>
      </c>
      <c r="O57" s="17">
        <f>SUM(O55:O56)</f>
        <v>174</v>
      </c>
      <c r="P57" s="17">
        <f>SUM(P55:P56)</f>
        <v>237</v>
      </c>
      <c r="Q57" s="2"/>
    </row>
    <row r="58" spans="1:17" ht="12" customHeight="1">
      <c r="A58" s="321"/>
      <c r="B58" s="319"/>
      <c r="C58" s="318"/>
      <c r="D58" s="320"/>
      <c r="E58" s="319"/>
      <c r="F58" s="318"/>
      <c r="G58" s="320"/>
      <c r="H58" s="319"/>
      <c r="I58" s="318"/>
      <c r="J58" s="320"/>
      <c r="K58" s="319"/>
      <c r="L58" s="318"/>
      <c r="M58" s="320"/>
      <c r="N58" s="319"/>
      <c r="O58" s="318"/>
      <c r="P58" s="317"/>
      <c r="Q58" s="2"/>
    </row>
    <row r="59" spans="1:17" ht="12" customHeight="1">
      <c r="A59" s="147" t="s">
        <v>184</v>
      </c>
      <c r="B59" s="314"/>
      <c r="C59" s="315"/>
      <c r="D59" s="316"/>
      <c r="E59" s="314"/>
      <c r="F59" s="315"/>
      <c r="G59" s="316"/>
      <c r="H59" s="314"/>
      <c r="I59" s="315"/>
      <c r="J59" s="316"/>
      <c r="K59" s="314"/>
      <c r="L59" s="315"/>
      <c r="M59" s="316"/>
      <c r="N59" s="314"/>
      <c r="O59" s="315"/>
      <c r="P59" s="313"/>
      <c r="Q59" s="2"/>
    </row>
    <row r="60" spans="1:17" ht="12" customHeight="1">
      <c r="A60" s="1" t="s">
        <v>183</v>
      </c>
      <c r="B60" s="314">
        <f aca="true" t="shared" si="11" ref="B60:D62">SUM(B55,B50,B45)</f>
        <v>185</v>
      </c>
      <c r="C60" s="315">
        <f t="shared" si="11"/>
        <v>286</v>
      </c>
      <c r="D60" s="313">
        <f t="shared" si="11"/>
        <v>471</v>
      </c>
      <c r="E60" s="314">
        <v>0</v>
      </c>
      <c r="F60" s="313">
        <v>0</v>
      </c>
      <c r="G60" s="313">
        <v>0</v>
      </c>
      <c r="H60" s="314">
        <v>0</v>
      </c>
      <c r="I60" s="315">
        <v>0</v>
      </c>
      <c r="J60" s="313">
        <v>0</v>
      </c>
      <c r="K60" s="314">
        <v>0</v>
      </c>
      <c r="L60" s="313">
        <v>0</v>
      </c>
      <c r="M60" s="313">
        <v>0</v>
      </c>
      <c r="N60" s="314">
        <f aca="true" t="shared" si="12" ref="N60:P62">SUM(K60,H60,E60,B60)</f>
        <v>185</v>
      </c>
      <c r="O60" s="313">
        <f t="shared" si="12"/>
        <v>286</v>
      </c>
      <c r="P60" s="313">
        <f t="shared" si="12"/>
        <v>471</v>
      </c>
      <c r="Q60" s="2"/>
    </row>
    <row r="61" spans="1:17" ht="12" customHeight="1">
      <c r="A61" s="1" t="s">
        <v>182</v>
      </c>
      <c r="B61" s="314">
        <f t="shared" si="11"/>
        <v>0</v>
      </c>
      <c r="C61" s="313">
        <f t="shared" si="11"/>
        <v>0</v>
      </c>
      <c r="D61" s="313">
        <f t="shared" si="11"/>
        <v>0</v>
      </c>
      <c r="E61" s="314">
        <v>0</v>
      </c>
      <c r="F61" s="313">
        <v>0</v>
      </c>
      <c r="G61" s="313">
        <v>0</v>
      </c>
      <c r="H61" s="314">
        <v>0</v>
      </c>
      <c r="I61" s="313">
        <v>0</v>
      </c>
      <c r="J61" s="313">
        <v>0</v>
      </c>
      <c r="K61" s="314">
        <v>0</v>
      </c>
      <c r="L61" s="313">
        <v>0</v>
      </c>
      <c r="M61" s="313">
        <v>0</v>
      </c>
      <c r="N61" s="314">
        <f t="shared" si="12"/>
        <v>0</v>
      </c>
      <c r="O61" s="313">
        <f t="shared" si="12"/>
        <v>0</v>
      </c>
      <c r="P61" s="313">
        <f t="shared" si="12"/>
        <v>0</v>
      </c>
      <c r="Q61" s="2"/>
    </row>
    <row r="62" spans="1:17" ht="12" customHeight="1">
      <c r="A62" s="14" t="s">
        <v>9</v>
      </c>
      <c r="B62" s="16">
        <f t="shared" si="11"/>
        <v>185</v>
      </c>
      <c r="C62" s="17">
        <f t="shared" si="11"/>
        <v>286</v>
      </c>
      <c r="D62" s="17">
        <f t="shared" si="11"/>
        <v>471</v>
      </c>
      <c r="E62" s="16">
        <v>0</v>
      </c>
      <c r="F62" s="17">
        <v>0</v>
      </c>
      <c r="G62" s="17">
        <v>0</v>
      </c>
      <c r="H62" s="16">
        <v>0</v>
      </c>
      <c r="I62" s="17">
        <v>0</v>
      </c>
      <c r="J62" s="17">
        <v>0</v>
      </c>
      <c r="K62" s="16">
        <v>0</v>
      </c>
      <c r="L62" s="17">
        <v>0</v>
      </c>
      <c r="M62" s="17">
        <v>0</v>
      </c>
      <c r="N62" s="16">
        <f t="shared" si="12"/>
        <v>185</v>
      </c>
      <c r="O62" s="17">
        <f t="shared" si="12"/>
        <v>286</v>
      </c>
      <c r="P62" s="17">
        <f t="shared" si="12"/>
        <v>471</v>
      </c>
      <c r="Q62" s="2"/>
    </row>
    <row r="64" ht="12" customHeight="1">
      <c r="A64" s="2" t="s">
        <v>181</v>
      </c>
    </row>
    <row r="65" spans="1:17" ht="12" customHeight="1">
      <c r="A65" s="2" t="s">
        <v>180</v>
      </c>
      <c r="N65" s="4"/>
      <c r="O65" s="4"/>
      <c r="P65" s="4"/>
      <c r="Q65" s="4"/>
    </row>
    <row r="66" spans="1:17" s="310" customFormat="1" ht="12" customHeight="1">
      <c r="A66" s="39" t="s">
        <v>412</v>
      </c>
      <c r="B66" s="312"/>
      <c r="C66" s="312"/>
      <c r="D66" s="312"/>
      <c r="E66" s="312"/>
      <c r="F66" s="312"/>
      <c r="G66" s="312"/>
      <c r="H66" s="312"/>
      <c r="I66" s="312"/>
      <c r="J66" s="312"/>
      <c r="K66" s="312"/>
      <c r="L66" s="312"/>
      <c r="P66" s="311"/>
      <c r="Q66" s="311"/>
    </row>
  </sheetData>
  <sheetProtection/>
  <mergeCells count="1">
    <mergeCell ref="A2:P2"/>
  </mergeCells>
  <printOptions horizontalCentered="1"/>
  <pageMargins left="0.3937007874015748" right="0.3937007874015748" top="0.5905511811023623" bottom="0.5905511811023623" header="0.5118110236220472" footer="0.5118110236220472"/>
  <pageSetup horizontalDpi="600" verticalDpi="600" orientation="landscape" paperSize="9" scale="105" r:id="rId1"/>
  <headerFooter alignWithMargins="0">
    <oddFooter>&amp;R&amp;A</oddFooter>
  </headerFooter>
  <rowBreaks count="1" manualBreakCount="1">
    <brk id="34" max="255" man="1"/>
  </rowBreaks>
</worksheet>
</file>

<file path=xl/worksheets/sheet12.xml><?xml version="1.0" encoding="utf-8"?>
<worksheet xmlns="http://schemas.openxmlformats.org/spreadsheetml/2006/main" xmlns:r="http://schemas.openxmlformats.org/officeDocument/2006/relationships">
  <dimension ref="A1:J65"/>
  <sheetViews>
    <sheetView zoomScalePageLayoutView="0" workbookViewId="0" topLeftCell="A1">
      <selection activeCell="N30" sqref="N30"/>
    </sheetView>
  </sheetViews>
  <sheetFormatPr defaultColWidth="9.140625" defaultRowHeight="12.75"/>
  <cols>
    <col min="1" max="1" width="28.7109375" style="352" customWidth="1"/>
    <col min="2" max="2" width="9.7109375" style="352" customWidth="1"/>
    <col min="3" max="9" width="9.140625" style="353" customWidth="1"/>
    <col min="10" max="16384" width="9.140625" style="352" customWidth="1"/>
  </cols>
  <sheetData>
    <row r="1" spans="1:3" ht="12">
      <c r="A1" s="36" t="s">
        <v>350</v>
      </c>
      <c r="B1" s="354"/>
      <c r="C1" s="376"/>
    </row>
    <row r="2" spans="1:9" ht="12">
      <c r="A2" s="528" t="s">
        <v>204</v>
      </c>
      <c r="B2" s="528"/>
      <c r="C2" s="528"/>
      <c r="D2" s="528"/>
      <c r="E2" s="528"/>
      <c r="F2" s="528"/>
      <c r="G2" s="528"/>
      <c r="H2" s="528"/>
      <c r="I2" s="528"/>
    </row>
    <row r="3" spans="1:9" ht="12">
      <c r="A3" s="375" t="s">
        <v>202</v>
      </c>
      <c r="B3" s="375"/>
      <c r="C3" s="375"/>
      <c r="D3" s="374"/>
      <c r="E3" s="374"/>
      <c r="F3" s="374"/>
      <c r="G3" s="374"/>
      <c r="H3" s="374"/>
      <c r="I3" s="374"/>
    </row>
    <row r="4" spans="1:9" ht="12">
      <c r="A4" s="375" t="s">
        <v>208</v>
      </c>
      <c r="B4" s="375"/>
      <c r="C4" s="375"/>
      <c r="D4" s="375"/>
      <c r="E4" s="375"/>
      <c r="F4" s="375"/>
      <c r="G4" s="375"/>
      <c r="H4" s="375"/>
      <c r="I4" s="375"/>
    </row>
    <row r="5" ht="12" thickBot="1"/>
    <row r="6" spans="1:9" ht="11.25">
      <c r="A6" s="373" t="s">
        <v>200</v>
      </c>
      <c r="B6" s="372" t="s">
        <v>199</v>
      </c>
      <c r="C6" s="372" t="s">
        <v>198</v>
      </c>
      <c r="D6" s="372" t="s">
        <v>197</v>
      </c>
      <c r="E6" s="372" t="s">
        <v>196</v>
      </c>
      <c r="F6" s="372" t="s">
        <v>195</v>
      </c>
      <c r="G6" s="372" t="s">
        <v>194</v>
      </c>
      <c r="H6" s="372" t="s">
        <v>193</v>
      </c>
      <c r="I6" s="372" t="s">
        <v>9</v>
      </c>
    </row>
    <row r="7" spans="1:9" ht="11.25">
      <c r="A7" s="371" t="s">
        <v>207</v>
      </c>
      <c r="B7" s="370"/>
      <c r="C7" s="369"/>
      <c r="D7" s="369"/>
      <c r="E7" s="369"/>
      <c r="F7" s="369"/>
      <c r="G7" s="369"/>
      <c r="H7" s="369"/>
      <c r="I7" s="369"/>
    </row>
    <row r="8" spans="1:9" ht="11.25">
      <c r="A8" s="368"/>
      <c r="B8" s="367"/>
      <c r="C8" s="366"/>
      <c r="D8" s="366"/>
      <c r="E8" s="366"/>
      <c r="F8" s="366"/>
      <c r="G8" s="366"/>
      <c r="H8" s="366"/>
      <c r="I8" s="366"/>
    </row>
    <row r="9" spans="1:9" ht="11.25">
      <c r="A9" s="352" t="s">
        <v>115</v>
      </c>
      <c r="B9" s="379">
        <v>0</v>
      </c>
      <c r="C9" s="379">
        <v>0</v>
      </c>
      <c r="D9" s="379">
        <v>45</v>
      </c>
      <c r="E9" s="379">
        <v>961</v>
      </c>
      <c r="F9" s="379">
        <v>12</v>
      </c>
      <c r="G9" s="379">
        <v>1449</v>
      </c>
      <c r="H9" s="379">
        <v>29</v>
      </c>
      <c r="I9" s="360">
        <f>SUM(B9:H9)</f>
        <v>2496</v>
      </c>
    </row>
    <row r="10" spans="2:9" ht="11.25">
      <c r="B10" s="364"/>
      <c r="C10" s="364"/>
      <c r="D10" s="364"/>
      <c r="E10" s="364"/>
      <c r="F10" s="364"/>
      <c r="G10" s="364"/>
      <c r="H10" s="364"/>
      <c r="I10" s="360"/>
    </row>
    <row r="11" spans="1:9" ht="11.25">
      <c r="A11" s="352" t="s">
        <v>191</v>
      </c>
      <c r="B11" s="364">
        <v>0</v>
      </c>
      <c r="C11" s="364">
        <v>0</v>
      </c>
      <c r="D11" s="364">
        <v>126</v>
      </c>
      <c r="E11" s="364">
        <v>1545</v>
      </c>
      <c r="F11" s="364">
        <v>249</v>
      </c>
      <c r="G11" s="364">
        <v>3106</v>
      </c>
      <c r="H11" s="364">
        <v>131</v>
      </c>
      <c r="I11" s="360">
        <f>SUM(B11:H11)</f>
        <v>5157</v>
      </c>
    </row>
    <row r="12" spans="2:9" ht="11.25">
      <c r="B12" s="379"/>
      <c r="C12" s="379"/>
      <c r="D12" s="379"/>
      <c r="E12" s="379"/>
      <c r="F12" s="379"/>
      <c r="G12" s="379"/>
      <c r="H12" s="379"/>
      <c r="I12" s="360"/>
    </row>
    <row r="13" spans="1:9" ht="11.25">
      <c r="A13" s="352" t="s">
        <v>190</v>
      </c>
      <c r="B13" s="379">
        <v>0</v>
      </c>
      <c r="C13" s="379">
        <v>0</v>
      </c>
      <c r="D13" s="379">
        <v>16</v>
      </c>
      <c r="E13" s="379">
        <v>142</v>
      </c>
      <c r="F13" s="379">
        <v>34</v>
      </c>
      <c r="G13" s="379">
        <v>593</v>
      </c>
      <c r="H13" s="379">
        <v>52</v>
      </c>
      <c r="I13" s="360">
        <f>SUM(B13:H13)</f>
        <v>837</v>
      </c>
    </row>
    <row r="14" spans="2:9" ht="11.25">
      <c r="B14" s="361"/>
      <c r="C14" s="364"/>
      <c r="D14" s="364"/>
      <c r="E14" s="364"/>
      <c r="F14" s="364"/>
      <c r="G14" s="364"/>
      <c r="H14" s="364"/>
      <c r="I14" s="360"/>
    </row>
    <row r="15" spans="1:10" s="354" customFormat="1" ht="12">
      <c r="A15" s="359" t="s">
        <v>9</v>
      </c>
      <c r="B15" s="358">
        <f aca="true" t="shared" si="0" ref="B15:I15">SUM(B9:B13)</f>
        <v>0</v>
      </c>
      <c r="C15" s="358">
        <f t="shared" si="0"/>
        <v>0</v>
      </c>
      <c r="D15" s="358">
        <f t="shared" si="0"/>
        <v>187</v>
      </c>
      <c r="E15" s="378">
        <f t="shared" si="0"/>
        <v>2648</v>
      </c>
      <c r="F15" s="358">
        <f t="shared" si="0"/>
        <v>295</v>
      </c>
      <c r="G15" s="358">
        <f t="shared" si="0"/>
        <v>5148</v>
      </c>
      <c r="H15" s="358">
        <f t="shared" si="0"/>
        <v>212</v>
      </c>
      <c r="I15" s="357">
        <f t="shared" si="0"/>
        <v>8490</v>
      </c>
      <c r="J15" s="384"/>
    </row>
    <row r="16" spans="1:9" s="354" customFormat="1" ht="12">
      <c r="A16" s="359"/>
      <c r="B16" s="380"/>
      <c r="C16" s="380"/>
      <c r="D16" s="380"/>
      <c r="E16" s="380"/>
      <c r="F16" s="380"/>
      <c r="G16" s="380"/>
      <c r="H16" s="380"/>
      <c r="I16" s="380"/>
    </row>
    <row r="17" spans="1:9" ht="12">
      <c r="A17" s="528" t="s">
        <v>202</v>
      </c>
      <c r="B17" s="528"/>
      <c r="C17" s="528"/>
      <c r="D17" s="528"/>
      <c r="E17" s="528"/>
      <c r="F17" s="528"/>
      <c r="G17" s="528"/>
      <c r="H17" s="528"/>
      <c r="I17" s="528"/>
    </row>
    <row r="18" spans="1:9" ht="12">
      <c r="A18" s="375" t="s">
        <v>206</v>
      </c>
      <c r="B18" s="375"/>
      <c r="C18" s="375"/>
      <c r="D18" s="374"/>
      <c r="E18" s="374"/>
      <c r="F18" s="374"/>
      <c r="G18" s="374"/>
      <c r="H18" s="374"/>
      <c r="I18" s="374"/>
    </row>
    <row r="19" ht="12" thickBot="1"/>
    <row r="20" spans="1:9" ht="11.25">
      <c r="A20" s="373" t="s">
        <v>200</v>
      </c>
      <c r="B20" s="372" t="s">
        <v>199</v>
      </c>
      <c r="C20" s="372" t="s">
        <v>198</v>
      </c>
      <c r="D20" s="372" t="s">
        <v>197</v>
      </c>
      <c r="E20" s="372" t="s">
        <v>196</v>
      </c>
      <c r="F20" s="372" t="s">
        <v>195</v>
      </c>
      <c r="G20" s="372" t="s">
        <v>194</v>
      </c>
      <c r="H20" s="372" t="s">
        <v>193</v>
      </c>
      <c r="I20" s="372" t="s">
        <v>9</v>
      </c>
    </row>
    <row r="21" spans="1:9" ht="11.25">
      <c r="A21" s="371" t="s">
        <v>205</v>
      </c>
      <c r="B21" s="370"/>
      <c r="C21" s="369"/>
      <c r="D21" s="369"/>
      <c r="E21" s="369"/>
      <c r="F21" s="369"/>
      <c r="G21" s="369"/>
      <c r="H21" s="369"/>
      <c r="I21" s="369"/>
    </row>
    <row r="22" spans="1:9" ht="11.25">
      <c r="A22" s="368"/>
      <c r="B22" s="383"/>
      <c r="C22" s="366"/>
      <c r="D22" s="366"/>
      <c r="E22" s="366"/>
      <c r="F22" s="366"/>
      <c r="G22" s="366"/>
      <c r="H22" s="366"/>
      <c r="I22" s="366"/>
    </row>
    <row r="23" spans="1:9" ht="11.25">
      <c r="A23" s="352" t="s">
        <v>115</v>
      </c>
      <c r="B23" s="363">
        <v>1</v>
      </c>
      <c r="C23" s="363">
        <v>0</v>
      </c>
      <c r="D23" s="363">
        <v>13</v>
      </c>
      <c r="E23" s="362">
        <v>229</v>
      </c>
      <c r="F23" s="362">
        <v>7</v>
      </c>
      <c r="G23" s="362">
        <v>388</v>
      </c>
      <c r="H23" s="362">
        <v>0</v>
      </c>
      <c r="I23" s="360">
        <f>SUM(B23:H23)</f>
        <v>638</v>
      </c>
    </row>
    <row r="24" spans="2:9" ht="11.25">
      <c r="B24" s="360"/>
      <c r="C24" s="360"/>
      <c r="D24" s="360"/>
      <c r="E24" s="360"/>
      <c r="F24" s="360"/>
      <c r="G24" s="360"/>
      <c r="H24" s="360"/>
      <c r="I24" s="360"/>
    </row>
    <row r="25" spans="1:9" ht="11.25">
      <c r="A25" s="352" t="s">
        <v>191</v>
      </c>
      <c r="B25" s="363">
        <v>0</v>
      </c>
      <c r="C25" s="362">
        <v>0</v>
      </c>
      <c r="D25" s="362">
        <v>48</v>
      </c>
      <c r="E25" s="362">
        <v>899</v>
      </c>
      <c r="F25" s="362">
        <v>219</v>
      </c>
      <c r="G25" s="362">
        <v>2005</v>
      </c>
      <c r="H25" s="365">
        <v>0</v>
      </c>
      <c r="I25" s="360">
        <f>SUM(B25:H25)</f>
        <v>3171</v>
      </c>
    </row>
    <row r="26" spans="2:9" ht="11.25">
      <c r="B26" s="364"/>
      <c r="C26" s="360"/>
      <c r="D26" s="360"/>
      <c r="E26" s="360"/>
      <c r="F26" s="360"/>
      <c r="G26" s="360"/>
      <c r="H26" s="364"/>
      <c r="I26" s="360"/>
    </row>
    <row r="27" spans="1:9" ht="11.25">
      <c r="A27" s="352" t="s">
        <v>190</v>
      </c>
      <c r="B27" s="363">
        <v>0</v>
      </c>
      <c r="C27" s="362">
        <v>0</v>
      </c>
      <c r="D27" s="362">
        <v>9</v>
      </c>
      <c r="E27" s="362">
        <v>84</v>
      </c>
      <c r="F27" s="362">
        <v>34</v>
      </c>
      <c r="G27" s="362">
        <v>339</v>
      </c>
      <c r="H27" s="362">
        <v>3</v>
      </c>
      <c r="I27" s="360">
        <f>SUM(B27:H27)</f>
        <v>469</v>
      </c>
    </row>
    <row r="28" spans="2:9" ht="11.25">
      <c r="B28" s="361"/>
      <c r="C28" s="360"/>
      <c r="D28" s="360"/>
      <c r="E28" s="360"/>
      <c r="F28" s="360"/>
      <c r="G28" s="360"/>
      <c r="H28" s="360"/>
      <c r="I28" s="360"/>
    </row>
    <row r="29" spans="1:9" s="354" customFormat="1" ht="12">
      <c r="A29" s="359" t="s">
        <v>9</v>
      </c>
      <c r="B29" s="358">
        <f aca="true" t="shared" si="1" ref="B29:I29">SUM(B23:B27)</f>
        <v>1</v>
      </c>
      <c r="C29" s="357">
        <f t="shared" si="1"/>
        <v>0</v>
      </c>
      <c r="D29" s="357">
        <f t="shared" si="1"/>
        <v>70</v>
      </c>
      <c r="E29" s="357">
        <f t="shared" si="1"/>
        <v>1212</v>
      </c>
      <c r="F29" s="357">
        <f t="shared" si="1"/>
        <v>260</v>
      </c>
      <c r="G29" s="357">
        <f t="shared" si="1"/>
        <v>2732</v>
      </c>
      <c r="H29" s="357">
        <f t="shared" si="1"/>
        <v>3</v>
      </c>
      <c r="I29" s="357">
        <f t="shared" si="1"/>
        <v>4278</v>
      </c>
    </row>
    <row r="30" spans="1:9" s="354" customFormat="1" ht="12">
      <c r="A30" s="359"/>
      <c r="B30" s="382"/>
      <c r="C30" s="381"/>
      <c r="D30" s="380"/>
      <c r="E30" s="380"/>
      <c r="F30" s="380"/>
      <c r="G30" s="380"/>
      <c r="H30" s="380"/>
      <c r="I30" s="380"/>
    </row>
    <row r="31" spans="2:9" s="354" customFormat="1" ht="12">
      <c r="B31" s="356"/>
      <c r="C31" s="353"/>
      <c r="D31" s="355"/>
      <c r="E31" s="355"/>
      <c r="F31" s="355"/>
      <c r="G31" s="355"/>
      <c r="H31" s="355"/>
      <c r="I31" s="355"/>
    </row>
    <row r="32" spans="1:9" s="354" customFormat="1" ht="12">
      <c r="A32" s="356"/>
      <c r="B32" s="356"/>
      <c r="C32" s="353"/>
      <c r="D32" s="355"/>
      <c r="E32" s="355"/>
      <c r="F32" s="355"/>
      <c r="G32" s="355"/>
      <c r="H32" s="355"/>
      <c r="I32" s="355"/>
    </row>
    <row r="33" spans="1:9" s="354" customFormat="1" ht="12">
      <c r="A33" s="356"/>
      <c r="B33" s="356"/>
      <c r="C33" s="353"/>
      <c r="D33" s="355"/>
      <c r="E33" s="355"/>
      <c r="F33" s="355"/>
      <c r="G33" s="355"/>
      <c r="H33" s="355"/>
      <c r="I33" s="355"/>
    </row>
    <row r="34" spans="1:9" s="354" customFormat="1" ht="12">
      <c r="A34" s="356"/>
      <c r="B34" s="356"/>
      <c r="C34" s="353"/>
      <c r="D34" s="355"/>
      <c r="E34" s="355"/>
      <c r="F34" s="355"/>
      <c r="G34" s="355"/>
      <c r="H34" s="355"/>
      <c r="I34" s="355"/>
    </row>
    <row r="35" spans="1:9" ht="12">
      <c r="A35" s="528" t="s">
        <v>204</v>
      </c>
      <c r="B35" s="528"/>
      <c r="C35" s="528"/>
      <c r="D35" s="528"/>
      <c r="E35" s="528"/>
      <c r="F35" s="528"/>
      <c r="G35" s="528"/>
      <c r="H35" s="528"/>
      <c r="I35" s="528"/>
    </row>
    <row r="36" spans="1:9" ht="12">
      <c r="A36" s="528" t="s">
        <v>202</v>
      </c>
      <c r="B36" s="528"/>
      <c r="C36" s="528"/>
      <c r="D36" s="528"/>
      <c r="E36" s="528"/>
      <c r="F36" s="528"/>
      <c r="G36" s="528"/>
      <c r="H36" s="528"/>
      <c r="I36" s="528"/>
    </row>
    <row r="37" spans="1:9" ht="12">
      <c r="A37" s="375" t="s">
        <v>203</v>
      </c>
      <c r="B37" s="375"/>
      <c r="C37" s="375"/>
      <c r="D37" s="375"/>
      <c r="E37" s="375"/>
      <c r="F37" s="375"/>
      <c r="G37" s="375"/>
      <c r="H37" s="375"/>
      <c r="I37" s="375"/>
    </row>
    <row r="38" ht="12" thickBot="1"/>
    <row r="39" spans="1:9" ht="11.25">
      <c r="A39" s="373" t="s">
        <v>200</v>
      </c>
      <c r="B39" s="372" t="s">
        <v>199</v>
      </c>
      <c r="C39" s="372" t="s">
        <v>198</v>
      </c>
      <c r="D39" s="372" t="s">
        <v>197</v>
      </c>
      <c r="E39" s="372" t="s">
        <v>196</v>
      </c>
      <c r="F39" s="372" t="s">
        <v>195</v>
      </c>
      <c r="G39" s="372" t="s">
        <v>194</v>
      </c>
      <c r="H39" s="372" t="s">
        <v>193</v>
      </c>
      <c r="I39" s="372" t="s">
        <v>9</v>
      </c>
    </row>
    <row r="40" spans="1:9" ht="11.25">
      <c r="A40" s="371" t="s">
        <v>192</v>
      </c>
      <c r="B40" s="370"/>
      <c r="C40" s="369"/>
      <c r="D40" s="369"/>
      <c r="E40" s="369"/>
      <c r="F40" s="369"/>
      <c r="G40" s="369"/>
      <c r="H40" s="369"/>
      <c r="I40" s="369"/>
    </row>
    <row r="41" spans="1:9" ht="11.25">
      <c r="A41" s="368"/>
      <c r="B41" s="367"/>
      <c r="C41" s="366"/>
      <c r="D41" s="366"/>
      <c r="E41" s="366"/>
      <c r="F41" s="366"/>
      <c r="G41" s="366"/>
      <c r="H41" s="366"/>
      <c r="I41" s="366"/>
    </row>
    <row r="42" spans="1:9" ht="11.25">
      <c r="A42" s="352" t="s">
        <v>115</v>
      </c>
      <c r="B42" s="379">
        <v>0</v>
      </c>
      <c r="C42" s="379">
        <v>0</v>
      </c>
      <c r="D42" s="379">
        <v>44</v>
      </c>
      <c r="E42" s="379">
        <v>575</v>
      </c>
      <c r="F42" s="379">
        <v>43</v>
      </c>
      <c r="G42" s="379">
        <v>829</v>
      </c>
      <c r="H42" s="379">
        <v>29</v>
      </c>
      <c r="I42" s="360">
        <f>SUM(B42:H42)</f>
        <v>1520</v>
      </c>
    </row>
    <row r="43" spans="2:9" ht="11.25">
      <c r="B43" s="364"/>
      <c r="C43" s="364"/>
      <c r="D43" s="364"/>
      <c r="E43" s="364"/>
      <c r="F43" s="364"/>
      <c r="G43" s="364"/>
      <c r="H43" s="364"/>
      <c r="I43" s="360"/>
    </row>
    <row r="44" spans="1:9" ht="11.25">
      <c r="A44" s="352" t="s">
        <v>191</v>
      </c>
      <c r="B44" s="379">
        <v>0</v>
      </c>
      <c r="C44" s="379">
        <v>0</v>
      </c>
      <c r="D44" s="379">
        <v>116</v>
      </c>
      <c r="E44" s="379">
        <v>1518</v>
      </c>
      <c r="F44" s="379">
        <v>180</v>
      </c>
      <c r="G44" s="379">
        <v>3319</v>
      </c>
      <c r="H44" s="379">
        <v>137</v>
      </c>
      <c r="I44" s="360">
        <f>SUM(B44:H44)</f>
        <v>5270</v>
      </c>
    </row>
    <row r="45" spans="2:9" ht="11.25">
      <c r="B45" s="364"/>
      <c r="C45" s="364"/>
      <c r="D45" s="364"/>
      <c r="E45" s="364"/>
      <c r="F45" s="364"/>
      <c r="G45" s="364"/>
      <c r="H45" s="364"/>
      <c r="I45" s="360"/>
    </row>
    <row r="46" spans="1:9" ht="11.25">
      <c r="A46" s="352" t="s">
        <v>190</v>
      </c>
      <c r="B46" s="379">
        <v>0</v>
      </c>
      <c r="C46" s="379">
        <v>0</v>
      </c>
      <c r="D46" s="379">
        <v>27</v>
      </c>
      <c r="E46" s="379">
        <v>555</v>
      </c>
      <c r="F46" s="379">
        <v>72</v>
      </c>
      <c r="G46" s="379">
        <v>1000</v>
      </c>
      <c r="H46" s="379">
        <v>46</v>
      </c>
      <c r="I46" s="360">
        <f>SUM(B46:H46)</f>
        <v>1700</v>
      </c>
    </row>
    <row r="47" spans="2:9" ht="11.25">
      <c r="B47" s="361"/>
      <c r="C47" s="364"/>
      <c r="D47" s="364"/>
      <c r="E47" s="364"/>
      <c r="F47" s="364"/>
      <c r="G47" s="364"/>
      <c r="H47" s="364"/>
      <c r="I47" s="360"/>
    </row>
    <row r="48" spans="1:10" s="354" customFormat="1" ht="12">
      <c r="A48" s="359" t="s">
        <v>9</v>
      </c>
      <c r="B48" s="358">
        <f aca="true" t="shared" si="2" ref="B48:I48">SUM(B42:B46)</f>
        <v>0</v>
      </c>
      <c r="C48" s="358">
        <f t="shared" si="2"/>
        <v>0</v>
      </c>
      <c r="D48" s="358">
        <f t="shared" si="2"/>
        <v>187</v>
      </c>
      <c r="E48" s="378">
        <f t="shared" si="2"/>
        <v>2648</v>
      </c>
      <c r="F48" s="358">
        <f t="shared" si="2"/>
        <v>295</v>
      </c>
      <c r="G48" s="358">
        <f t="shared" si="2"/>
        <v>5148</v>
      </c>
      <c r="H48" s="358">
        <f t="shared" si="2"/>
        <v>212</v>
      </c>
      <c r="I48" s="357">
        <f t="shared" si="2"/>
        <v>8490</v>
      </c>
      <c r="J48" s="377"/>
    </row>
    <row r="49" spans="1:9" s="354" customFormat="1" ht="12">
      <c r="A49" s="359"/>
      <c r="B49" s="355"/>
      <c r="C49" s="355"/>
      <c r="D49" s="355"/>
      <c r="E49" s="355"/>
      <c r="F49" s="355"/>
      <c r="G49" s="355"/>
      <c r="H49" s="355"/>
      <c r="I49" s="355"/>
    </row>
    <row r="50" spans="1:9" ht="12">
      <c r="A50" s="528" t="s">
        <v>202</v>
      </c>
      <c r="B50" s="528"/>
      <c r="C50" s="528"/>
      <c r="D50" s="528"/>
      <c r="E50" s="528"/>
      <c r="F50" s="528"/>
      <c r="G50" s="528"/>
      <c r="H50" s="528"/>
      <c r="I50" s="528"/>
    </row>
    <row r="51" spans="1:9" ht="12">
      <c r="A51" s="375" t="s">
        <v>201</v>
      </c>
      <c r="B51" s="375"/>
      <c r="C51" s="375"/>
      <c r="D51" s="374"/>
      <c r="E51" s="374"/>
      <c r="F51" s="374"/>
      <c r="G51" s="374"/>
      <c r="H51" s="374"/>
      <c r="I51" s="374"/>
    </row>
    <row r="52" ht="12" thickBot="1"/>
    <row r="53" spans="1:9" ht="11.25">
      <c r="A53" s="373" t="s">
        <v>200</v>
      </c>
      <c r="B53" s="372" t="s">
        <v>199</v>
      </c>
      <c r="C53" s="372" t="s">
        <v>198</v>
      </c>
      <c r="D53" s="372" t="s">
        <v>197</v>
      </c>
      <c r="E53" s="372" t="s">
        <v>196</v>
      </c>
      <c r="F53" s="372" t="s">
        <v>195</v>
      </c>
      <c r="G53" s="372" t="s">
        <v>194</v>
      </c>
      <c r="H53" s="372" t="s">
        <v>193</v>
      </c>
      <c r="I53" s="372" t="s">
        <v>9</v>
      </c>
    </row>
    <row r="54" spans="1:9" ht="11.25">
      <c r="A54" s="371" t="s">
        <v>192</v>
      </c>
      <c r="B54" s="370"/>
      <c r="C54" s="369"/>
      <c r="D54" s="369"/>
      <c r="E54" s="369"/>
      <c r="F54" s="369"/>
      <c r="G54" s="369"/>
      <c r="H54" s="369"/>
      <c r="I54" s="369"/>
    </row>
    <row r="55" spans="1:9" ht="11.25">
      <c r="A55" s="368"/>
      <c r="B55" s="367"/>
      <c r="C55" s="366"/>
      <c r="D55" s="366"/>
      <c r="E55" s="366"/>
      <c r="F55" s="366"/>
      <c r="G55" s="366"/>
      <c r="H55" s="366"/>
      <c r="I55" s="366"/>
    </row>
    <row r="56" spans="1:9" ht="11.25">
      <c r="A56" s="352" t="s">
        <v>115</v>
      </c>
      <c r="B56" s="363">
        <v>0</v>
      </c>
      <c r="C56" s="363">
        <v>0</v>
      </c>
      <c r="D56" s="363">
        <v>20</v>
      </c>
      <c r="E56" s="362">
        <v>226</v>
      </c>
      <c r="F56" s="362">
        <v>42</v>
      </c>
      <c r="G56" s="362">
        <v>376</v>
      </c>
      <c r="H56" s="362">
        <v>0</v>
      </c>
      <c r="I56" s="360">
        <f>SUM(B56:H56)</f>
        <v>664</v>
      </c>
    </row>
    <row r="57" spans="2:9" ht="11.25">
      <c r="B57" s="360"/>
      <c r="C57" s="360"/>
      <c r="D57" s="360"/>
      <c r="E57" s="360"/>
      <c r="F57" s="360"/>
      <c r="G57" s="360"/>
      <c r="H57" s="360"/>
      <c r="I57" s="360"/>
    </row>
    <row r="58" spans="1:9" ht="11.25">
      <c r="A58" s="352" t="s">
        <v>191</v>
      </c>
      <c r="B58" s="363">
        <v>1</v>
      </c>
      <c r="C58" s="362">
        <v>0</v>
      </c>
      <c r="D58" s="362">
        <v>41</v>
      </c>
      <c r="E58" s="362">
        <v>837</v>
      </c>
      <c r="F58" s="362">
        <v>179</v>
      </c>
      <c r="G58" s="362">
        <v>1990</v>
      </c>
      <c r="H58" s="365">
        <v>2</v>
      </c>
      <c r="I58" s="360">
        <f>SUM(B58:H58)</f>
        <v>3050</v>
      </c>
    </row>
    <row r="59" spans="2:9" ht="11.25">
      <c r="B59" s="364"/>
      <c r="C59" s="360"/>
      <c r="D59" s="360"/>
      <c r="E59" s="360"/>
      <c r="F59" s="360"/>
      <c r="G59" s="360"/>
      <c r="H59" s="364"/>
      <c r="I59" s="360"/>
    </row>
    <row r="60" spans="1:9" ht="11.25">
      <c r="A60" s="352" t="s">
        <v>190</v>
      </c>
      <c r="B60" s="363">
        <v>0</v>
      </c>
      <c r="C60" s="362">
        <v>0</v>
      </c>
      <c r="D60" s="362">
        <v>9</v>
      </c>
      <c r="E60" s="362">
        <v>149</v>
      </c>
      <c r="F60" s="362">
        <v>39</v>
      </c>
      <c r="G60" s="362">
        <v>366</v>
      </c>
      <c r="H60" s="362">
        <v>1</v>
      </c>
      <c r="I60" s="360">
        <f>SUM(B60:H60)</f>
        <v>564</v>
      </c>
    </row>
    <row r="61" spans="2:9" ht="11.25">
      <c r="B61" s="361"/>
      <c r="C61" s="360"/>
      <c r="D61" s="360"/>
      <c r="E61" s="360"/>
      <c r="F61" s="360"/>
      <c r="G61" s="360"/>
      <c r="H61" s="360"/>
      <c r="I61" s="360"/>
    </row>
    <row r="62" spans="1:9" s="354" customFormat="1" ht="12">
      <c r="A62" s="359" t="s">
        <v>9</v>
      </c>
      <c r="B62" s="358">
        <f>SUM(B51:B60)</f>
        <v>1</v>
      </c>
      <c r="C62" s="357">
        <f aca="true" t="shared" si="3" ref="C62:I62">SUM(C56:C60)</f>
        <v>0</v>
      </c>
      <c r="D62" s="357">
        <f t="shared" si="3"/>
        <v>70</v>
      </c>
      <c r="E62" s="357">
        <f t="shared" si="3"/>
        <v>1212</v>
      </c>
      <c r="F62" s="357">
        <f t="shared" si="3"/>
        <v>260</v>
      </c>
      <c r="G62" s="357">
        <f t="shared" si="3"/>
        <v>2732</v>
      </c>
      <c r="H62" s="357">
        <f t="shared" si="3"/>
        <v>3</v>
      </c>
      <c r="I62" s="357">
        <f t="shared" si="3"/>
        <v>4278</v>
      </c>
    </row>
    <row r="63" spans="1:9" s="354" customFormat="1" ht="12.75" customHeight="1">
      <c r="A63" s="356"/>
      <c r="B63" s="356"/>
      <c r="C63" s="353"/>
      <c r="D63" s="355"/>
      <c r="E63" s="355"/>
      <c r="F63" s="355"/>
      <c r="G63" s="355"/>
      <c r="H63" s="355"/>
      <c r="I63" s="355"/>
    </row>
    <row r="64" spans="1:9" s="354" customFormat="1" ht="12">
      <c r="A64" s="356" t="s">
        <v>189</v>
      </c>
      <c r="B64" s="356"/>
      <c r="C64" s="353"/>
      <c r="D64" s="355"/>
      <c r="E64" s="355"/>
      <c r="F64" s="355"/>
      <c r="G64" s="355"/>
      <c r="H64" s="355"/>
      <c r="I64" s="355"/>
    </row>
    <row r="65" spans="1:9" s="354" customFormat="1" ht="12">
      <c r="A65" s="356"/>
      <c r="B65" s="356"/>
      <c r="C65" s="353"/>
      <c r="D65" s="355"/>
      <c r="E65" s="355"/>
      <c r="F65" s="355"/>
      <c r="G65" s="355"/>
      <c r="H65" s="355"/>
      <c r="I65" s="355"/>
    </row>
  </sheetData>
  <sheetProtection/>
  <mergeCells count="5">
    <mergeCell ref="A2:I2"/>
    <mergeCell ref="A35:I35"/>
    <mergeCell ref="A50:I50"/>
    <mergeCell ref="A36:I36"/>
    <mergeCell ref="A17:I17"/>
  </mergeCells>
  <printOptions horizontalCentered="1"/>
  <pageMargins left="0.3937007874015748" right="0.3937007874015748" top="0.5905511811023623" bottom="0.5905511811023623" header="0.5118110236220472" footer="0.5118110236220472"/>
  <pageSetup fitToHeight="2" horizontalDpi="600" verticalDpi="600" orientation="portrait" paperSize="9" scale="85"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I89"/>
  <sheetViews>
    <sheetView zoomScalePageLayoutView="0" workbookViewId="0" topLeftCell="A1">
      <selection activeCell="J36" sqref="J36"/>
    </sheetView>
  </sheetViews>
  <sheetFormatPr defaultColWidth="9.140625" defaultRowHeight="12.75"/>
  <cols>
    <col min="1" max="1" width="17.140625" style="385" customWidth="1"/>
    <col min="2" max="2" width="15.140625" style="386" customWidth="1"/>
    <col min="3" max="3" width="33.8515625" style="386" customWidth="1"/>
    <col min="4" max="4" width="20.140625" style="386" customWidth="1"/>
    <col min="5" max="5" width="9.00390625" style="386" customWidth="1"/>
    <col min="6" max="6" width="9.00390625" style="387" customWidth="1"/>
    <col min="7" max="9" width="9.00390625" style="386" customWidth="1"/>
    <col min="10" max="12" width="9.00390625" style="385" customWidth="1"/>
    <col min="13" max="16384" width="9.140625" style="385" customWidth="1"/>
  </cols>
  <sheetData>
    <row r="1" ht="12">
      <c r="A1" s="36" t="s">
        <v>350</v>
      </c>
    </row>
    <row r="2" spans="1:4" ht="12">
      <c r="A2" s="494" t="s">
        <v>204</v>
      </c>
      <c r="B2" s="494"/>
      <c r="C2" s="494"/>
      <c r="D2" s="494"/>
    </row>
    <row r="3" ht="12">
      <c r="A3" s="403"/>
    </row>
    <row r="4" spans="1:9" ht="12">
      <c r="A4" s="399" t="s">
        <v>202</v>
      </c>
      <c r="B4" s="407"/>
      <c r="C4" s="407"/>
      <c r="D4" s="407"/>
      <c r="E4" s="406"/>
      <c r="G4" s="406"/>
      <c r="H4" s="406"/>
      <c r="I4" s="406"/>
    </row>
    <row r="5" spans="1:9" ht="12">
      <c r="A5" s="529" t="s">
        <v>419</v>
      </c>
      <c r="B5" s="529"/>
      <c r="C5" s="529"/>
      <c r="D5" s="529"/>
      <c r="E5" s="406"/>
      <c r="G5" s="406"/>
      <c r="H5" s="406"/>
      <c r="I5" s="406"/>
    </row>
    <row r="6" spans="1:9" ht="11.25">
      <c r="A6" s="39"/>
      <c r="B6" s="39"/>
      <c r="C6" s="39"/>
      <c r="D6" s="39"/>
      <c r="E6" s="39"/>
      <c r="F6" s="385"/>
      <c r="G6" s="385"/>
      <c r="H6" s="385"/>
      <c r="I6" s="385"/>
    </row>
    <row r="7" spans="1:9" ht="12">
      <c r="A7" s="399" t="s">
        <v>18</v>
      </c>
      <c r="B7" s="399"/>
      <c r="C7" s="399"/>
      <c r="D7" s="399"/>
      <c r="F7" s="385"/>
      <c r="G7" s="385"/>
      <c r="H7" s="385"/>
      <c r="I7" s="385"/>
    </row>
    <row r="8" spans="6:9" ht="12" thickBot="1">
      <c r="F8" s="385"/>
      <c r="G8" s="385"/>
      <c r="H8" s="385"/>
      <c r="I8" s="385"/>
    </row>
    <row r="9" spans="1:9" ht="11.25">
      <c r="A9" s="398" t="s">
        <v>220</v>
      </c>
      <c r="B9" s="397" t="s">
        <v>219</v>
      </c>
      <c r="C9" s="397" t="s">
        <v>218</v>
      </c>
      <c r="D9" s="397" t="s">
        <v>217</v>
      </c>
      <c r="F9" s="385"/>
      <c r="G9" s="385"/>
      <c r="H9" s="385"/>
      <c r="I9" s="385"/>
    </row>
    <row r="10" spans="1:9" ht="11.25">
      <c r="A10" s="396"/>
      <c r="B10" s="395" t="s">
        <v>216</v>
      </c>
      <c r="C10" s="395" t="s">
        <v>215</v>
      </c>
      <c r="D10" s="395" t="s">
        <v>214</v>
      </c>
      <c r="F10" s="385"/>
      <c r="G10" s="385"/>
      <c r="H10" s="385"/>
      <c r="I10" s="385"/>
    </row>
    <row r="11" spans="2:9" ht="11.25">
      <c r="B11" s="393"/>
      <c r="C11" s="393"/>
      <c r="D11" s="393"/>
      <c r="F11" s="385"/>
      <c r="G11" s="385"/>
      <c r="H11" s="385"/>
      <c r="I11" s="385"/>
    </row>
    <row r="12" spans="1:9" ht="11.25">
      <c r="A12" s="385" t="s">
        <v>196</v>
      </c>
      <c r="B12" s="393">
        <v>710</v>
      </c>
      <c r="C12" s="393" t="s">
        <v>353</v>
      </c>
      <c r="D12" s="393" t="s">
        <v>359</v>
      </c>
      <c r="E12" s="387"/>
      <c r="F12" s="385"/>
      <c r="G12" s="385"/>
      <c r="H12" s="385"/>
      <c r="I12" s="385"/>
    </row>
    <row r="13" spans="2:9" ht="11.25">
      <c r="B13" s="393"/>
      <c r="C13" s="393" t="s">
        <v>354</v>
      </c>
      <c r="D13" s="393" t="s">
        <v>360</v>
      </c>
      <c r="E13" s="387"/>
      <c r="F13" s="385"/>
      <c r="G13" s="385"/>
      <c r="H13" s="385"/>
      <c r="I13" s="385"/>
    </row>
    <row r="14" spans="2:9" ht="11.25">
      <c r="B14" s="393"/>
      <c r="C14" s="393" t="s">
        <v>109</v>
      </c>
      <c r="D14" s="393"/>
      <c r="E14" s="387"/>
      <c r="F14" s="385"/>
      <c r="G14" s="385"/>
      <c r="H14" s="385"/>
      <c r="I14" s="385"/>
    </row>
    <row r="15" spans="1:9" ht="11.25">
      <c r="A15" s="385" t="s">
        <v>195</v>
      </c>
      <c r="B15" s="393">
        <v>108</v>
      </c>
      <c r="C15" s="393" t="s">
        <v>355</v>
      </c>
      <c r="D15" s="393" t="s">
        <v>361</v>
      </c>
      <c r="E15" s="387"/>
      <c r="F15" s="385"/>
      <c r="G15" s="385"/>
      <c r="H15" s="385"/>
      <c r="I15" s="385"/>
    </row>
    <row r="16" spans="2:9" ht="11.25">
      <c r="B16" s="393"/>
      <c r="C16" s="393" t="s">
        <v>356</v>
      </c>
      <c r="D16" s="393" t="s">
        <v>362</v>
      </c>
      <c r="E16" s="387"/>
      <c r="F16" s="385"/>
      <c r="G16" s="385"/>
      <c r="H16" s="385"/>
      <c r="I16" s="385"/>
    </row>
    <row r="17" spans="2:9" ht="11.25">
      <c r="B17" s="393"/>
      <c r="C17" s="393" t="s">
        <v>109</v>
      </c>
      <c r="D17" s="393"/>
      <c r="E17" s="387"/>
      <c r="F17" s="385"/>
      <c r="G17" s="385"/>
      <c r="H17" s="385"/>
      <c r="I17" s="385"/>
    </row>
    <row r="18" spans="1:9" ht="11.25">
      <c r="A18" s="385" t="s">
        <v>194</v>
      </c>
      <c r="B18" s="393">
        <v>831</v>
      </c>
      <c r="C18" s="393" t="s">
        <v>357</v>
      </c>
      <c r="D18" s="393" t="s">
        <v>363</v>
      </c>
      <c r="E18" s="387"/>
      <c r="F18" s="385"/>
      <c r="G18" s="385"/>
      <c r="H18" s="385"/>
      <c r="I18" s="385"/>
    </row>
    <row r="19" spans="2:9" ht="11.25">
      <c r="B19" s="393"/>
      <c r="C19" s="393" t="s">
        <v>358</v>
      </c>
      <c r="D19" s="393" t="s">
        <v>364</v>
      </c>
      <c r="E19" s="387"/>
      <c r="F19" s="385"/>
      <c r="G19" s="385"/>
      <c r="H19" s="385"/>
      <c r="I19" s="385"/>
    </row>
    <row r="20" spans="2:9" ht="11.25">
      <c r="B20" s="393"/>
      <c r="C20" s="393"/>
      <c r="D20" s="395"/>
      <c r="E20" s="387"/>
      <c r="F20" s="385"/>
      <c r="G20" s="385"/>
      <c r="H20" s="385"/>
      <c r="I20" s="385"/>
    </row>
    <row r="21" spans="1:9" ht="12">
      <c r="A21" s="392" t="s">
        <v>213</v>
      </c>
      <c r="B21" s="401">
        <f>SUM(B12:B19)</f>
        <v>1649</v>
      </c>
      <c r="C21" s="391"/>
      <c r="D21" s="391" t="s">
        <v>365</v>
      </c>
      <c r="E21" s="387"/>
      <c r="F21" s="385"/>
      <c r="G21" s="385"/>
      <c r="H21" s="385"/>
      <c r="I21" s="385"/>
    </row>
    <row r="22" spans="1:9" ht="12">
      <c r="A22" s="405"/>
      <c r="B22" s="389"/>
      <c r="C22" s="388"/>
      <c r="D22" s="388"/>
      <c r="E22" s="387"/>
      <c r="F22" s="385"/>
      <c r="G22" s="385"/>
      <c r="H22" s="385"/>
      <c r="I22" s="385"/>
    </row>
    <row r="23" spans="1:5" s="403" customFormat="1" ht="12">
      <c r="A23" s="39"/>
      <c r="B23" s="39"/>
      <c r="C23" s="39"/>
      <c r="D23" s="39"/>
      <c r="E23" s="387"/>
    </row>
    <row r="24" spans="1:9" ht="12">
      <c r="A24" s="399" t="s">
        <v>22</v>
      </c>
      <c r="B24" s="399"/>
      <c r="C24" s="399"/>
      <c r="D24" s="399"/>
      <c r="E24" s="387"/>
      <c r="F24" s="385"/>
      <c r="G24" s="385"/>
      <c r="H24" s="385"/>
      <c r="I24" s="385"/>
    </row>
    <row r="25" spans="5:9" ht="12" thickBot="1">
      <c r="E25" s="387"/>
      <c r="F25" s="385"/>
      <c r="G25" s="385"/>
      <c r="H25" s="385"/>
      <c r="I25" s="385"/>
    </row>
    <row r="26" spans="1:9" ht="11.25">
      <c r="A26" s="398" t="s">
        <v>220</v>
      </c>
      <c r="B26" s="397" t="s">
        <v>219</v>
      </c>
      <c r="C26" s="397" t="s">
        <v>218</v>
      </c>
      <c r="D26" s="397" t="s">
        <v>217</v>
      </c>
      <c r="E26" s="387"/>
      <c r="F26" s="385"/>
      <c r="G26" s="385"/>
      <c r="H26" s="385"/>
      <c r="I26" s="385"/>
    </row>
    <row r="27" spans="1:9" ht="11.25">
      <c r="A27" s="396"/>
      <c r="B27" s="395" t="s">
        <v>216</v>
      </c>
      <c r="C27" s="395" t="s">
        <v>215</v>
      </c>
      <c r="D27" s="395" t="s">
        <v>214</v>
      </c>
      <c r="E27" s="387"/>
      <c r="F27" s="385"/>
      <c r="G27" s="385"/>
      <c r="H27" s="385"/>
      <c r="I27" s="385"/>
    </row>
    <row r="28" spans="2:9" ht="11.25">
      <c r="B28" s="393"/>
      <c r="C28" s="393"/>
      <c r="D28" s="393"/>
      <c r="E28" s="387"/>
      <c r="F28" s="385"/>
      <c r="G28" s="385"/>
      <c r="H28" s="385"/>
      <c r="I28" s="385"/>
    </row>
    <row r="29" spans="1:9" ht="11.25">
      <c r="A29" s="385" t="s">
        <v>197</v>
      </c>
      <c r="B29" s="393">
        <v>22</v>
      </c>
      <c r="C29" s="393" t="s">
        <v>366</v>
      </c>
      <c r="D29" s="393" t="s">
        <v>222</v>
      </c>
      <c r="E29" s="387"/>
      <c r="F29" s="385"/>
      <c r="G29" s="385"/>
      <c r="H29" s="385"/>
      <c r="I29" s="385"/>
    </row>
    <row r="30" spans="2:9" ht="11.25">
      <c r="B30" s="393"/>
      <c r="C30" s="393" t="s">
        <v>109</v>
      </c>
      <c r="D30" s="393"/>
      <c r="E30" s="387"/>
      <c r="F30" s="385"/>
      <c r="G30" s="385"/>
      <c r="H30" s="385"/>
      <c r="I30" s="385"/>
    </row>
    <row r="31" spans="1:9" ht="11.25">
      <c r="A31" s="385" t="s">
        <v>196</v>
      </c>
      <c r="B31" s="402">
        <v>1621</v>
      </c>
      <c r="C31" s="393" t="s">
        <v>367</v>
      </c>
      <c r="D31" s="393" t="s">
        <v>373</v>
      </c>
      <c r="E31" s="387"/>
      <c r="F31" s="385"/>
      <c r="G31" s="385"/>
      <c r="H31" s="385"/>
      <c r="I31" s="385"/>
    </row>
    <row r="32" spans="2:9" ht="11.25">
      <c r="B32" s="402"/>
      <c r="C32" s="393" t="s">
        <v>368</v>
      </c>
      <c r="D32" s="393" t="s">
        <v>374</v>
      </c>
      <c r="E32" s="387"/>
      <c r="F32" s="385"/>
      <c r="G32" s="385"/>
      <c r="H32" s="385"/>
      <c r="I32" s="385"/>
    </row>
    <row r="33" spans="2:9" ht="11.25">
      <c r="B33" s="393"/>
      <c r="C33" s="393" t="s">
        <v>109</v>
      </c>
      <c r="D33" s="393"/>
      <c r="E33" s="387"/>
      <c r="F33" s="385"/>
      <c r="G33" s="385"/>
      <c r="H33" s="385"/>
      <c r="I33" s="385"/>
    </row>
    <row r="34" spans="1:9" ht="11.25">
      <c r="A34" s="385" t="s">
        <v>195</v>
      </c>
      <c r="B34" s="393">
        <v>189</v>
      </c>
      <c r="C34" s="393" t="s">
        <v>369</v>
      </c>
      <c r="D34" s="393" t="s">
        <v>375</v>
      </c>
      <c r="E34" s="387"/>
      <c r="F34" s="385"/>
      <c r="G34" s="385"/>
      <c r="H34" s="385"/>
      <c r="I34" s="385"/>
    </row>
    <row r="35" spans="2:9" ht="11.25">
      <c r="B35" s="393"/>
      <c r="C35" s="393" t="s">
        <v>370</v>
      </c>
      <c r="D35" s="393" t="s">
        <v>376</v>
      </c>
      <c r="E35" s="387"/>
      <c r="F35" s="385"/>
      <c r="G35" s="385"/>
      <c r="H35" s="385"/>
      <c r="I35" s="385"/>
    </row>
    <row r="36" spans="2:9" ht="11.25">
      <c r="B36" s="393"/>
      <c r="C36" s="393" t="s">
        <v>109</v>
      </c>
      <c r="D36" s="393"/>
      <c r="E36" s="387"/>
      <c r="F36" s="385"/>
      <c r="G36" s="385"/>
      <c r="H36" s="385"/>
      <c r="I36" s="385"/>
    </row>
    <row r="37" spans="1:9" ht="11.25">
      <c r="A37" s="385" t="s">
        <v>194</v>
      </c>
      <c r="B37" s="402">
        <v>2895</v>
      </c>
      <c r="C37" s="393" t="s">
        <v>371</v>
      </c>
      <c r="D37" s="393" t="s">
        <v>377</v>
      </c>
      <c r="E37" s="387"/>
      <c r="F37" s="385"/>
      <c r="G37" s="385"/>
      <c r="H37" s="385"/>
      <c r="I37" s="385"/>
    </row>
    <row r="38" spans="2:9" ht="11.25">
      <c r="B38" s="402"/>
      <c r="C38" s="393" t="s">
        <v>372</v>
      </c>
      <c r="D38" s="393" t="s">
        <v>378</v>
      </c>
      <c r="E38" s="387"/>
      <c r="F38" s="385"/>
      <c r="G38" s="385"/>
      <c r="H38" s="385"/>
      <c r="I38" s="385"/>
    </row>
    <row r="39" spans="2:9" ht="11.25">
      <c r="B39" s="393"/>
      <c r="C39" s="393"/>
      <c r="D39" s="393"/>
      <c r="E39" s="387"/>
      <c r="F39" s="385"/>
      <c r="G39" s="385"/>
      <c r="H39" s="385"/>
      <c r="I39" s="385"/>
    </row>
    <row r="40" spans="1:9" ht="11.25">
      <c r="A40" s="385" t="s">
        <v>193</v>
      </c>
      <c r="B40" s="393">
        <v>215</v>
      </c>
      <c r="C40" s="471" t="s">
        <v>223</v>
      </c>
      <c r="D40" s="393" t="s">
        <v>379</v>
      </c>
      <c r="E40" s="387"/>
      <c r="F40" s="385"/>
      <c r="G40" s="385"/>
      <c r="H40" s="385"/>
      <c r="I40" s="385"/>
    </row>
    <row r="41" spans="2:9" ht="11.25">
      <c r="B41" s="393"/>
      <c r="C41" s="393"/>
      <c r="D41" s="393"/>
      <c r="E41" s="387"/>
      <c r="F41" s="385"/>
      <c r="G41" s="385"/>
      <c r="H41" s="385"/>
      <c r="I41" s="385"/>
    </row>
    <row r="42" spans="1:9" ht="12">
      <c r="A42" s="392" t="s">
        <v>213</v>
      </c>
      <c r="B42" s="404">
        <f>SUM(B29:B40)</f>
        <v>4942</v>
      </c>
      <c r="C42" s="391"/>
      <c r="D42" s="391" t="s">
        <v>380</v>
      </c>
      <c r="E42" s="387"/>
      <c r="F42" s="385"/>
      <c r="G42" s="385"/>
      <c r="H42" s="385"/>
      <c r="I42" s="385"/>
    </row>
    <row r="43" spans="1:9" ht="12">
      <c r="A43" s="403"/>
      <c r="B43" s="388"/>
      <c r="C43" s="388"/>
      <c r="D43" s="388"/>
      <c r="E43" s="387"/>
      <c r="F43" s="385"/>
      <c r="G43" s="385"/>
      <c r="H43" s="385"/>
      <c r="I43" s="385"/>
    </row>
    <row r="44" spans="1:9" ht="11.25">
      <c r="A44" s="39"/>
      <c r="B44" s="39"/>
      <c r="C44" s="39"/>
      <c r="D44" s="39"/>
      <c r="E44" s="387"/>
      <c r="F44" s="385"/>
      <c r="G44" s="385"/>
      <c r="H44" s="385"/>
      <c r="I44" s="385"/>
    </row>
    <row r="45" spans="1:9" ht="12">
      <c r="A45" s="399" t="s">
        <v>57</v>
      </c>
      <c r="B45" s="399"/>
      <c r="C45" s="399"/>
      <c r="D45" s="399"/>
      <c r="E45" s="387"/>
      <c r="F45" s="385"/>
      <c r="G45" s="385"/>
      <c r="H45" s="385"/>
      <c r="I45" s="385"/>
    </row>
    <row r="46" spans="5:9" ht="12" thickBot="1">
      <c r="E46" s="387"/>
      <c r="F46" s="385"/>
      <c r="G46" s="385"/>
      <c r="H46" s="385"/>
      <c r="I46" s="385"/>
    </row>
    <row r="47" spans="1:9" ht="11.25">
      <c r="A47" s="398" t="s">
        <v>220</v>
      </c>
      <c r="B47" s="397" t="s">
        <v>219</v>
      </c>
      <c r="C47" s="397" t="s">
        <v>218</v>
      </c>
      <c r="D47" s="397" t="s">
        <v>217</v>
      </c>
      <c r="E47" s="387"/>
      <c r="F47" s="385"/>
      <c r="G47" s="385"/>
      <c r="H47" s="385"/>
      <c r="I47" s="385"/>
    </row>
    <row r="48" spans="1:9" ht="11.25">
      <c r="A48" s="396"/>
      <c r="B48" s="395" t="s">
        <v>216</v>
      </c>
      <c r="C48" s="395" t="s">
        <v>215</v>
      </c>
      <c r="D48" s="395" t="s">
        <v>214</v>
      </c>
      <c r="E48" s="387"/>
      <c r="F48" s="385"/>
      <c r="G48" s="385"/>
      <c r="H48" s="385"/>
      <c r="I48" s="385"/>
    </row>
    <row r="49" spans="2:9" ht="11.25">
      <c r="B49" s="393"/>
      <c r="C49" s="393"/>
      <c r="D49" s="393"/>
      <c r="E49" s="387"/>
      <c r="F49" s="385"/>
      <c r="G49" s="385"/>
      <c r="H49" s="385"/>
      <c r="I49" s="385"/>
    </row>
    <row r="50" spans="1:9" ht="11.25">
      <c r="A50" s="385" t="s">
        <v>199</v>
      </c>
      <c r="B50" s="393">
        <v>1</v>
      </c>
      <c r="C50" s="393" t="s">
        <v>381</v>
      </c>
      <c r="D50" s="393" t="s">
        <v>225</v>
      </c>
      <c r="E50" s="387"/>
      <c r="F50" s="385"/>
      <c r="G50" s="385"/>
      <c r="H50" s="385"/>
      <c r="I50" s="385"/>
    </row>
    <row r="51" spans="2:9" ht="11.25">
      <c r="B51" s="393"/>
      <c r="C51" s="393"/>
      <c r="D51" s="393"/>
      <c r="E51" s="387"/>
      <c r="F51" s="385"/>
      <c r="G51" s="385"/>
      <c r="H51" s="385"/>
      <c r="I51" s="385"/>
    </row>
    <row r="52" spans="1:9" ht="11.25">
      <c r="A52" s="385" t="s">
        <v>197</v>
      </c>
      <c r="B52" s="393">
        <v>233</v>
      </c>
      <c r="C52" s="393" t="s">
        <v>386</v>
      </c>
      <c r="D52" s="393" t="s">
        <v>387</v>
      </c>
      <c r="E52" s="387"/>
      <c r="F52" s="385"/>
      <c r="G52" s="385"/>
      <c r="H52" s="385"/>
      <c r="I52" s="385"/>
    </row>
    <row r="53" spans="2:9" ht="11.25">
      <c r="B53" s="393"/>
      <c r="C53" s="393" t="s">
        <v>109</v>
      </c>
      <c r="D53" s="393"/>
      <c r="E53" s="387"/>
      <c r="F53" s="385"/>
      <c r="G53" s="385"/>
      <c r="H53" s="385"/>
      <c r="I53" s="385"/>
    </row>
    <row r="54" spans="1:9" ht="11.25">
      <c r="A54" s="385" t="s">
        <v>196</v>
      </c>
      <c r="B54" s="402">
        <v>1413</v>
      </c>
      <c r="C54" s="393" t="s">
        <v>388</v>
      </c>
      <c r="D54" s="393" t="s">
        <v>390</v>
      </c>
      <c r="E54" s="387"/>
      <c r="F54" s="385"/>
      <c r="G54" s="385"/>
      <c r="H54" s="385"/>
      <c r="I54" s="385"/>
    </row>
    <row r="55" spans="2:9" ht="11.25">
      <c r="B55" s="393"/>
      <c r="C55" s="393" t="s">
        <v>389</v>
      </c>
      <c r="D55" s="393" t="s">
        <v>391</v>
      </c>
      <c r="E55" s="387"/>
      <c r="F55" s="385"/>
      <c r="G55" s="385"/>
      <c r="H55" s="385"/>
      <c r="I55" s="385"/>
    </row>
    <row r="56" spans="2:9" ht="11.25">
      <c r="B56" s="393"/>
      <c r="C56" s="393" t="s">
        <v>109</v>
      </c>
      <c r="D56" s="393"/>
      <c r="E56" s="387"/>
      <c r="F56" s="385"/>
      <c r="G56" s="385"/>
      <c r="H56" s="385"/>
      <c r="I56" s="385"/>
    </row>
    <row r="57" spans="1:9" ht="11.25">
      <c r="A57" s="385" t="s">
        <v>195</v>
      </c>
      <c r="B57" s="393">
        <v>215</v>
      </c>
      <c r="C57" s="393" t="s">
        <v>392</v>
      </c>
      <c r="D57" s="393" t="s">
        <v>224</v>
      </c>
      <c r="E57" s="387"/>
      <c r="F57" s="385"/>
      <c r="G57" s="385"/>
      <c r="H57" s="385"/>
      <c r="I57" s="385"/>
    </row>
    <row r="58" spans="2:9" ht="11.25">
      <c r="B58" s="393"/>
      <c r="C58" s="393" t="s">
        <v>382</v>
      </c>
      <c r="D58" s="393" t="s">
        <v>383</v>
      </c>
      <c r="E58" s="387"/>
      <c r="F58" s="385"/>
      <c r="G58" s="385"/>
      <c r="H58" s="385"/>
      <c r="I58" s="385"/>
    </row>
    <row r="59" spans="2:9" ht="11.25">
      <c r="B59" s="393"/>
      <c r="C59" s="393" t="s">
        <v>109</v>
      </c>
      <c r="D59" s="393"/>
      <c r="E59" s="387"/>
      <c r="F59" s="385"/>
      <c r="G59" s="385"/>
      <c r="H59" s="385"/>
      <c r="I59" s="385"/>
    </row>
    <row r="60" spans="1:9" ht="11.25">
      <c r="A60" s="385" t="s">
        <v>194</v>
      </c>
      <c r="B60" s="402">
        <v>3711</v>
      </c>
      <c r="C60" s="393" t="s">
        <v>384</v>
      </c>
      <c r="D60" s="393" t="s">
        <v>385</v>
      </c>
      <c r="E60" s="387"/>
      <c r="F60" s="385"/>
      <c r="G60" s="385"/>
      <c r="H60" s="385"/>
      <c r="I60" s="385"/>
    </row>
    <row r="61" spans="2:9" ht="11.25">
      <c r="B61" s="402"/>
      <c r="C61" s="393" t="s">
        <v>393</v>
      </c>
      <c r="D61" s="393" t="s">
        <v>394</v>
      </c>
      <c r="E61" s="387"/>
      <c r="F61" s="385"/>
      <c r="G61" s="385"/>
      <c r="H61" s="385"/>
      <c r="I61" s="385"/>
    </row>
    <row r="62" spans="2:9" ht="11.25">
      <c r="B62" s="393"/>
      <c r="C62" s="393"/>
      <c r="D62" s="393"/>
      <c r="E62" s="387"/>
      <c r="F62" s="385"/>
      <c r="G62" s="385"/>
      <c r="H62" s="385"/>
      <c r="I62" s="385"/>
    </row>
    <row r="63" spans="1:9" ht="12">
      <c r="A63" s="392" t="s">
        <v>213</v>
      </c>
      <c r="B63" s="401">
        <f>SUM(B50:B61)</f>
        <v>5573</v>
      </c>
      <c r="C63" s="391"/>
      <c r="D63" s="391" t="s">
        <v>395</v>
      </c>
      <c r="E63" s="387"/>
      <c r="F63" s="385"/>
      <c r="G63" s="385"/>
      <c r="H63" s="385"/>
      <c r="I63" s="385"/>
    </row>
    <row r="64" spans="1:5" s="400" customFormat="1" ht="12">
      <c r="A64" s="390"/>
      <c r="B64" s="388"/>
      <c r="C64" s="388"/>
      <c r="D64" s="388"/>
      <c r="E64" s="387"/>
    </row>
    <row r="65" spans="3:9" ht="12">
      <c r="C65" s="472"/>
      <c r="D65" s="388"/>
      <c r="E65" s="387"/>
      <c r="F65" s="385"/>
      <c r="G65" s="385"/>
      <c r="H65" s="385"/>
      <c r="I65" s="385"/>
    </row>
    <row r="66" spans="1:9" ht="12">
      <c r="A66" s="399" t="s">
        <v>221</v>
      </c>
      <c r="B66" s="399"/>
      <c r="C66" s="399"/>
      <c r="D66" s="399"/>
      <c r="E66" s="387"/>
      <c r="F66" s="385"/>
      <c r="G66" s="385"/>
      <c r="H66" s="385"/>
      <c r="I66" s="385"/>
    </row>
    <row r="67" spans="5:9" ht="12" thickBot="1">
      <c r="E67" s="387"/>
      <c r="F67" s="385"/>
      <c r="G67" s="385"/>
      <c r="H67" s="385"/>
      <c r="I67" s="385"/>
    </row>
    <row r="68" spans="1:9" ht="11.25">
      <c r="A68" s="398" t="s">
        <v>220</v>
      </c>
      <c r="B68" s="397" t="s">
        <v>219</v>
      </c>
      <c r="C68" s="397" t="s">
        <v>218</v>
      </c>
      <c r="D68" s="397" t="s">
        <v>217</v>
      </c>
      <c r="E68" s="387"/>
      <c r="F68" s="385"/>
      <c r="G68" s="385"/>
      <c r="H68" s="385"/>
      <c r="I68" s="385"/>
    </row>
    <row r="69" spans="1:9" ht="11.25">
      <c r="A69" s="396"/>
      <c r="B69" s="395" t="s">
        <v>216</v>
      </c>
      <c r="C69" s="395" t="s">
        <v>215</v>
      </c>
      <c r="D69" s="395" t="s">
        <v>214</v>
      </c>
      <c r="E69" s="387"/>
      <c r="F69" s="385"/>
      <c r="G69" s="385"/>
      <c r="H69" s="385"/>
      <c r="I69" s="385"/>
    </row>
    <row r="70" spans="2:9" ht="11.25">
      <c r="B70" s="393"/>
      <c r="C70" s="393"/>
      <c r="D70" s="393"/>
      <c r="E70" s="387"/>
      <c r="F70" s="385"/>
      <c r="G70" s="385"/>
      <c r="H70" s="385"/>
      <c r="I70" s="385"/>
    </row>
    <row r="71" spans="1:9" ht="11.25">
      <c r="A71" s="385" t="s">
        <v>197</v>
      </c>
      <c r="B71" s="394">
        <v>2</v>
      </c>
      <c r="C71" s="472" t="s">
        <v>396</v>
      </c>
      <c r="D71" s="393" t="s">
        <v>397</v>
      </c>
      <c r="E71" s="387"/>
      <c r="F71" s="385"/>
      <c r="G71" s="385"/>
      <c r="H71" s="385"/>
      <c r="I71" s="385"/>
    </row>
    <row r="72" spans="2:9" ht="11.25">
      <c r="B72" s="394"/>
      <c r="C72" s="472" t="s">
        <v>109</v>
      </c>
      <c r="D72" s="393"/>
      <c r="E72" s="387"/>
      <c r="F72" s="385"/>
      <c r="G72" s="385"/>
      <c r="H72" s="385"/>
      <c r="I72" s="385"/>
    </row>
    <row r="73" spans="1:9" ht="11.25">
      <c r="A73" s="385" t="s">
        <v>196</v>
      </c>
      <c r="B73" s="394">
        <v>116</v>
      </c>
      <c r="C73" s="386" t="s">
        <v>400</v>
      </c>
      <c r="D73" s="393" t="s">
        <v>402</v>
      </c>
      <c r="E73" s="387"/>
      <c r="F73" s="385"/>
      <c r="G73" s="385"/>
      <c r="H73" s="385"/>
      <c r="I73" s="385"/>
    </row>
    <row r="74" spans="2:9" ht="11.25">
      <c r="B74" s="393"/>
      <c r="C74" s="393" t="s">
        <v>401</v>
      </c>
      <c r="D74" s="393" t="s">
        <v>403</v>
      </c>
      <c r="E74" s="387"/>
      <c r="F74" s="385"/>
      <c r="G74" s="385"/>
      <c r="H74" s="385"/>
      <c r="I74" s="385"/>
    </row>
    <row r="75" spans="2:9" ht="11.25">
      <c r="B75" s="393"/>
      <c r="C75" s="393" t="s">
        <v>109</v>
      </c>
      <c r="D75" s="393"/>
      <c r="E75" s="387"/>
      <c r="F75" s="385"/>
      <c r="G75" s="385"/>
      <c r="H75" s="385"/>
      <c r="I75" s="385"/>
    </row>
    <row r="76" spans="1:9" ht="11.25">
      <c r="A76" s="385" t="s">
        <v>195</v>
      </c>
      <c r="B76" s="393">
        <v>43</v>
      </c>
      <c r="C76" s="393" t="s">
        <v>404</v>
      </c>
      <c r="D76" s="393" t="s">
        <v>405</v>
      </c>
      <c r="E76" s="387"/>
      <c r="F76" s="385"/>
      <c r="G76" s="385"/>
      <c r="H76" s="385"/>
      <c r="I76" s="385"/>
    </row>
    <row r="77" spans="2:9" ht="11.25">
      <c r="B77" s="393"/>
      <c r="C77" s="393" t="s">
        <v>398</v>
      </c>
      <c r="D77" s="393" t="s">
        <v>399</v>
      </c>
      <c r="E77" s="387"/>
      <c r="F77" s="385"/>
      <c r="G77" s="385"/>
      <c r="H77" s="385"/>
      <c r="I77" s="385"/>
    </row>
    <row r="78" spans="2:9" ht="11.25">
      <c r="B78" s="393"/>
      <c r="C78" s="393" t="s">
        <v>109</v>
      </c>
      <c r="D78" s="393"/>
      <c r="E78" s="387"/>
      <c r="F78" s="385"/>
      <c r="G78" s="385"/>
      <c r="H78" s="385"/>
      <c r="I78" s="385"/>
    </row>
    <row r="79" spans="1:9" ht="11.25">
      <c r="A79" s="385" t="s">
        <v>194</v>
      </c>
      <c r="B79" s="393">
        <v>443</v>
      </c>
      <c r="C79" s="393" t="s">
        <v>406</v>
      </c>
      <c r="D79" s="393" t="s">
        <v>408</v>
      </c>
      <c r="E79" s="387"/>
      <c r="F79" s="385"/>
      <c r="G79" s="385"/>
      <c r="H79" s="385"/>
      <c r="I79" s="385"/>
    </row>
    <row r="80" spans="2:9" ht="11.25">
      <c r="B80" s="393"/>
      <c r="C80" s="393" t="s">
        <v>407</v>
      </c>
      <c r="D80" s="393" t="s">
        <v>409</v>
      </c>
      <c r="E80" s="387"/>
      <c r="F80" s="385"/>
      <c r="G80" s="385"/>
      <c r="H80" s="385"/>
      <c r="I80" s="385"/>
    </row>
    <row r="81" spans="2:9" ht="11.25">
      <c r="B81" s="393"/>
      <c r="C81" s="393"/>
      <c r="D81" s="393"/>
      <c r="E81" s="387"/>
      <c r="G81" s="385"/>
      <c r="H81" s="385"/>
      <c r="I81" s="385"/>
    </row>
    <row r="82" spans="1:9" ht="12">
      <c r="A82" s="392" t="s">
        <v>213</v>
      </c>
      <c r="B82" s="391">
        <f>SUM(B71:B80)</f>
        <v>604</v>
      </c>
      <c r="C82" s="391"/>
      <c r="D82" s="391" t="s">
        <v>410</v>
      </c>
      <c r="E82" s="387"/>
      <c r="G82" s="385"/>
      <c r="H82" s="385"/>
      <c r="I82" s="385"/>
    </row>
    <row r="83" spans="1:9" ht="12">
      <c r="A83" s="390"/>
      <c r="B83" s="389"/>
      <c r="C83" s="473"/>
      <c r="D83" s="388"/>
      <c r="E83" s="385"/>
      <c r="G83" s="385"/>
      <c r="H83" s="385"/>
      <c r="I83" s="385"/>
    </row>
    <row r="84" spans="1:9" ht="12">
      <c r="A84" s="385" t="s">
        <v>212</v>
      </c>
      <c r="B84" s="388"/>
      <c r="C84" s="388"/>
      <c r="D84" s="388"/>
      <c r="E84" s="385"/>
      <c r="G84" s="385"/>
      <c r="H84" s="385"/>
      <c r="I84" s="385"/>
    </row>
    <row r="85" spans="1:9" ht="11.25">
      <c r="A85" s="385" t="s">
        <v>211</v>
      </c>
      <c r="E85" s="385"/>
      <c r="G85" s="385"/>
      <c r="H85" s="385"/>
      <c r="I85" s="385"/>
    </row>
    <row r="86" spans="1:9" ht="11.25">
      <c r="A86" s="385" t="s">
        <v>210</v>
      </c>
      <c r="C86" s="474"/>
      <c r="E86" s="385"/>
      <c r="G86" s="385"/>
      <c r="H86" s="385"/>
      <c r="I86" s="385"/>
    </row>
    <row r="87" spans="1:9" ht="11.25">
      <c r="A87" s="385" t="s">
        <v>209</v>
      </c>
      <c r="C87" s="475"/>
      <c r="G87" s="385"/>
      <c r="H87" s="385"/>
      <c r="I87" s="385"/>
    </row>
    <row r="88" spans="3:9" ht="11.25">
      <c r="C88" s="385"/>
      <c r="G88" s="385"/>
      <c r="H88" s="385"/>
      <c r="I88" s="385"/>
    </row>
    <row r="89" spans="3:9" ht="11.25">
      <c r="C89" s="475"/>
      <c r="G89" s="39"/>
      <c r="H89" s="39"/>
      <c r="I89" s="39"/>
    </row>
  </sheetData>
  <sheetProtection/>
  <mergeCells count="2">
    <mergeCell ref="A2:D2"/>
    <mergeCell ref="A5:D5"/>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65"/>
  <sheetViews>
    <sheetView zoomScalePageLayoutView="0" workbookViewId="0" topLeftCell="A1">
      <selection activeCell="K39" sqref="K39"/>
    </sheetView>
  </sheetViews>
  <sheetFormatPr defaultColWidth="9.140625" defaultRowHeight="12.75"/>
  <cols>
    <col min="1" max="1" width="15.421875" style="408" customWidth="1"/>
    <col min="2" max="4" width="19.421875" style="409" customWidth="1"/>
    <col min="5" max="5" width="14.28125" style="409" customWidth="1"/>
    <col min="6" max="8" width="9.140625" style="409" customWidth="1"/>
    <col min="9" max="16384" width="9.140625" style="408" customWidth="1"/>
  </cols>
  <sheetData>
    <row r="1" ht="12">
      <c r="A1" s="36" t="s">
        <v>350</v>
      </c>
    </row>
    <row r="2" spans="1:9" ht="12">
      <c r="A2" s="498" t="s">
        <v>204</v>
      </c>
      <c r="B2" s="498"/>
      <c r="C2" s="498"/>
      <c r="D2" s="498"/>
      <c r="E2" s="498"/>
      <c r="F2" s="309"/>
      <c r="G2" s="309"/>
      <c r="H2" s="309"/>
      <c r="I2" s="309"/>
    </row>
    <row r="3" ht="12">
      <c r="A3" s="427"/>
    </row>
    <row r="4" spans="1:8" ht="12">
      <c r="A4" s="531" t="s">
        <v>246</v>
      </c>
      <c r="B4" s="531"/>
      <c r="C4" s="531"/>
      <c r="D4" s="531"/>
      <c r="E4" s="531"/>
      <c r="F4" s="441"/>
      <c r="G4" s="441"/>
      <c r="H4" s="441"/>
    </row>
    <row r="5" spans="1:8" ht="12">
      <c r="A5" s="531" t="s">
        <v>248</v>
      </c>
      <c r="B5" s="531"/>
      <c r="C5" s="531"/>
      <c r="D5" s="531"/>
      <c r="E5" s="531"/>
      <c r="F5" s="441"/>
      <c r="G5" s="441"/>
      <c r="H5" s="441"/>
    </row>
    <row r="6" spans="1:8" ht="12">
      <c r="A6" s="531" t="s">
        <v>247</v>
      </c>
      <c r="B6" s="531"/>
      <c r="C6" s="531"/>
      <c r="D6" s="531"/>
      <c r="E6" s="531"/>
      <c r="F6" s="441"/>
      <c r="G6" s="441"/>
      <c r="H6" s="441"/>
    </row>
    <row r="7" ht="12" thickBot="1"/>
    <row r="8" spans="1:5" ht="11.25">
      <c r="A8" s="440"/>
      <c r="B8" s="439" t="s">
        <v>110</v>
      </c>
      <c r="C8" s="439" t="s">
        <v>243</v>
      </c>
      <c r="D8" s="439" t="s">
        <v>243</v>
      </c>
      <c r="E8" s="438" t="s">
        <v>9</v>
      </c>
    </row>
    <row r="9" spans="1:5" ht="11.25">
      <c r="A9" s="436" t="s">
        <v>242</v>
      </c>
      <c r="B9" s="437" t="s">
        <v>241</v>
      </c>
      <c r="C9" s="437" t="s">
        <v>240</v>
      </c>
      <c r="D9" s="437" t="s">
        <v>239</v>
      </c>
      <c r="E9" s="436"/>
    </row>
    <row r="10" spans="1:5" ht="11.25">
      <c r="A10" s="434" t="s">
        <v>238</v>
      </c>
      <c r="B10" s="413">
        <v>66</v>
      </c>
      <c r="C10" s="413">
        <v>393</v>
      </c>
      <c r="D10" s="413">
        <v>115</v>
      </c>
      <c r="E10" s="435">
        <v>574</v>
      </c>
    </row>
    <row r="11" spans="1:5" ht="11.25">
      <c r="A11" s="434" t="s">
        <v>237</v>
      </c>
      <c r="B11" s="413">
        <v>54</v>
      </c>
      <c r="C11" s="413">
        <v>376</v>
      </c>
      <c r="D11" s="413">
        <v>120</v>
      </c>
      <c r="E11" s="435">
        <v>550</v>
      </c>
    </row>
    <row r="12" spans="1:5" ht="11.25">
      <c r="A12" s="434" t="s">
        <v>236</v>
      </c>
      <c r="B12" s="413">
        <v>79</v>
      </c>
      <c r="C12" s="413">
        <v>438</v>
      </c>
      <c r="D12" s="413">
        <v>130</v>
      </c>
      <c r="E12" s="435">
        <v>647</v>
      </c>
    </row>
    <row r="13" spans="1:5" ht="11.25">
      <c r="A13" s="434" t="s">
        <v>235</v>
      </c>
      <c r="B13" s="413">
        <v>97</v>
      </c>
      <c r="C13" s="413">
        <v>491</v>
      </c>
      <c r="D13" s="413">
        <v>156</v>
      </c>
      <c r="E13" s="435">
        <v>744</v>
      </c>
    </row>
    <row r="14" spans="1:5" ht="11.25">
      <c r="A14" s="434" t="s">
        <v>234</v>
      </c>
      <c r="B14" s="413">
        <v>105</v>
      </c>
      <c r="C14" s="413">
        <v>552</v>
      </c>
      <c r="D14" s="413">
        <v>147</v>
      </c>
      <c r="E14" s="435">
        <v>804</v>
      </c>
    </row>
    <row r="15" spans="1:5" ht="11.25">
      <c r="A15" s="434" t="s">
        <v>233</v>
      </c>
      <c r="B15" s="413">
        <v>83</v>
      </c>
      <c r="C15" s="413">
        <v>540</v>
      </c>
      <c r="D15" s="413">
        <v>167</v>
      </c>
      <c r="E15" s="435">
        <v>790</v>
      </c>
    </row>
    <row r="16" spans="1:5" ht="11.25">
      <c r="A16" s="434" t="s">
        <v>232</v>
      </c>
      <c r="B16" s="413">
        <v>101</v>
      </c>
      <c r="C16" s="413">
        <v>611</v>
      </c>
      <c r="D16" s="413">
        <v>179</v>
      </c>
      <c r="E16" s="435">
        <v>891</v>
      </c>
    </row>
    <row r="17" spans="1:5" ht="11.25">
      <c r="A17" s="434" t="s">
        <v>231</v>
      </c>
      <c r="B17" s="413">
        <v>118</v>
      </c>
      <c r="C17" s="413">
        <v>737</v>
      </c>
      <c r="D17" s="413">
        <v>176</v>
      </c>
      <c r="E17" s="435">
        <v>1031</v>
      </c>
    </row>
    <row r="18" spans="1:8" s="427" customFormat="1" ht="12">
      <c r="A18" s="434" t="s">
        <v>230</v>
      </c>
      <c r="B18" s="413">
        <v>148</v>
      </c>
      <c r="C18" s="413">
        <v>793</v>
      </c>
      <c r="D18" s="413">
        <v>179</v>
      </c>
      <c r="E18" s="429">
        <v>1120</v>
      </c>
      <c r="F18" s="428"/>
      <c r="G18" s="428"/>
      <c r="H18" s="428"/>
    </row>
    <row r="19" spans="1:8" s="427" customFormat="1" ht="12">
      <c r="A19" s="434" t="s">
        <v>229</v>
      </c>
      <c r="B19" s="413">
        <v>170</v>
      </c>
      <c r="C19" s="413">
        <v>909</v>
      </c>
      <c r="D19" s="413">
        <v>210</v>
      </c>
      <c r="E19" s="429">
        <v>1289</v>
      </c>
      <c r="F19" s="428"/>
      <c r="G19" s="428"/>
      <c r="H19" s="428"/>
    </row>
    <row r="20" spans="1:8" s="427" customFormat="1" ht="12">
      <c r="A20" s="434" t="s">
        <v>228</v>
      </c>
      <c r="B20" s="413">
        <v>216</v>
      </c>
      <c r="C20" s="432">
        <v>1053</v>
      </c>
      <c r="D20" s="413">
        <v>247</v>
      </c>
      <c r="E20" s="429">
        <v>1516</v>
      </c>
      <c r="F20" s="428"/>
      <c r="G20" s="428"/>
      <c r="H20" s="428"/>
    </row>
    <row r="21" spans="1:8" s="427" customFormat="1" ht="12">
      <c r="A21" s="433" t="s">
        <v>227</v>
      </c>
      <c r="B21" s="432">
        <v>291</v>
      </c>
      <c r="C21" s="432">
        <v>1266</v>
      </c>
      <c r="D21" s="432">
        <v>317</v>
      </c>
      <c r="E21" s="431">
        <v>1874</v>
      </c>
      <c r="F21" s="428"/>
      <c r="G21" s="409"/>
      <c r="H21" s="428"/>
    </row>
    <row r="22" spans="1:8" s="427" customFormat="1" ht="12">
      <c r="A22" s="433" t="s">
        <v>226</v>
      </c>
      <c r="B22" s="432">
        <v>430</v>
      </c>
      <c r="C22" s="432">
        <v>1630</v>
      </c>
      <c r="D22" s="432">
        <v>344</v>
      </c>
      <c r="E22" s="431">
        <v>2404</v>
      </c>
      <c r="F22" s="428"/>
      <c r="G22" s="428"/>
      <c r="H22" s="428"/>
    </row>
    <row r="23" spans="1:8" s="427" customFormat="1" ht="12">
      <c r="A23" s="433" t="s">
        <v>128</v>
      </c>
      <c r="B23" s="432">
        <v>734</v>
      </c>
      <c r="C23" s="432">
        <v>2189</v>
      </c>
      <c r="D23" s="432">
        <v>439</v>
      </c>
      <c r="E23" s="431">
        <v>3362</v>
      </c>
      <c r="F23" s="428"/>
      <c r="G23" s="428"/>
      <c r="H23" s="428"/>
    </row>
    <row r="24" spans="1:8" s="427" customFormat="1" ht="12">
      <c r="A24" s="433" t="s">
        <v>129</v>
      </c>
      <c r="B24" s="432">
        <v>1025</v>
      </c>
      <c r="C24" s="432">
        <v>2769</v>
      </c>
      <c r="D24" s="432">
        <v>537</v>
      </c>
      <c r="E24" s="431">
        <f aca="true" t="shared" si="0" ref="E24:E30">SUM(B24:D24)</f>
        <v>4331</v>
      </c>
      <c r="F24" s="428"/>
      <c r="G24" s="428"/>
      <c r="H24" s="428"/>
    </row>
    <row r="25" spans="1:5" ht="11.25">
      <c r="A25" s="433" t="s">
        <v>130</v>
      </c>
      <c r="B25" s="432">
        <v>1351</v>
      </c>
      <c r="C25" s="432">
        <v>3437</v>
      </c>
      <c r="D25" s="432">
        <v>651</v>
      </c>
      <c r="E25" s="431">
        <f t="shared" si="0"/>
        <v>5439</v>
      </c>
    </row>
    <row r="26" spans="1:8" s="427" customFormat="1" ht="12">
      <c r="A26" s="415" t="s">
        <v>131</v>
      </c>
      <c r="B26" s="414">
        <v>1669</v>
      </c>
      <c r="C26" s="414">
        <v>4038</v>
      </c>
      <c r="D26" s="414">
        <v>710</v>
      </c>
      <c r="E26" s="416">
        <f t="shared" si="0"/>
        <v>6417</v>
      </c>
      <c r="F26" s="428"/>
      <c r="G26" s="428"/>
      <c r="H26" s="428"/>
    </row>
    <row r="27" spans="1:8" s="427" customFormat="1" ht="12">
      <c r="A27" s="415" t="s">
        <v>133</v>
      </c>
      <c r="B27" s="414">
        <v>1899</v>
      </c>
      <c r="C27" s="414">
        <v>4417</v>
      </c>
      <c r="D27" s="414">
        <v>818</v>
      </c>
      <c r="E27" s="416">
        <f t="shared" si="0"/>
        <v>7134</v>
      </c>
      <c r="F27" s="428"/>
      <c r="G27" s="428"/>
      <c r="H27" s="428"/>
    </row>
    <row r="28" spans="1:8" s="427" customFormat="1" ht="12">
      <c r="A28" s="415" t="s">
        <v>139</v>
      </c>
      <c r="B28" s="414">
        <v>2169</v>
      </c>
      <c r="C28" s="414">
        <v>4675</v>
      </c>
      <c r="D28" s="414">
        <v>935</v>
      </c>
      <c r="E28" s="416">
        <f t="shared" si="0"/>
        <v>7779</v>
      </c>
      <c r="F28" s="428"/>
      <c r="G28" s="428"/>
      <c r="H28" s="428"/>
    </row>
    <row r="29" spans="1:8" s="427" customFormat="1" ht="12">
      <c r="A29" s="415" t="s">
        <v>150</v>
      </c>
      <c r="B29" s="414">
        <v>2433</v>
      </c>
      <c r="C29" s="414">
        <v>4801</v>
      </c>
      <c r="D29" s="414">
        <v>950</v>
      </c>
      <c r="E29" s="416">
        <f t="shared" si="0"/>
        <v>8184</v>
      </c>
      <c r="F29" s="430"/>
      <c r="G29" s="428"/>
      <c r="H29" s="428"/>
    </row>
    <row r="30" spans="1:8" s="427" customFormat="1" ht="12">
      <c r="A30" s="415" t="s">
        <v>157</v>
      </c>
      <c r="B30" s="414">
        <v>2516</v>
      </c>
      <c r="C30" s="414">
        <v>4929</v>
      </c>
      <c r="D30" s="414">
        <v>892</v>
      </c>
      <c r="E30" s="416">
        <f t="shared" si="0"/>
        <v>8337</v>
      </c>
      <c r="F30" s="430"/>
      <c r="G30" s="428"/>
      <c r="H30" s="428"/>
    </row>
    <row r="31" spans="1:5" s="427" customFormat="1" ht="12">
      <c r="A31" s="415" t="s">
        <v>179</v>
      </c>
      <c r="B31" s="414">
        <v>2538</v>
      </c>
      <c r="C31" s="414">
        <v>4955</v>
      </c>
      <c r="D31" s="413">
        <v>842</v>
      </c>
      <c r="E31" s="429">
        <v>8335</v>
      </c>
    </row>
    <row r="32" spans="1:5" s="427" customFormat="1" ht="12">
      <c r="A32" s="415" t="s">
        <v>352</v>
      </c>
      <c r="B32" s="414">
        <v>2496</v>
      </c>
      <c r="C32" s="469">
        <v>5157</v>
      </c>
      <c r="D32" s="470">
        <v>837</v>
      </c>
      <c r="E32" s="429">
        <f>SUM(B32:D32)</f>
        <v>8490</v>
      </c>
    </row>
    <row r="33" spans="1:8" s="427" customFormat="1" ht="12">
      <c r="A33" s="415"/>
      <c r="B33" s="416"/>
      <c r="C33" s="416"/>
      <c r="D33" s="416"/>
      <c r="E33" s="416"/>
      <c r="F33" s="428"/>
      <c r="G33" s="428"/>
      <c r="H33" s="428"/>
    </row>
    <row r="34" spans="1:11" ht="11.25">
      <c r="A34" s="411"/>
      <c r="B34" s="410"/>
      <c r="C34" s="410"/>
      <c r="D34" s="410"/>
      <c r="E34" s="410"/>
      <c r="I34" s="409"/>
      <c r="J34" s="409"/>
      <c r="K34" s="409"/>
    </row>
    <row r="35" spans="1:5" ht="12">
      <c r="A35" s="530" t="s">
        <v>246</v>
      </c>
      <c r="B35" s="530"/>
      <c r="C35" s="530"/>
      <c r="D35" s="530"/>
      <c r="E35" s="530"/>
    </row>
    <row r="36" spans="1:5" ht="12">
      <c r="A36" s="530" t="s">
        <v>245</v>
      </c>
      <c r="B36" s="530"/>
      <c r="C36" s="530"/>
      <c r="D36" s="530"/>
      <c r="E36" s="530"/>
    </row>
    <row r="37" spans="1:5" ht="12">
      <c r="A37" s="530" t="s">
        <v>244</v>
      </c>
      <c r="B37" s="530"/>
      <c r="C37" s="530"/>
      <c r="D37" s="530"/>
      <c r="E37" s="530"/>
    </row>
    <row r="38" spans="1:7" ht="12" thickBot="1">
      <c r="A38" s="426"/>
      <c r="B38" s="426"/>
      <c r="C38" s="426"/>
      <c r="D38" s="426"/>
      <c r="E38" s="426"/>
      <c r="G38" s="442"/>
    </row>
    <row r="39" spans="1:5" ht="11.25">
      <c r="A39" s="425"/>
      <c r="B39" s="424" t="s">
        <v>110</v>
      </c>
      <c r="C39" s="424" t="s">
        <v>243</v>
      </c>
      <c r="D39" s="424" t="s">
        <v>243</v>
      </c>
      <c r="E39" s="423" t="s">
        <v>9</v>
      </c>
    </row>
    <row r="40" spans="1:5" ht="11.25">
      <c r="A40" s="421" t="s">
        <v>242</v>
      </c>
      <c r="B40" s="422" t="s">
        <v>241</v>
      </c>
      <c r="C40" s="422" t="s">
        <v>240</v>
      </c>
      <c r="D40" s="422" t="s">
        <v>239</v>
      </c>
      <c r="E40" s="421"/>
    </row>
    <row r="41" spans="1:5" ht="11.25">
      <c r="A41" s="419" t="s">
        <v>238</v>
      </c>
      <c r="B41" s="418">
        <v>33</v>
      </c>
      <c r="C41" s="418">
        <v>146</v>
      </c>
      <c r="D41" s="418">
        <v>16</v>
      </c>
      <c r="E41" s="420">
        <v>195</v>
      </c>
    </row>
    <row r="42" spans="1:5" ht="11.25">
      <c r="A42" s="419" t="s">
        <v>237</v>
      </c>
      <c r="B42" s="418">
        <v>40</v>
      </c>
      <c r="C42" s="418">
        <v>201</v>
      </c>
      <c r="D42" s="418">
        <v>19</v>
      </c>
      <c r="E42" s="420">
        <v>260</v>
      </c>
    </row>
    <row r="43" spans="1:5" ht="11.25">
      <c r="A43" s="419" t="s">
        <v>236</v>
      </c>
      <c r="B43" s="418">
        <v>43</v>
      </c>
      <c r="C43" s="418">
        <v>224</v>
      </c>
      <c r="D43" s="418">
        <v>19</v>
      </c>
      <c r="E43" s="420">
        <v>286</v>
      </c>
    </row>
    <row r="44" spans="1:5" ht="11.25">
      <c r="A44" s="419" t="s">
        <v>235</v>
      </c>
      <c r="B44" s="418">
        <v>44</v>
      </c>
      <c r="C44" s="418">
        <v>245</v>
      </c>
      <c r="D44" s="418">
        <v>24</v>
      </c>
      <c r="E44" s="420">
        <v>313</v>
      </c>
    </row>
    <row r="45" spans="1:5" ht="11.25">
      <c r="A45" s="419" t="s">
        <v>234</v>
      </c>
      <c r="B45" s="418">
        <v>38</v>
      </c>
      <c r="C45" s="418">
        <v>233</v>
      </c>
      <c r="D45" s="418">
        <v>33</v>
      </c>
      <c r="E45" s="420">
        <v>304</v>
      </c>
    </row>
    <row r="46" spans="1:8" ht="11.25">
      <c r="A46" s="419" t="s">
        <v>233</v>
      </c>
      <c r="B46" s="418">
        <v>42</v>
      </c>
      <c r="C46" s="418">
        <v>200</v>
      </c>
      <c r="D46" s="418">
        <v>21</v>
      </c>
      <c r="E46" s="420">
        <v>263</v>
      </c>
      <c r="G46" s="408"/>
      <c r="H46" s="408"/>
    </row>
    <row r="47" spans="1:8" ht="11.25">
      <c r="A47" s="419" t="s">
        <v>232</v>
      </c>
      <c r="B47" s="418">
        <v>41</v>
      </c>
      <c r="C47" s="418">
        <v>246</v>
      </c>
      <c r="D47" s="418">
        <v>24</v>
      </c>
      <c r="E47" s="420">
        <v>311</v>
      </c>
      <c r="G47" s="408"/>
      <c r="H47" s="408"/>
    </row>
    <row r="48" spans="1:8" ht="11.25">
      <c r="A48" s="419" t="s">
        <v>231</v>
      </c>
      <c r="B48" s="418">
        <v>43</v>
      </c>
      <c r="C48" s="418">
        <v>272</v>
      </c>
      <c r="D48" s="418">
        <v>29</v>
      </c>
      <c r="E48" s="420">
        <v>344</v>
      </c>
      <c r="G48" s="408"/>
      <c r="H48" s="408"/>
    </row>
    <row r="49" spans="1:8" ht="11.25">
      <c r="A49" s="419" t="s">
        <v>230</v>
      </c>
      <c r="B49" s="418">
        <v>66</v>
      </c>
      <c r="C49" s="418">
        <v>337</v>
      </c>
      <c r="D49" s="418">
        <v>32</v>
      </c>
      <c r="E49" s="417">
        <v>435</v>
      </c>
      <c r="G49" s="408"/>
      <c r="H49" s="408"/>
    </row>
    <row r="50" spans="1:8" ht="11.25">
      <c r="A50" s="419" t="s">
        <v>229</v>
      </c>
      <c r="B50" s="418">
        <v>56</v>
      </c>
      <c r="C50" s="418">
        <v>377</v>
      </c>
      <c r="D50" s="418">
        <v>33</v>
      </c>
      <c r="E50" s="417">
        <v>466</v>
      </c>
      <c r="G50" s="408"/>
      <c r="H50" s="408"/>
    </row>
    <row r="51" spans="1:8" ht="11.25">
      <c r="A51" s="419" t="s">
        <v>228</v>
      </c>
      <c r="B51" s="418">
        <v>53</v>
      </c>
      <c r="C51" s="414">
        <v>412</v>
      </c>
      <c r="D51" s="418">
        <v>26</v>
      </c>
      <c r="E51" s="417">
        <v>491</v>
      </c>
      <c r="G51" s="408"/>
      <c r="H51" s="408"/>
    </row>
    <row r="52" spans="1:8" ht="11.25">
      <c r="A52" s="415" t="s">
        <v>227</v>
      </c>
      <c r="B52" s="414">
        <v>76</v>
      </c>
      <c r="C52" s="414">
        <v>495</v>
      </c>
      <c r="D52" s="414">
        <v>27</v>
      </c>
      <c r="E52" s="416">
        <v>598</v>
      </c>
      <c r="G52" s="408"/>
      <c r="H52" s="408"/>
    </row>
    <row r="53" spans="1:8" ht="11.25">
      <c r="A53" s="415" t="s">
        <v>226</v>
      </c>
      <c r="B53" s="414">
        <v>84</v>
      </c>
      <c r="C53" s="414">
        <v>658</v>
      </c>
      <c r="D53" s="414">
        <v>30</v>
      </c>
      <c r="E53" s="416">
        <v>772</v>
      </c>
      <c r="G53" s="408"/>
      <c r="H53" s="408"/>
    </row>
    <row r="54" spans="1:8" ht="11.25">
      <c r="A54" s="415" t="s">
        <v>128</v>
      </c>
      <c r="B54" s="414">
        <v>123</v>
      </c>
      <c r="C54" s="414">
        <v>920</v>
      </c>
      <c r="D54" s="414">
        <v>45</v>
      </c>
      <c r="E54" s="416">
        <v>1088</v>
      </c>
      <c r="G54" s="408"/>
      <c r="H54" s="408"/>
    </row>
    <row r="55" spans="1:8" ht="11.25">
      <c r="A55" s="415" t="s">
        <v>129</v>
      </c>
      <c r="B55" s="414">
        <v>190</v>
      </c>
      <c r="C55" s="414">
        <v>1250</v>
      </c>
      <c r="D55" s="414">
        <v>100</v>
      </c>
      <c r="E55" s="416">
        <f aca="true" t="shared" si="1" ref="E55:E60">SUM(B55:D55)</f>
        <v>1540</v>
      </c>
      <c r="G55" s="408"/>
      <c r="H55" s="408"/>
    </row>
    <row r="56" spans="1:8" ht="11.25">
      <c r="A56" s="415" t="s">
        <v>130</v>
      </c>
      <c r="B56" s="414">
        <v>225</v>
      </c>
      <c r="C56" s="414">
        <v>1538</v>
      </c>
      <c r="D56" s="414">
        <v>157</v>
      </c>
      <c r="E56" s="416">
        <f t="shared" si="1"/>
        <v>1920</v>
      </c>
      <c r="G56" s="408"/>
      <c r="H56" s="408"/>
    </row>
    <row r="57" spans="1:8" ht="11.25">
      <c r="A57" s="415" t="s">
        <v>131</v>
      </c>
      <c r="B57" s="414">
        <v>288</v>
      </c>
      <c r="C57" s="414">
        <v>1856</v>
      </c>
      <c r="D57" s="414">
        <v>198</v>
      </c>
      <c r="E57" s="416">
        <f t="shared" si="1"/>
        <v>2342</v>
      </c>
      <c r="G57" s="408"/>
      <c r="H57" s="408"/>
    </row>
    <row r="58" spans="1:8" ht="11.25">
      <c r="A58" s="415" t="s">
        <v>133</v>
      </c>
      <c r="B58" s="414">
        <v>334</v>
      </c>
      <c r="C58" s="414">
        <v>2106</v>
      </c>
      <c r="D58" s="414">
        <v>235</v>
      </c>
      <c r="E58" s="416">
        <f t="shared" si="1"/>
        <v>2675</v>
      </c>
      <c r="G58" s="408"/>
      <c r="H58" s="408"/>
    </row>
    <row r="59" spans="1:8" ht="11.25">
      <c r="A59" s="415" t="s">
        <v>139</v>
      </c>
      <c r="B59" s="414">
        <v>404</v>
      </c>
      <c r="C59" s="414">
        <v>2307</v>
      </c>
      <c r="D59" s="414">
        <v>298</v>
      </c>
      <c r="E59" s="416">
        <f t="shared" si="1"/>
        <v>3009</v>
      </c>
      <c r="G59" s="408"/>
      <c r="H59" s="408"/>
    </row>
    <row r="60" spans="1:5" ht="11.25">
      <c r="A60" s="415" t="s">
        <v>150</v>
      </c>
      <c r="B60" s="414">
        <v>465</v>
      </c>
      <c r="C60" s="414">
        <v>2650</v>
      </c>
      <c r="D60" s="414">
        <v>378</v>
      </c>
      <c r="E60" s="416">
        <f t="shared" si="1"/>
        <v>3493</v>
      </c>
    </row>
    <row r="61" spans="1:5" ht="11.25">
      <c r="A61" s="415" t="s">
        <v>157</v>
      </c>
      <c r="B61" s="414">
        <v>526</v>
      </c>
      <c r="C61" s="414">
        <v>2886</v>
      </c>
      <c r="D61" s="414">
        <v>488</v>
      </c>
      <c r="E61" s="416">
        <v>3900</v>
      </c>
    </row>
    <row r="62" spans="1:8" ht="11.25">
      <c r="A62" s="415" t="s">
        <v>179</v>
      </c>
      <c r="B62" s="414">
        <v>534</v>
      </c>
      <c r="C62" s="414">
        <v>2995</v>
      </c>
      <c r="D62" s="413">
        <v>441</v>
      </c>
      <c r="E62" s="412">
        <v>3970</v>
      </c>
      <c r="F62" s="408"/>
      <c r="G62" s="408"/>
      <c r="H62" s="408"/>
    </row>
    <row r="63" spans="1:8" ht="11.25">
      <c r="A63" s="415" t="s">
        <v>352</v>
      </c>
      <c r="B63" s="414">
        <v>638</v>
      </c>
      <c r="C63" s="414">
        <v>3171</v>
      </c>
      <c r="D63" s="413">
        <v>469</v>
      </c>
      <c r="E63" s="412">
        <f>SUM(B63:D63)</f>
        <v>4278</v>
      </c>
      <c r="F63" s="408"/>
      <c r="G63" s="408"/>
      <c r="H63" s="408"/>
    </row>
    <row r="64" spans="1:5" ht="11.25">
      <c r="A64" s="411"/>
      <c r="B64" s="410"/>
      <c r="C64" s="410"/>
      <c r="D64" s="410"/>
      <c r="E64" s="410"/>
    </row>
    <row r="65" spans="1:5" ht="11.25">
      <c r="A65" s="411"/>
      <c r="B65" s="410"/>
      <c r="C65" s="410"/>
      <c r="E65" s="410"/>
    </row>
  </sheetData>
  <sheetProtection/>
  <mergeCells count="7">
    <mergeCell ref="A37:E37"/>
    <mergeCell ref="A2:E2"/>
    <mergeCell ref="A4:E4"/>
    <mergeCell ref="A5:E5"/>
    <mergeCell ref="A6:E6"/>
    <mergeCell ref="A35:E35"/>
    <mergeCell ref="A36:E3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71"/>
  <sheetViews>
    <sheetView zoomScalePageLayoutView="0" workbookViewId="0" topLeftCell="A1">
      <selection activeCell="K73" sqref="K73"/>
    </sheetView>
  </sheetViews>
  <sheetFormatPr defaultColWidth="9.140625" defaultRowHeight="12.75"/>
  <cols>
    <col min="1" max="1" width="36.140625" style="36" customWidth="1"/>
    <col min="2" max="10" width="10.00390625" style="33" customWidth="1"/>
    <col min="11" max="11" width="9.421875" style="39" bestFit="1" customWidth="1"/>
    <col min="12" max="16384" width="9.140625" style="39" customWidth="1"/>
  </cols>
  <sheetData>
    <row r="1" spans="1:10" s="37" customFormat="1" ht="12">
      <c r="A1" s="36" t="s">
        <v>350</v>
      </c>
      <c r="B1" s="36"/>
      <c r="C1" s="36"/>
      <c r="D1" s="36"/>
      <c r="E1" s="36"/>
      <c r="F1" s="36"/>
      <c r="G1" s="36"/>
      <c r="H1" s="36"/>
      <c r="I1" s="36"/>
      <c r="J1" s="36"/>
    </row>
    <row r="2" spans="1:10" s="37" customFormat="1" ht="12">
      <c r="A2" s="494" t="s">
        <v>335</v>
      </c>
      <c r="B2" s="494"/>
      <c r="C2" s="494"/>
      <c r="D2" s="494"/>
      <c r="E2" s="494"/>
      <c r="F2" s="494"/>
      <c r="G2" s="494"/>
      <c r="H2" s="494"/>
      <c r="I2" s="494"/>
      <c r="J2" s="494"/>
    </row>
    <row r="3" spans="1:10" s="37" customFormat="1" ht="12" thickBot="1">
      <c r="A3" s="36"/>
      <c r="B3" s="36"/>
      <c r="C3" s="36"/>
      <c r="D3" s="36"/>
      <c r="E3" s="36"/>
      <c r="F3" s="36"/>
      <c r="G3" s="36"/>
      <c r="H3" s="36"/>
      <c r="I3" s="36"/>
      <c r="J3" s="36"/>
    </row>
    <row r="4" spans="1:10" ht="12">
      <c r="A4" s="69"/>
      <c r="B4" s="70" t="s">
        <v>1</v>
      </c>
      <c r="C4" s="70" t="s">
        <v>2</v>
      </c>
      <c r="D4" s="70" t="s">
        <v>3</v>
      </c>
      <c r="E4" s="70" t="s">
        <v>4</v>
      </c>
      <c r="F4" s="70" t="s">
        <v>5</v>
      </c>
      <c r="G4" s="70" t="s">
        <v>6</v>
      </c>
      <c r="H4" s="71" t="s">
        <v>7</v>
      </c>
      <c r="I4" s="72" t="s">
        <v>8</v>
      </c>
      <c r="J4" s="73" t="s">
        <v>9</v>
      </c>
    </row>
    <row r="5" spans="2:10" ht="12">
      <c r="B5" s="74" t="s">
        <v>10</v>
      </c>
      <c r="C5" s="74" t="s">
        <v>11</v>
      </c>
      <c r="D5" s="74"/>
      <c r="E5" s="74"/>
      <c r="F5" s="74" t="s">
        <v>1</v>
      </c>
      <c r="G5" s="74" t="s">
        <v>12</v>
      </c>
      <c r="H5" s="75"/>
      <c r="I5" s="76"/>
      <c r="J5" s="77"/>
    </row>
    <row r="6" spans="2:10" ht="12">
      <c r="B6" s="74" t="s">
        <v>13</v>
      </c>
      <c r="C6" s="74" t="s">
        <v>14</v>
      </c>
      <c r="D6" s="74"/>
      <c r="E6" s="74"/>
      <c r="F6" s="74" t="s">
        <v>10</v>
      </c>
      <c r="G6" s="74"/>
      <c r="H6" s="75"/>
      <c r="I6" s="76"/>
      <c r="J6" s="77"/>
    </row>
    <row r="7" spans="2:10" ht="12">
      <c r="B7" s="74"/>
      <c r="C7" s="74" t="s">
        <v>15</v>
      </c>
      <c r="D7" s="74"/>
      <c r="E7" s="74"/>
      <c r="F7" s="74" t="s">
        <v>16</v>
      </c>
      <c r="G7" s="74"/>
      <c r="H7" s="75"/>
      <c r="I7" s="76"/>
      <c r="J7" s="77"/>
    </row>
    <row r="8" spans="1:10" ht="12.75" customHeight="1">
      <c r="A8" s="78" t="s">
        <v>17</v>
      </c>
      <c r="B8" s="79"/>
      <c r="C8" s="79"/>
      <c r="D8" s="79"/>
      <c r="E8" s="79"/>
      <c r="F8" s="79"/>
      <c r="G8" s="79"/>
      <c r="H8" s="80"/>
      <c r="I8" s="81"/>
      <c r="J8" s="82"/>
    </row>
    <row r="9" spans="1:10" ht="12">
      <c r="A9" s="36" t="s">
        <v>18</v>
      </c>
      <c r="B9" s="74"/>
      <c r="C9" s="74"/>
      <c r="D9" s="74"/>
      <c r="E9" s="74"/>
      <c r="F9" s="74"/>
      <c r="G9" s="74"/>
      <c r="H9" s="75"/>
      <c r="I9" s="76"/>
      <c r="J9" s="77"/>
    </row>
    <row r="10" spans="1:11" ht="11.25">
      <c r="A10" s="33" t="s">
        <v>19</v>
      </c>
      <c r="B10" s="83">
        <v>39826</v>
      </c>
      <c r="C10" s="83">
        <v>166749</v>
      </c>
      <c r="D10" s="83">
        <v>135</v>
      </c>
      <c r="E10" s="83">
        <v>62487</v>
      </c>
      <c r="F10" s="83">
        <v>0</v>
      </c>
      <c r="G10" s="83">
        <v>0</v>
      </c>
      <c r="H10" s="84">
        <v>137630</v>
      </c>
      <c r="I10" s="85">
        <v>131567</v>
      </c>
      <c r="J10" s="63">
        <f>SUM(H10:I10)</f>
        <v>269197</v>
      </c>
      <c r="K10" s="67"/>
    </row>
    <row r="11" spans="1:11" ht="11.25">
      <c r="A11" s="33" t="s">
        <v>20</v>
      </c>
      <c r="B11" s="83">
        <v>640</v>
      </c>
      <c r="C11" s="83">
        <v>1224</v>
      </c>
      <c r="D11" s="83">
        <v>0</v>
      </c>
      <c r="E11" s="83">
        <v>140</v>
      </c>
      <c r="F11" s="83">
        <v>38</v>
      </c>
      <c r="G11" s="83">
        <v>0</v>
      </c>
      <c r="H11" s="86">
        <v>1396</v>
      </c>
      <c r="I11" s="87">
        <v>646</v>
      </c>
      <c r="J11" s="63">
        <f>SUM(H11:I11)</f>
        <v>2042</v>
      </c>
      <c r="K11" s="67"/>
    </row>
    <row r="12" spans="1:11" s="52" customFormat="1" ht="12">
      <c r="A12" s="14" t="s">
        <v>21</v>
      </c>
      <c r="B12" s="88">
        <f>SUM(B10:B11)</f>
        <v>40466</v>
      </c>
      <c r="C12" s="88">
        <f aca="true" t="shared" si="0" ref="C12:I12">SUM(C10:C11)</f>
        <v>167973</v>
      </c>
      <c r="D12" s="88">
        <f t="shared" si="0"/>
        <v>135</v>
      </c>
      <c r="E12" s="88">
        <f t="shared" si="0"/>
        <v>62627</v>
      </c>
      <c r="F12" s="88">
        <f t="shared" si="0"/>
        <v>38</v>
      </c>
      <c r="G12" s="88">
        <f t="shared" si="0"/>
        <v>0</v>
      </c>
      <c r="H12" s="467">
        <f t="shared" si="0"/>
        <v>139026</v>
      </c>
      <c r="I12" s="468">
        <f t="shared" si="0"/>
        <v>132213</v>
      </c>
      <c r="J12" s="91">
        <f>SUM(H12:I12)</f>
        <v>271239</v>
      </c>
      <c r="K12" s="67"/>
    </row>
    <row r="13" spans="2:11" ht="12">
      <c r="B13" s="83"/>
      <c r="C13" s="83"/>
      <c r="D13" s="83"/>
      <c r="E13" s="83"/>
      <c r="F13" s="83"/>
      <c r="G13" s="83"/>
      <c r="H13" s="84"/>
      <c r="I13" s="85"/>
      <c r="J13" s="63"/>
      <c r="K13" s="67"/>
    </row>
    <row r="14" spans="1:11" ht="12">
      <c r="A14" s="36" t="s">
        <v>22</v>
      </c>
      <c r="B14" s="83"/>
      <c r="C14" s="83"/>
      <c r="D14" s="83"/>
      <c r="E14" s="83"/>
      <c r="F14" s="83"/>
      <c r="G14" s="83"/>
      <c r="H14" s="84"/>
      <c r="I14" s="85"/>
      <c r="J14" s="63"/>
      <c r="K14" s="67"/>
    </row>
    <row r="15" spans="1:11" ht="11.25">
      <c r="A15" s="33" t="s">
        <v>19</v>
      </c>
      <c r="B15" s="83">
        <v>57868</v>
      </c>
      <c r="C15" s="83">
        <v>249416</v>
      </c>
      <c r="D15" s="83">
        <v>206</v>
      </c>
      <c r="E15" s="83">
        <v>92239</v>
      </c>
      <c r="F15" s="83">
        <v>0</v>
      </c>
      <c r="G15" s="83">
        <v>0</v>
      </c>
      <c r="H15" s="92">
        <v>200879</v>
      </c>
      <c r="I15" s="85">
        <v>198850</v>
      </c>
      <c r="J15" s="63">
        <f>SUM(H15:I15)</f>
        <v>399729</v>
      </c>
      <c r="K15" s="67"/>
    </row>
    <row r="16" spans="1:11" ht="11.25">
      <c r="A16" s="33" t="s">
        <v>20</v>
      </c>
      <c r="B16" s="83">
        <v>6825</v>
      </c>
      <c r="C16" s="83">
        <v>16866</v>
      </c>
      <c r="D16" s="83">
        <v>658</v>
      </c>
      <c r="E16" s="83">
        <v>3830</v>
      </c>
      <c r="F16" s="83">
        <v>128</v>
      </c>
      <c r="G16" s="83">
        <v>0</v>
      </c>
      <c r="H16" s="84">
        <v>17934</v>
      </c>
      <c r="I16" s="85">
        <v>10373</v>
      </c>
      <c r="J16" s="63">
        <f>SUM(H16:I16)</f>
        <v>28307</v>
      </c>
      <c r="K16" s="67"/>
    </row>
    <row r="17" spans="1:11" s="35" customFormat="1" ht="12">
      <c r="A17" s="14" t="s">
        <v>23</v>
      </c>
      <c r="B17" s="88">
        <f>SUM(B15:B16)</f>
        <v>64693</v>
      </c>
      <c r="C17" s="88">
        <f aca="true" t="shared" si="1" ref="C17:I17">SUM(C15:C16)</f>
        <v>266282</v>
      </c>
      <c r="D17" s="88">
        <f t="shared" si="1"/>
        <v>864</v>
      </c>
      <c r="E17" s="88">
        <f t="shared" si="1"/>
        <v>96069</v>
      </c>
      <c r="F17" s="88">
        <f t="shared" si="1"/>
        <v>128</v>
      </c>
      <c r="G17" s="88">
        <f t="shared" si="1"/>
        <v>0</v>
      </c>
      <c r="H17" s="89">
        <f t="shared" si="1"/>
        <v>218813</v>
      </c>
      <c r="I17" s="90">
        <f t="shared" si="1"/>
        <v>209223</v>
      </c>
      <c r="J17" s="91">
        <f>SUM(H17:I17)</f>
        <v>428036</v>
      </c>
      <c r="K17" s="67"/>
    </row>
    <row r="18" spans="1:11" s="35" customFormat="1" ht="12">
      <c r="A18" s="14"/>
      <c r="B18" s="93"/>
      <c r="C18" s="93"/>
      <c r="D18" s="93"/>
      <c r="E18" s="93"/>
      <c r="F18" s="93"/>
      <c r="G18" s="93"/>
      <c r="H18" s="94"/>
      <c r="I18" s="95"/>
      <c r="J18" s="96"/>
      <c r="K18" s="67"/>
    </row>
    <row r="19" spans="1:11" s="37" customFormat="1" ht="12">
      <c r="A19" s="97" t="s">
        <v>24</v>
      </c>
      <c r="B19" s="98">
        <f>SUM(B12,B17)</f>
        <v>105159</v>
      </c>
      <c r="C19" s="98">
        <f aca="true" t="shared" si="2" ref="C19:J19">SUM(C12,C17)</f>
        <v>434255</v>
      </c>
      <c r="D19" s="98">
        <f t="shared" si="2"/>
        <v>999</v>
      </c>
      <c r="E19" s="98">
        <f t="shared" si="2"/>
        <v>158696</v>
      </c>
      <c r="F19" s="98">
        <f t="shared" si="2"/>
        <v>166</v>
      </c>
      <c r="G19" s="98">
        <f t="shared" si="2"/>
        <v>0</v>
      </c>
      <c r="H19" s="99">
        <f t="shared" si="2"/>
        <v>357839</v>
      </c>
      <c r="I19" s="100">
        <f t="shared" si="2"/>
        <v>341436</v>
      </c>
      <c r="J19" s="101">
        <f t="shared" si="2"/>
        <v>699275</v>
      </c>
      <c r="K19" s="67"/>
    </row>
    <row r="20" spans="2:10" ht="5.25" customHeight="1">
      <c r="B20" s="74"/>
      <c r="C20" s="74"/>
      <c r="D20" s="74"/>
      <c r="E20" s="74"/>
      <c r="F20" s="74"/>
      <c r="G20" s="74"/>
      <c r="H20" s="75"/>
      <c r="I20" s="76"/>
      <c r="J20" s="77"/>
    </row>
    <row r="21" spans="1:10" s="33" customFormat="1" ht="12">
      <c r="A21" s="36" t="s">
        <v>25</v>
      </c>
      <c r="B21" s="102"/>
      <c r="C21" s="102"/>
      <c r="D21" s="102"/>
      <c r="E21" s="102"/>
      <c r="F21" s="103"/>
      <c r="G21" s="103"/>
      <c r="H21" s="104"/>
      <c r="I21" s="105"/>
      <c r="J21" s="106"/>
    </row>
    <row r="22" spans="1:14" s="33" customFormat="1" ht="12" customHeight="1">
      <c r="A22" s="14" t="s">
        <v>122</v>
      </c>
      <c r="B22" s="107">
        <v>700</v>
      </c>
      <c r="C22" s="107">
        <v>962</v>
      </c>
      <c r="D22" s="107">
        <v>120</v>
      </c>
      <c r="E22" s="107">
        <v>551</v>
      </c>
      <c r="F22" s="44">
        <v>0</v>
      </c>
      <c r="G22" s="44">
        <v>0</v>
      </c>
      <c r="H22" s="108">
        <v>1218</v>
      </c>
      <c r="I22" s="264">
        <v>1115</v>
      </c>
      <c r="J22" s="462">
        <f>SUM(H22:I22)</f>
        <v>2333</v>
      </c>
      <c r="N22" s="62"/>
    </row>
    <row r="23" spans="1:10" s="33" customFormat="1" ht="12">
      <c r="A23" s="36"/>
      <c r="B23" s="109"/>
      <c r="C23" s="109"/>
      <c r="D23" s="109"/>
      <c r="E23" s="109"/>
      <c r="F23" s="110"/>
      <c r="G23" s="110"/>
      <c r="H23" s="111"/>
      <c r="I23" s="265"/>
      <c r="J23" s="106"/>
    </row>
    <row r="24" spans="1:10" ht="12">
      <c r="A24" s="36" t="s">
        <v>26</v>
      </c>
      <c r="B24" s="109"/>
      <c r="C24" s="109"/>
      <c r="D24" s="109"/>
      <c r="E24" s="109"/>
      <c r="F24" s="110"/>
      <c r="G24" s="110"/>
      <c r="H24" s="111"/>
      <c r="I24" s="265"/>
      <c r="J24" s="106"/>
    </row>
    <row r="25" spans="1:15" ht="12.75">
      <c r="A25" s="33" t="s">
        <v>27</v>
      </c>
      <c r="B25" s="116">
        <v>9409</v>
      </c>
      <c r="C25" s="116">
        <v>44633</v>
      </c>
      <c r="D25" s="273">
        <v>926</v>
      </c>
      <c r="E25" s="273">
        <v>1736</v>
      </c>
      <c r="F25" s="273">
        <v>0</v>
      </c>
      <c r="G25" s="66">
        <v>0</v>
      </c>
      <c r="H25" s="112">
        <v>28274</v>
      </c>
      <c r="I25" s="266">
        <v>28430</v>
      </c>
      <c r="J25" s="62">
        <f>SUM(H25:I25)</f>
        <v>56704</v>
      </c>
      <c r="K25" s="67"/>
      <c r="N25" s="33"/>
      <c r="O25" s="33"/>
    </row>
    <row r="26" spans="1:15" ht="11.25">
      <c r="A26" s="33" t="s">
        <v>28</v>
      </c>
      <c r="B26" s="64">
        <v>2126</v>
      </c>
      <c r="C26" s="64">
        <v>5686</v>
      </c>
      <c r="D26" s="64">
        <v>518</v>
      </c>
      <c r="E26" s="64">
        <v>688</v>
      </c>
      <c r="F26" s="66">
        <v>0</v>
      </c>
      <c r="G26" s="66">
        <v>0</v>
      </c>
      <c r="H26" s="112">
        <v>5056</v>
      </c>
      <c r="I26" s="266">
        <v>3962</v>
      </c>
      <c r="J26" s="62">
        <f>SUM(H26:I26)</f>
        <v>9018</v>
      </c>
      <c r="K26" s="67"/>
      <c r="N26" s="33"/>
      <c r="O26" s="33"/>
    </row>
    <row r="27" spans="1:15" ht="11.25">
      <c r="A27" s="33" t="s">
        <v>29</v>
      </c>
      <c r="B27" s="64">
        <v>8810</v>
      </c>
      <c r="C27" s="64">
        <v>43484</v>
      </c>
      <c r="D27" s="64">
        <v>983</v>
      </c>
      <c r="E27" s="64">
        <v>1646</v>
      </c>
      <c r="F27" s="66">
        <v>0</v>
      </c>
      <c r="G27" s="66">
        <v>0</v>
      </c>
      <c r="H27" s="112">
        <v>27186</v>
      </c>
      <c r="I27" s="266">
        <v>27737</v>
      </c>
      <c r="J27" s="62">
        <f>SUM(H27:I27)</f>
        <v>54923</v>
      </c>
      <c r="K27" s="67"/>
      <c r="N27" s="33"/>
      <c r="O27" s="33"/>
    </row>
    <row r="28" spans="1:11" ht="11.25">
      <c r="A28" s="33" t="s">
        <v>30</v>
      </c>
      <c r="B28" s="64">
        <v>2792</v>
      </c>
      <c r="C28" s="64">
        <v>7210</v>
      </c>
      <c r="D28" s="64">
        <v>791</v>
      </c>
      <c r="E28" s="64">
        <v>891</v>
      </c>
      <c r="F28" s="66">
        <v>0</v>
      </c>
      <c r="G28" s="66">
        <v>0</v>
      </c>
      <c r="H28" s="112">
        <v>6572</v>
      </c>
      <c r="I28" s="266">
        <v>5112</v>
      </c>
      <c r="J28" s="62">
        <f>SUM(H28:I28)</f>
        <v>11684</v>
      </c>
      <c r="K28" s="67"/>
    </row>
    <row r="29" spans="1:14" ht="12">
      <c r="A29" s="14" t="s">
        <v>31</v>
      </c>
      <c r="B29" s="113">
        <f>SUM(B25:B28)</f>
        <v>23137</v>
      </c>
      <c r="C29" s="113">
        <f aca="true" t="shared" si="3" ref="C29:I29">SUM(C25:C28)</f>
        <v>101013</v>
      </c>
      <c r="D29" s="113">
        <f t="shared" si="3"/>
        <v>3218</v>
      </c>
      <c r="E29" s="113">
        <f t="shared" si="3"/>
        <v>4961</v>
      </c>
      <c r="F29" s="113">
        <f t="shared" si="3"/>
        <v>0</v>
      </c>
      <c r="G29" s="114">
        <f t="shared" si="3"/>
        <v>0</v>
      </c>
      <c r="H29" s="268">
        <f t="shared" si="3"/>
        <v>67088</v>
      </c>
      <c r="I29" s="267">
        <f t="shared" si="3"/>
        <v>65241</v>
      </c>
      <c r="J29" s="115">
        <f>SUM(H29:I29)</f>
        <v>132329</v>
      </c>
      <c r="K29" s="67"/>
      <c r="N29" s="67"/>
    </row>
    <row r="30" spans="1:11" ht="12">
      <c r="A30" s="14"/>
      <c r="B30" s="116"/>
      <c r="C30" s="116"/>
      <c r="D30" s="116"/>
      <c r="E30" s="116"/>
      <c r="F30" s="116"/>
      <c r="G30" s="66"/>
      <c r="H30" s="112"/>
      <c r="I30" s="266"/>
      <c r="J30" s="62"/>
      <c r="K30" s="67"/>
    </row>
    <row r="31" spans="1:11" ht="12">
      <c r="A31" s="36" t="s">
        <v>32</v>
      </c>
      <c r="B31" s="116"/>
      <c r="C31" s="116"/>
      <c r="D31" s="116"/>
      <c r="E31" s="116"/>
      <c r="F31" s="116"/>
      <c r="G31" s="66"/>
      <c r="H31" s="112"/>
      <c r="I31" s="266"/>
      <c r="J31" s="62"/>
      <c r="K31" s="67"/>
    </row>
    <row r="32" spans="1:11" ht="11.25">
      <c r="A32" s="33" t="s">
        <v>33</v>
      </c>
      <c r="B32" s="116">
        <v>10628</v>
      </c>
      <c r="C32" s="116">
        <v>49825</v>
      </c>
      <c r="D32" s="116">
        <v>266</v>
      </c>
      <c r="E32" s="116">
        <v>1331</v>
      </c>
      <c r="F32" s="116">
        <v>0</v>
      </c>
      <c r="G32" s="66">
        <v>0</v>
      </c>
      <c r="H32" s="112">
        <v>28175</v>
      </c>
      <c r="I32" s="266">
        <v>33875</v>
      </c>
      <c r="J32" s="62">
        <f>SUM(H32:I32)</f>
        <v>62050</v>
      </c>
      <c r="K32" s="67"/>
    </row>
    <row r="33" spans="1:11" ht="11.25">
      <c r="A33" s="33" t="s">
        <v>34</v>
      </c>
      <c r="B33" s="116">
        <v>5737</v>
      </c>
      <c r="C33" s="116">
        <v>32180</v>
      </c>
      <c r="D33" s="116">
        <v>1924</v>
      </c>
      <c r="E33" s="116">
        <v>1762</v>
      </c>
      <c r="F33" s="116">
        <v>0</v>
      </c>
      <c r="G33" s="66">
        <v>0</v>
      </c>
      <c r="H33" s="112">
        <v>23861</v>
      </c>
      <c r="I33" s="266">
        <v>17742</v>
      </c>
      <c r="J33" s="62">
        <f>SUM(H33:I33)</f>
        <v>41603</v>
      </c>
      <c r="K33" s="67"/>
    </row>
    <row r="34" spans="1:11" ht="11.25">
      <c r="A34" s="33" t="s">
        <v>35</v>
      </c>
      <c r="B34" s="116">
        <v>660</v>
      </c>
      <c r="C34" s="116">
        <v>1395</v>
      </c>
      <c r="D34" s="116">
        <v>378</v>
      </c>
      <c r="E34" s="116">
        <v>433</v>
      </c>
      <c r="F34" s="116">
        <v>0</v>
      </c>
      <c r="G34" s="66">
        <v>0</v>
      </c>
      <c r="H34" s="112">
        <v>1011</v>
      </c>
      <c r="I34" s="266">
        <v>1855</v>
      </c>
      <c r="J34" s="62">
        <f>SUM(H34:I34)</f>
        <v>2866</v>
      </c>
      <c r="K34" s="67"/>
    </row>
    <row r="35" spans="1:11" ht="11.25">
      <c r="A35" s="33" t="s">
        <v>36</v>
      </c>
      <c r="B35" s="116">
        <v>7456</v>
      </c>
      <c r="C35" s="116">
        <v>18375</v>
      </c>
      <c r="D35" s="116">
        <v>1908</v>
      </c>
      <c r="E35" s="116">
        <v>2305</v>
      </c>
      <c r="F35" s="116">
        <v>0</v>
      </c>
      <c r="G35" s="66">
        <v>0</v>
      </c>
      <c r="H35" s="112">
        <v>16577</v>
      </c>
      <c r="I35" s="266">
        <v>13467</v>
      </c>
      <c r="J35" s="62">
        <f>SUM(H35:I35)</f>
        <v>30044</v>
      </c>
      <c r="K35" s="67"/>
    </row>
    <row r="36" spans="1:11" ht="12">
      <c r="A36" s="14" t="s">
        <v>37</v>
      </c>
      <c r="B36" s="113">
        <f>SUM(B32:B35)</f>
        <v>24481</v>
      </c>
      <c r="C36" s="113">
        <f aca="true" t="shared" si="4" ref="C36:I36">SUM(C32:C35)</f>
        <v>101775</v>
      </c>
      <c r="D36" s="113">
        <f t="shared" si="4"/>
        <v>4476</v>
      </c>
      <c r="E36" s="113">
        <f t="shared" si="4"/>
        <v>5831</v>
      </c>
      <c r="F36" s="113">
        <f t="shared" si="4"/>
        <v>0</v>
      </c>
      <c r="G36" s="114">
        <f t="shared" si="4"/>
        <v>0</v>
      </c>
      <c r="H36" s="268">
        <f t="shared" si="4"/>
        <v>69624</v>
      </c>
      <c r="I36" s="267">
        <f t="shared" si="4"/>
        <v>66939</v>
      </c>
      <c r="J36" s="115">
        <f>SUM(H36:I36)</f>
        <v>136563</v>
      </c>
      <c r="K36" s="67"/>
    </row>
    <row r="37" spans="2:21" ht="12">
      <c r="B37" s="116"/>
      <c r="C37" s="116"/>
      <c r="D37" s="116"/>
      <c r="E37" s="116"/>
      <c r="F37" s="116"/>
      <c r="G37" s="66"/>
      <c r="H37" s="112"/>
      <c r="I37" s="266"/>
      <c r="J37" s="62"/>
      <c r="K37" s="67"/>
      <c r="L37" s="40"/>
      <c r="M37" s="40"/>
      <c r="N37" s="40"/>
      <c r="P37" s="40"/>
      <c r="S37" s="40"/>
      <c r="T37" s="40"/>
      <c r="U37" s="40"/>
    </row>
    <row r="38" spans="1:12" ht="12">
      <c r="A38" s="36" t="s">
        <v>38</v>
      </c>
      <c r="B38" s="116"/>
      <c r="C38" s="116"/>
      <c r="D38" s="116"/>
      <c r="E38" s="116"/>
      <c r="F38" s="116"/>
      <c r="G38" s="66"/>
      <c r="H38" s="112"/>
      <c r="I38" s="266"/>
      <c r="J38" s="62"/>
      <c r="K38" s="67"/>
      <c r="L38" s="40"/>
    </row>
    <row r="39" spans="1:11" ht="11.25">
      <c r="A39" s="33" t="s">
        <v>33</v>
      </c>
      <c r="B39" s="116">
        <v>8659</v>
      </c>
      <c r="C39" s="116">
        <v>41930</v>
      </c>
      <c r="D39" s="116">
        <v>241</v>
      </c>
      <c r="E39" s="116">
        <v>999</v>
      </c>
      <c r="F39" s="116">
        <v>0</v>
      </c>
      <c r="G39" s="66">
        <v>0</v>
      </c>
      <c r="H39" s="112">
        <v>22844</v>
      </c>
      <c r="I39" s="266">
        <v>28985</v>
      </c>
      <c r="J39" s="62">
        <f>SUM(H39:I39)</f>
        <v>51829</v>
      </c>
      <c r="K39" s="67"/>
    </row>
    <row r="40" spans="1:11" ht="11.25">
      <c r="A40" s="33" t="s">
        <v>34</v>
      </c>
      <c r="B40" s="116">
        <v>7052</v>
      </c>
      <c r="C40" s="116">
        <v>36270</v>
      </c>
      <c r="D40" s="116">
        <v>2077</v>
      </c>
      <c r="E40" s="116">
        <v>1973</v>
      </c>
      <c r="F40" s="116">
        <v>0</v>
      </c>
      <c r="G40" s="66">
        <v>0</v>
      </c>
      <c r="H40" s="112">
        <v>26618</v>
      </c>
      <c r="I40" s="266">
        <v>20754</v>
      </c>
      <c r="J40" s="62">
        <f>SUM(H40:I40)</f>
        <v>47372</v>
      </c>
      <c r="K40" s="67"/>
    </row>
    <row r="41" spans="1:11" ht="11.25">
      <c r="A41" s="33" t="s">
        <v>35</v>
      </c>
      <c r="B41" s="116">
        <v>690</v>
      </c>
      <c r="C41" s="116">
        <v>1661</v>
      </c>
      <c r="D41" s="116">
        <v>456</v>
      </c>
      <c r="E41" s="116">
        <v>583</v>
      </c>
      <c r="F41" s="116">
        <v>0</v>
      </c>
      <c r="G41" s="66">
        <v>0</v>
      </c>
      <c r="H41" s="112">
        <v>1198</v>
      </c>
      <c r="I41" s="266">
        <v>2192</v>
      </c>
      <c r="J41" s="62">
        <f>SUM(H41:I41)</f>
        <v>3390</v>
      </c>
      <c r="K41" s="67"/>
    </row>
    <row r="42" spans="1:11" ht="11.25">
      <c r="A42" s="33" t="s">
        <v>36</v>
      </c>
      <c r="B42" s="116">
        <v>9915</v>
      </c>
      <c r="C42" s="116">
        <v>26943</v>
      </c>
      <c r="D42" s="116">
        <v>2498</v>
      </c>
      <c r="E42" s="116">
        <v>2952</v>
      </c>
      <c r="F42" s="116">
        <v>0</v>
      </c>
      <c r="G42" s="66">
        <v>0</v>
      </c>
      <c r="H42" s="112">
        <v>22532</v>
      </c>
      <c r="I42" s="266">
        <v>19776</v>
      </c>
      <c r="J42" s="62">
        <f>SUM(H42:I42)</f>
        <v>42308</v>
      </c>
      <c r="K42" s="67"/>
    </row>
    <row r="43" spans="1:11" ht="12">
      <c r="A43" s="14" t="s">
        <v>39</v>
      </c>
      <c r="B43" s="113">
        <f>SUM(B39:B42)</f>
        <v>26316</v>
      </c>
      <c r="C43" s="113">
        <f aca="true" t="shared" si="5" ref="C43:J43">SUM(C39:C42)</f>
        <v>106804</v>
      </c>
      <c r="D43" s="113">
        <f t="shared" si="5"/>
        <v>5272</v>
      </c>
      <c r="E43" s="113">
        <f t="shared" si="5"/>
        <v>6507</v>
      </c>
      <c r="F43" s="113">
        <f t="shared" si="5"/>
        <v>0</v>
      </c>
      <c r="G43" s="114">
        <f t="shared" si="5"/>
        <v>0</v>
      </c>
      <c r="H43" s="268">
        <f t="shared" si="5"/>
        <v>73192</v>
      </c>
      <c r="I43" s="267">
        <f t="shared" si="5"/>
        <v>71707</v>
      </c>
      <c r="J43" s="115">
        <f t="shared" si="5"/>
        <v>144899</v>
      </c>
      <c r="K43" s="67"/>
    </row>
    <row r="44" spans="1:11" ht="12">
      <c r="A44" s="14"/>
      <c r="B44" s="119"/>
      <c r="C44" s="119"/>
      <c r="D44" s="119"/>
      <c r="E44" s="119"/>
      <c r="F44" s="119"/>
      <c r="G44" s="44"/>
      <c r="H44" s="108"/>
      <c r="I44" s="264"/>
      <c r="J44" s="46"/>
      <c r="K44" s="67"/>
    </row>
    <row r="45" spans="1:11" ht="12">
      <c r="A45" s="122" t="s">
        <v>126</v>
      </c>
      <c r="B45" s="119"/>
      <c r="C45" s="119"/>
      <c r="D45" s="119"/>
      <c r="E45" s="119"/>
      <c r="F45" s="119"/>
      <c r="G45" s="44"/>
      <c r="H45" s="120"/>
      <c r="I45" s="121"/>
      <c r="J45" s="46"/>
      <c r="K45" s="67"/>
    </row>
    <row r="46" spans="1:11" ht="12">
      <c r="A46" s="36" t="s">
        <v>127</v>
      </c>
      <c r="B46" s="116">
        <v>234</v>
      </c>
      <c r="C46" s="116">
        <v>882</v>
      </c>
      <c r="D46" s="116">
        <v>134</v>
      </c>
      <c r="E46" s="116">
        <v>95</v>
      </c>
      <c r="F46" s="116">
        <v>0</v>
      </c>
      <c r="G46" s="66">
        <v>0</v>
      </c>
      <c r="H46" s="117">
        <v>704</v>
      </c>
      <c r="I46" s="118">
        <v>641</v>
      </c>
      <c r="J46" s="62">
        <f>SUM(H46:I46)</f>
        <v>1345</v>
      </c>
      <c r="K46" s="67"/>
    </row>
    <row r="47" spans="2:11" ht="6" customHeight="1">
      <c r="B47" s="116"/>
      <c r="C47" s="116"/>
      <c r="D47" s="116"/>
      <c r="E47" s="116"/>
      <c r="F47" s="116"/>
      <c r="G47" s="66"/>
      <c r="H47" s="117"/>
      <c r="I47" s="118"/>
      <c r="J47" s="62"/>
      <c r="K47" s="67"/>
    </row>
    <row r="48" spans="1:11" ht="18" customHeight="1">
      <c r="A48" s="14" t="s">
        <v>40</v>
      </c>
      <c r="B48" s="113">
        <f>SUM(B46,B43,B36,B29,B22)</f>
        <v>74868</v>
      </c>
      <c r="C48" s="113">
        <f aca="true" t="shared" si="6" ref="C48:J48">SUM(C46,C43,C36,C29,C22)</f>
        <v>311436</v>
      </c>
      <c r="D48" s="113">
        <f t="shared" si="6"/>
        <v>13220</v>
      </c>
      <c r="E48" s="113">
        <f t="shared" si="6"/>
        <v>17945</v>
      </c>
      <c r="F48" s="113">
        <f t="shared" si="6"/>
        <v>0</v>
      </c>
      <c r="G48" s="476">
        <f t="shared" si="6"/>
        <v>0</v>
      </c>
      <c r="H48" s="115">
        <f t="shared" si="6"/>
        <v>211826</v>
      </c>
      <c r="I48" s="478">
        <f t="shared" si="6"/>
        <v>205643</v>
      </c>
      <c r="J48" s="115">
        <f t="shared" si="6"/>
        <v>417469</v>
      </c>
      <c r="K48" s="67"/>
    </row>
    <row r="49" spans="1:11" ht="12">
      <c r="A49" s="14" t="s">
        <v>41</v>
      </c>
      <c r="B49" s="119">
        <v>5246</v>
      </c>
      <c r="C49" s="119">
        <v>12738</v>
      </c>
      <c r="D49" s="119">
        <v>324</v>
      </c>
      <c r="E49" s="119">
        <v>1762</v>
      </c>
      <c r="F49" s="119">
        <v>173</v>
      </c>
      <c r="G49" s="44">
        <v>252</v>
      </c>
      <c r="H49" s="120">
        <v>13191</v>
      </c>
      <c r="I49" s="121">
        <v>7304</v>
      </c>
      <c r="J49" s="46">
        <f>SUM(H49:I49)</f>
        <v>20495</v>
      </c>
      <c r="K49" s="67"/>
    </row>
    <row r="50" spans="1:11" ht="12">
      <c r="A50" s="14"/>
      <c r="B50" s="119"/>
      <c r="C50" s="119"/>
      <c r="D50" s="119"/>
      <c r="E50" s="119"/>
      <c r="F50" s="119"/>
      <c r="G50" s="44"/>
      <c r="H50" s="120"/>
      <c r="I50" s="121"/>
      <c r="J50" s="46"/>
      <c r="K50" s="67"/>
    </row>
    <row r="51" spans="1:11" ht="12">
      <c r="A51" s="123" t="s">
        <v>42</v>
      </c>
      <c r="B51" s="124">
        <f aca="true" t="shared" si="7" ref="B51:I51">SUM(B48:B49)</f>
        <v>80114</v>
      </c>
      <c r="C51" s="124">
        <f t="shared" si="7"/>
        <v>324174</v>
      </c>
      <c r="D51" s="124">
        <f t="shared" si="7"/>
        <v>13544</v>
      </c>
      <c r="E51" s="124">
        <f t="shared" si="7"/>
        <v>19707</v>
      </c>
      <c r="F51" s="124">
        <f t="shared" si="7"/>
        <v>173</v>
      </c>
      <c r="G51" s="477">
        <f t="shared" si="7"/>
        <v>252</v>
      </c>
      <c r="H51" s="128">
        <f t="shared" si="7"/>
        <v>225017</v>
      </c>
      <c r="I51" s="127">
        <f t="shared" si="7"/>
        <v>212947</v>
      </c>
      <c r="J51" s="128">
        <f>SUM(J48:J49)</f>
        <v>437964</v>
      </c>
      <c r="K51" s="67"/>
    </row>
    <row r="52" spans="1:11" ht="12">
      <c r="A52" s="123" t="s">
        <v>43</v>
      </c>
      <c r="B52" s="124">
        <f aca="true" t="shared" si="8" ref="B52:I52">SUM(B51,B19)</f>
        <v>185273</v>
      </c>
      <c r="C52" s="124">
        <f t="shared" si="8"/>
        <v>758429</v>
      </c>
      <c r="D52" s="124">
        <f t="shared" si="8"/>
        <v>14543</v>
      </c>
      <c r="E52" s="124">
        <f t="shared" si="8"/>
        <v>178403</v>
      </c>
      <c r="F52" s="124">
        <f t="shared" si="8"/>
        <v>339</v>
      </c>
      <c r="G52" s="125">
        <f t="shared" si="8"/>
        <v>252</v>
      </c>
      <c r="H52" s="126">
        <f t="shared" si="8"/>
        <v>582856</v>
      </c>
      <c r="I52" s="127">
        <f t="shared" si="8"/>
        <v>554383</v>
      </c>
      <c r="J52" s="128">
        <f>SUM(B52:G52)</f>
        <v>1137239</v>
      </c>
      <c r="K52" s="67"/>
    </row>
    <row r="53" spans="2:10" ht="12">
      <c r="B53" s="46"/>
      <c r="C53" s="46"/>
      <c r="D53" s="46"/>
      <c r="E53" s="46"/>
      <c r="F53" s="46"/>
      <c r="G53" s="46"/>
      <c r="H53" s="46"/>
      <c r="I53" s="46"/>
      <c r="J53" s="46"/>
    </row>
    <row r="54" ht="12">
      <c r="N54" s="67"/>
    </row>
    <row r="55" spans="1:10" ht="12">
      <c r="A55" s="494" t="s">
        <v>146</v>
      </c>
      <c r="B55" s="494"/>
      <c r="C55" s="494"/>
      <c r="D55" s="494"/>
      <c r="E55" s="494"/>
      <c r="F55" s="494"/>
      <c r="G55" s="494"/>
      <c r="H55" s="494"/>
      <c r="I55" s="494"/>
      <c r="J55" s="494"/>
    </row>
    <row r="56" spans="1:10" ht="4.5" customHeight="1" thickBot="1">
      <c r="A56" s="68"/>
      <c r="B56" s="68"/>
      <c r="C56" s="68"/>
      <c r="D56" s="68"/>
      <c r="E56" s="68"/>
      <c r="F56" s="68"/>
      <c r="G56" s="68"/>
      <c r="H56" s="68"/>
      <c r="I56" s="68"/>
      <c r="J56" s="68"/>
    </row>
    <row r="57" spans="1:11" ht="12">
      <c r="A57" s="129" t="s">
        <v>178</v>
      </c>
      <c r="B57" s="130">
        <v>1153</v>
      </c>
      <c r="C57" s="130">
        <v>5470</v>
      </c>
      <c r="D57" s="130">
        <v>603</v>
      </c>
      <c r="E57" s="130">
        <v>157</v>
      </c>
      <c r="F57" s="130">
        <v>0</v>
      </c>
      <c r="G57" s="131">
        <v>0</v>
      </c>
      <c r="H57" s="132">
        <v>999</v>
      </c>
      <c r="I57" s="133">
        <v>6384</v>
      </c>
      <c r="J57" s="134">
        <f>SUM(H57:I57)</f>
        <v>7383</v>
      </c>
      <c r="K57" s="67"/>
    </row>
    <row r="60" spans="1:10" s="33" customFormat="1" ht="13.5" customHeight="1">
      <c r="A60" s="494" t="s">
        <v>325</v>
      </c>
      <c r="B60" s="494"/>
      <c r="C60" s="494"/>
      <c r="D60" s="494"/>
      <c r="E60" s="494"/>
      <c r="F60" s="494"/>
      <c r="G60" s="494"/>
      <c r="H60" s="494"/>
      <c r="I60" s="494"/>
      <c r="J60" s="494"/>
    </row>
    <row r="61" spans="1:10" s="33" customFormat="1" ht="3.75" customHeight="1" thickBot="1">
      <c r="A61" s="36"/>
      <c r="B61" s="62"/>
      <c r="C61" s="62"/>
      <c r="D61" s="62"/>
      <c r="E61" s="62"/>
      <c r="F61" s="62"/>
      <c r="G61" s="62"/>
      <c r="H61" s="62"/>
      <c r="I61" s="62"/>
      <c r="J61" s="46"/>
    </row>
    <row r="62" spans="1:10" ht="12">
      <c r="A62" s="457"/>
      <c r="B62" s="458"/>
      <c r="C62" s="459"/>
      <c r="D62" s="459"/>
      <c r="E62" s="459"/>
      <c r="F62" s="459"/>
      <c r="G62" s="459"/>
      <c r="H62" s="460" t="s">
        <v>326</v>
      </c>
      <c r="I62" s="461" t="s">
        <v>327</v>
      </c>
      <c r="J62" s="459" t="s">
        <v>9</v>
      </c>
    </row>
    <row r="63" spans="1:10" ht="12">
      <c r="A63" s="36" t="s">
        <v>328</v>
      </c>
      <c r="B63" s="44"/>
      <c r="C63" s="46"/>
      <c r="D63" s="46"/>
      <c r="E63" s="46"/>
      <c r="F63" s="46"/>
      <c r="G63" s="46"/>
      <c r="H63" s="120"/>
      <c r="I63" s="121"/>
      <c r="J63" s="46"/>
    </row>
    <row r="64" spans="1:10" ht="12">
      <c r="A64" s="36" t="s">
        <v>329</v>
      </c>
      <c r="B64" s="44"/>
      <c r="C64" s="46"/>
      <c r="D64" s="46"/>
      <c r="E64" s="46"/>
      <c r="F64" s="46"/>
      <c r="G64" s="46"/>
      <c r="H64" s="117">
        <v>47137</v>
      </c>
      <c r="I64" s="118">
        <v>64842</v>
      </c>
      <c r="J64" s="62">
        <v>111979</v>
      </c>
    </row>
    <row r="65" spans="1:10" ht="12">
      <c r="A65" s="463" t="s">
        <v>330</v>
      </c>
      <c r="B65" s="39"/>
      <c r="C65" s="39"/>
      <c r="D65" s="39"/>
      <c r="E65" s="62"/>
      <c r="F65" s="62"/>
      <c r="G65" s="62"/>
      <c r="H65" s="117">
        <v>52633</v>
      </c>
      <c r="I65" s="118">
        <v>56088</v>
      </c>
      <c r="J65" s="62">
        <v>108721</v>
      </c>
    </row>
    <row r="66" spans="1:10" ht="7.5" customHeight="1">
      <c r="A66" s="33"/>
      <c r="B66" s="284"/>
      <c r="C66" s="285"/>
      <c r="D66" s="285"/>
      <c r="E66" s="285"/>
      <c r="F66" s="285"/>
      <c r="G66" s="285"/>
      <c r="H66" s="464"/>
      <c r="I66" s="465"/>
      <c r="J66" s="62"/>
    </row>
    <row r="67" spans="1:10" ht="12">
      <c r="A67" s="123" t="s">
        <v>331</v>
      </c>
      <c r="B67" s="125"/>
      <c r="C67" s="128"/>
      <c r="D67" s="128"/>
      <c r="E67" s="128"/>
      <c r="F67" s="128"/>
      <c r="G67" s="128"/>
      <c r="H67" s="126">
        <f>SUM(H64:H65)</f>
        <v>99770</v>
      </c>
      <c r="I67" s="127">
        <f>SUM(I64:I65)</f>
        <v>120930</v>
      </c>
      <c r="J67" s="128">
        <f>SUM(J64:J65)</f>
        <v>220700</v>
      </c>
    </row>
    <row r="68" spans="2:10" ht="12">
      <c r="B68" s="46"/>
      <c r="C68" s="46"/>
      <c r="D68" s="46"/>
      <c r="E68" s="46"/>
      <c r="F68" s="46"/>
      <c r="G68" s="46"/>
      <c r="H68" s="466"/>
      <c r="I68" s="466"/>
      <c r="J68" s="466"/>
    </row>
    <row r="69" spans="1:10" ht="12">
      <c r="A69" s="33" t="s">
        <v>420</v>
      </c>
      <c r="B69" s="46"/>
      <c r="C69" s="46"/>
      <c r="D69" s="46"/>
      <c r="E69" s="46"/>
      <c r="F69" s="46"/>
      <c r="G69" s="46"/>
      <c r="H69" s="292"/>
      <c r="I69" s="292"/>
      <c r="J69" s="292"/>
    </row>
    <row r="70" ht="11.25">
      <c r="A70" s="39" t="s">
        <v>332</v>
      </c>
    </row>
    <row r="71" ht="12">
      <c r="A71" s="37" t="s">
        <v>333</v>
      </c>
    </row>
  </sheetData>
  <sheetProtection/>
  <mergeCells count="3">
    <mergeCell ref="A2:J2"/>
    <mergeCell ref="A55:J55"/>
    <mergeCell ref="A60:J60"/>
  </mergeCells>
  <printOptions horizontalCentered="1"/>
  <pageMargins left="0.3937007874015748" right="0.3937007874015748" top="0.3937007874015748" bottom="0" header="0.5118110236220472" footer="0.5118110236220472"/>
  <pageSetup horizontalDpi="600" verticalDpi="600" orientation="portrait" paperSize="9" scale="75"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Y24"/>
  <sheetViews>
    <sheetView zoomScalePageLayoutView="0" workbookViewId="0" topLeftCell="A1">
      <selection activeCell="P40" sqref="P40"/>
    </sheetView>
  </sheetViews>
  <sheetFormatPr defaultColWidth="9.140625" defaultRowHeight="12.75"/>
  <cols>
    <col min="1" max="1" width="20.28125" style="1" bestFit="1" customWidth="1"/>
    <col min="2" max="3" width="7.8515625" style="2" customWidth="1"/>
    <col min="4" max="4" width="7.8515625" style="1" customWidth="1"/>
    <col min="5" max="6" width="7.8515625" style="2" customWidth="1"/>
    <col min="7" max="7" width="7.8515625" style="1" customWidth="1"/>
    <col min="8" max="9" width="7.8515625" style="2" customWidth="1"/>
    <col min="10" max="10" width="7.8515625" style="1" customWidth="1"/>
    <col min="11" max="12" width="7.8515625" style="2" customWidth="1"/>
    <col min="13" max="13" width="7.8515625" style="1" customWidth="1"/>
    <col min="14" max="15" width="7.8515625" style="2" customWidth="1"/>
    <col min="16" max="16" width="7.8515625" style="1" customWidth="1"/>
    <col min="17" max="18" width="7.8515625" style="2" customWidth="1"/>
    <col min="19" max="19" width="7.8515625" style="1" customWidth="1"/>
    <col min="20" max="21" width="7.8515625" style="2" customWidth="1"/>
    <col min="22" max="22" width="7.8515625" style="1" customWidth="1"/>
    <col min="23" max="24" width="7.8515625" style="2" customWidth="1"/>
    <col min="25" max="25" width="9.421875" style="1" customWidth="1"/>
    <col min="26" max="36" width="7.7109375" style="2" customWidth="1"/>
    <col min="37" max="16384" width="9.140625" style="2" customWidth="1"/>
  </cols>
  <sheetData>
    <row r="1" ht="12">
      <c r="A1" s="36" t="s">
        <v>350</v>
      </c>
    </row>
    <row r="2" spans="1:22" ht="12">
      <c r="A2" s="498" t="s">
        <v>45</v>
      </c>
      <c r="B2" s="498"/>
      <c r="C2" s="498"/>
      <c r="D2" s="498"/>
      <c r="E2" s="498"/>
      <c r="F2" s="498"/>
      <c r="G2" s="498"/>
      <c r="H2" s="498"/>
      <c r="I2" s="498"/>
      <c r="J2" s="498"/>
      <c r="K2" s="498"/>
      <c r="L2" s="498"/>
      <c r="M2" s="498"/>
      <c r="N2" s="498"/>
      <c r="O2" s="498"/>
      <c r="P2" s="498"/>
      <c r="Q2" s="498"/>
      <c r="R2" s="498"/>
      <c r="S2" s="498"/>
      <c r="T2" s="498"/>
      <c r="U2" s="498"/>
      <c r="V2" s="498"/>
    </row>
    <row r="3" ht="12" thickBot="1"/>
    <row r="4" spans="1:25" ht="11.25">
      <c r="A4" s="135"/>
      <c r="B4" s="500" t="s">
        <v>46</v>
      </c>
      <c r="C4" s="499"/>
      <c r="D4" s="502"/>
      <c r="E4" s="499" t="s">
        <v>47</v>
      </c>
      <c r="F4" s="499"/>
      <c r="G4" s="502"/>
      <c r="H4" s="499" t="s">
        <v>48</v>
      </c>
      <c r="I4" s="499"/>
      <c r="J4" s="499"/>
      <c r="K4" s="500" t="s">
        <v>49</v>
      </c>
      <c r="L4" s="499"/>
      <c r="M4" s="499"/>
      <c r="N4" s="500" t="s">
        <v>50</v>
      </c>
      <c r="O4" s="499"/>
      <c r="P4" s="501"/>
      <c r="Q4" s="499" t="s">
        <v>51</v>
      </c>
      <c r="R4" s="499"/>
      <c r="S4" s="499"/>
      <c r="T4" s="500" t="s">
        <v>52</v>
      </c>
      <c r="U4" s="499"/>
      <c r="V4" s="501"/>
      <c r="W4" s="500" t="s">
        <v>9</v>
      </c>
      <c r="X4" s="499"/>
      <c r="Y4" s="499"/>
    </row>
    <row r="5" spans="2:23" s="1" customFormat="1" ht="11.25">
      <c r="B5" s="136"/>
      <c r="E5" s="136"/>
      <c r="H5" s="495" t="s">
        <v>53</v>
      </c>
      <c r="I5" s="496"/>
      <c r="J5" s="497"/>
      <c r="K5" s="136"/>
      <c r="N5" s="136"/>
      <c r="P5" s="137"/>
      <c r="T5" s="136"/>
      <c r="W5" s="136"/>
    </row>
    <row r="6" spans="1:25" s="142" customFormat="1" ht="11.25">
      <c r="A6" s="138"/>
      <c r="B6" s="139" t="s">
        <v>54</v>
      </c>
      <c r="C6" s="140" t="s">
        <v>55</v>
      </c>
      <c r="D6" s="140" t="s">
        <v>56</v>
      </c>
      <c r="E6" s="139" t="s">
        <v>54</v>
      </c>
      <c r="F6" s="140" t="s">
        <v>55</v>
      </c>
      <c r="G6" s="140" t="s">
        <v>56</v>
      </c>
      <c r="H6" s="139" t="s">
        <v>54</v>
      </c>
      <c r="I6" s="140" t="s">
        <v>55</v>
      </c>
      <c r="J6" s="140" t="s">
        <v>56</v>
      </c>
      <c r="K6" s="139" t="s">
        <v>54</v>
      </c>
      <c r="L6" s="140" t="s">
        <v>55</v>
      </c>
      <c r="M6" s="140" t="s">
        <v>56</v>
      </c>
      <c r="N6" s="139" t="s">
        <v>54</v>
      </c>
      <c r="O6" s="140" t="s">
        <v>55</v>
      </c>
      <c r="P6" s="141" t="s">
        <v>56</v>
      </c>
      <c r="Q6" s="140" t="s">
        <v>54</v>
      </c>
      <c r="R6" s="140" t="s">
        <v>55</v>
      </c>
      <c r="S6" s="140" t="s">
        <v>56</v>
      </c>
      <c r="T6" s="139" t="s">
        <v>54</v>
      </c>
      <c r="U6" s="140" t="s">
        <v>55</v>
      </c>
      <c r="V6" s="140" t="s">
        <v>56</v>
      </c>
      <c r="W6" s="139" t="s">
        <v>54</v>
      </c>
      <c r="X6" s="140" t="s">
        <v>55</v>
      </c>
      <c r="Y6" s="140" t="s">
        <v>56</v>
      </c>
    </row>
    <row r="7" spans="1:25" s="146" customFormat="1" ht="11.25">
      <c r="A7" s="1"/>
      <c r="B7" s="143"/>
      <c r="C7" s="144"/>
      <c r="D7" s="144"/>
      <c r="E7" s="143"/>
      <c r="F7" s="144"/>
      <c r="G7" s="144"/>
      <c r="H7" s="143"/>
      <c r="I7" s="144"/>
      <c r="J7" s="144"/>
      <c r="K7" s="143"/>
      <c r="L7" s="144"/>
      <c r="M7" s="144"/>
      <c r="N7" s="143"/>
      <c r="O7" s="144"/>
      <c r="P7" s="145"/>
      <c r="Q7" s="144"/>
      <c r="R7" s="144"/>
      <c r="S7" s="144"/>
      <c r="T7" s="143"/>
      <c r="U7" s="144"/>
      <c r="V7" s="144"/>
      <c r="W7" s="143"/>
      <c r="X7" s="144"/>
      <c r="Y7" s="144"/>
    </row>
    <row r="8" spans="1:23" s="146" customFormat="1" ht="12">
      <c r="A8" s="147" t="s">
        <v>18</v>
      </c>
      <c r="B8" s="148"/>
      <c r="E8" s="148"/>
      <c r="H8" s="148"/>
      <c r="K8" s="148"/>
      <c r="N8" s="148"/>
      <c r="P8" s="149"/>
      <c r="T8" s="148"/>
      <c r="W8" s="148"/>
    </row>
    <row r="9" spans="1:25" ht="11.25">
      <c r="A9" s="1" t="s">
        <v>19</v>
      </c>
      <c r="B9" s="150">
        <v>39139</v>
      </c>
      <c r="C9" s="151">
        <v>37395</v>
      </c>
      <c r="D9" s="152">
        <v>76534</v>
      </c>
      <c r="E9" s="150">
        <v>21441</v>
      </c>
      <c r="F9" s="151">
        <v>20382</v>
      </c>
      <c r="G9" s="152">
        <v>41823</v>
      </c>
      <c r="H9" s="150">
        <v>6203</v>
      </c>
      <c r="I9" s="151">
        <v>6139</v>
      </c>
      <c r="J9" s="152">
        <v>12342</v>
      </c>
      <c r="K9" s="150">
        <v>22550</v>
      </c>
      <c r="L9" s="151">
        <v>21452</v>
      </c>
      <c r="M9" s="152">
        <v>44002</v>
      </c>
      <c r="N9" s="150">
        <v>31181</v>
      </c>
      <c r="O9" s="151">
        <v>29915</v>
      </c>
      <c r="P9" s="153">
        <v>61096</v>
      </c>
      <c r="Q9" s="151">
        <v>20</v>
      </c>
      <c r="R9" s="151">
        <v>26</v>
      </c>
      <c r="S9" s="152">
        <v>46</v>
      </c>
      <c r="T9" s="150">
        <v>17096</v>
      </c>
      <c r="U9" s="151">
        <v>16258</v>
      </c>
      <c r="V9" s="152">
        <v>33354</v>
      </c>
      <c r="W9" s="150">
        <f aca="true" t="shared" si="0" ref="W9:Y11">SUM(T9,Q9,N9,K9,H9,E9,B9)</f>
        <v>137630</v>
      </c>
      <c r="X9" s="151">
        <f t="shared" si="0"/>
        <v>131567</v>
      </c>
      <c r="Y9" s="151">
        <f t="shared" si="0"/>
        <v>269197</v>
      </c>
    </row>
    <row r="10" spans="1:25" ht="11.25">
      <c r="A10" s="1" t="s">
        <v>20</v>
      </c>
      <c r="B10" s="150">
        <v>385</v>
      </c>
      <c r="C10" s="154">
        <v>193</v>
      </c>
      <c r="D10" s="152">
        <v>578</v>
      </c>
      <c r="E10" s="150">
        <v>107</v>
      </c>
      <c r="F10" s="154">
        <v>54</v>
      </c>
      <c r="G10" s="152">
        <v>161</v>
      </c>
      <c r="H10" s="150">
        <v>81</v>
      </c>
      <c r="I10" s="154">
        <v>47</v>
      </c>
      <c r="J10" s="152">
        <v>128</v>
      </c>
      <c r="K10" s="150">
        <v>260</v>
      </c>
      <c r="L10" s="154">
        <v>108</v>
      </c>
      <c r="M10" s="152">
        <v>368</v>
      </c>
      <c r="N10" s="150">
        <v>322</v>
      </c>
      <c r="O10" s="151">
        <v>128</v>
      </c>
      <c r="P10" s="153">
        <v>450</v>
      </c>
      <c r="Q10" s="151">
        <v>0</v>
      </c>
      <c r="R10" s="154">
        <v>0</v>
      </c>
      <c r="S10" s="152">
        <v>0</v>
      </c>
      <c r="T10" s="150">
        <v>241</v>
      </c>
      <c r="U10" s="154">
        <v>116</v>
      </c>
      <c r="V10" s="152">
        <v>357</v>
      </c>
      <c r="W10" s="150">
        <f t="shared" si="0"/>
        <v>1396</v>
      </c>
      <c r="X10" s="154">
        <f t="shared" si="0"/>
        <v>646</v>
      </c>
      <c r="Y10" s="151">
        <f t="shared" si="0"/>
        <v>2042</v>
      </c>
    </row>
    <row r="11" spans="1:25" s="159" customFormat="1" ht="12">
      <c r="A11" s="155" t="s">
        <v>9</v>
      </c>
      <c r="B11" s="156">
        <f>SUM(B9:B10)</f>
        <v>39524</v>
      </c>
      <c r="C11" s="157">
        <f aca="true" t="shared" si="1" ref="C11:V11">SUM(C9:C10)</f>
        <v>37588</v>
      </c>
      <c r="D11" s="157">
        <f t="shared" si="1"/>
        <v>77112</v>
      </c>
      <c r="E11" s="156">
        <f t="shared" si="1"/>
        <v>21548</v>
      </c>
      <c r="F11" s="157">
        <f t="shared" si="1"/>
        <v>20436</v>
      </c>
      <c r="G11" s="157">
        <f t="shared" si="1"/>
        <v>41984</v>
      </c>
      <c r="H11" s="156">
        <f t="shared" si="1"/>
        <v>6284</v>
      </c>
      <c r="I11" s="157">
        <f t="shared" si="1"/>
        <v>6186</v>
      </c>
      <c r="J11" s="157">
        <f t="shared" si="1"/>
        <v>12470</v>
      </c>
      <c r="K11" s="156">
        <f t="shared" si="1"/>
        <v>22810</v>
      </c>
      <c r="L11" s="157">
        <f t="shared" si="1"/>
        <v>21560</v>
      </c>
      <c r="M11" s="157">
        <f t="shared" si="1"/>
        <v>44370</v>
      </c>
      <c r="N11" s="156">
        <f t="shared" si="1"/>
        <v>31503</v>
      </c>
      <c r="O11" s="157">
        <f t="shared" si="1"/>
        <v>30043</v>
      </c>
      <c r="P11" s="158">
        <f t="shared" si="1"/>
        <v>61546</v>
      </c>
      <c r="Q11" s="157">
        <f t="shared" si="1"/>
        <v>20</v>
      </c>
      <c r="R11" s="157">
        <f t="shared" si="1"/>
        <v>26</v>
      </c>
      <c r="S11" s="157">
        <f t="shared" si="1"/>
        <v>46</v>
      </c>
      <c r="T11" s="156">
        <f t="shared" si="1"/>
        <v>17337</v>
      </c>
      <c r="U11" s="157">
        <f t="shared" si="1"/>
        <v>16374</v>
      </c>
      <c r="V11" s="157">
        <f t="shared" si="1"/>
        <v>33711</v>
      </c>
      <c r="W11" s="156">
        <f t="shared" si="0"/>
        <v>139026</v>
      </c>
      <c r="X11" s="157">
        <f t="shared" si="0"/>
        <v>132213</v>
      </c>
      <c r="Y11" s="157">
        <f t="shared" si="0"/>
        <v>271239</v>
      </c>
    </row>
    <row r="12" spans="1:25" s="1" customFormat="1" ht="12">
      <c r="A12" s="160" t="s">
        <v>22</v>
      </c>
      <c r="B12" s="150"/>
      <c r="C12" s="151"/>
      <c r="D12" s="152"/>
      <c r="E12" s="150"/>
      <c r="F12" s="151"/>
      <c r="G12" s="152"/>
      <c r="H12" s="150"/>
      <c r="I12" s="151"/>
      <c r="J12" s="152"/>
      <c r="K12" s="150"/>
      <c r="L12" s="151"/>
      <c r="M12" s="152"/>
      <c r="N12" s="150"/>
      <c r="O12" s="151"/>
      <c r="P12" s="153"/>
      <c r="Q12" s="151"/>
      <c r="R12" s="151"/>
      <c r="S12" s="152"/>
      <c r="T12" s="150"/>
      <c r="U12" s="151"/>
      <c r="V12" s="152"/>
      <c r="W12" s="150"/>
      <c r="X12" s="151"/>
      <c r="Y12" s="151"/>
    </row>
    <row r="13" spans="1:25" ht="11.25">
      <c r="A13" s="161" t="s">
        <v>19</v>
      </c>
      <c r="B13" s="150">
        <v>56171</v>
      </c>
      <c r="C13" s="151">
        <v>55682</v>
      </c>
      <c r="D13" s="152">
        <v>111853</v>
      </c>
      <c r="E13" s="150">
        <v>32446</v>
      </c>
      <c r="F13" s="151">
        <v>31975</v>
      </c>
      <c r="G13" s="152">
        <v>64421</v>
      </c>
      <c r="H13" s="150">
        <v>7824</v>
      </c>
      <c r="I13" s="151">
        <v>7977</v>
      </c>
      <c r="J13" s="152">
        <v>15801</v>
      </c>
      <c r="K13" s="150">
        <v>33469</v>
      </c>
      <c r="L13" s="151">
        <v>32903</v>
      </c>
      <c r="M13" s="152">
        <v>66372</v>
      </c>
      <c r="N13" s="150">
        <v>45726</v>
      </c>
      <c r="O13" s="151">
        <v>45406</v>
      </c>
      <c r="P13" s="153">
        <v>91132</v>
      </c>
      <c r="Q13" s="151">
        <v>27</v>
      </c>
      <c r="R13" s="151">
        <v>26</v>
      </c>
      <c r="S13" s="152">
        <v>53</v>
      </c>
      <c r="T13" s="150">
        <v>25216</v>
      </c>
      <c r="U13" s="151">
        <v>24881</v>
      </c>
      <c r="V13" s="152">
        <v>50097</v>
      </c>
      <c r="W13" s="150">
        <f aca="true" t="shared" si="2" ref="W13:Y15">SUM(T13,Q13,N13,K13,H13,E13,B13)</f>
        <v>200879</v>
      </c>
      <c r="X13" s="151">
        <f t="shared" si="2"/>
        <v>198850</v>
      </c>
      <c r="Y13" s="151">
        <f t="shared" si="2"/>
        <v>399729</v>
      </c>
    </row>
    <row r="14" spans="1:25" ht="11.25">
      <c r="A14" s="161" t="s">
        <v>20</v>
      </c>
      <c r="B14" s="150">
        <v>4995</v>
      </c>
      <c r="C14" s="154">
        <v>2899</v>
      </c>
      <c r="D14" s="152">
        <v>7894</v>
      </c>
      <c r="E14" s="150">
        <v>2227</v>
      </c>
      <c r="F14" s="154">
        <v>1300</v>
      </c>
      <c r="G14" s="152">
        <v>3527</v>
      </c>
      <c r="H14" s="150">
        <v>399</v>
      </c>
      <c r="I14" s="154">
        <v>223</v>
      </c>
      <c r="J14" s="152">
        <v>622</v>
      </c>
      <c r="K14" s="150">
        <v>3323</v>
      </c>
      <c r="L14" s="154">
        <v>2061</v>
      </c>
      <c r="M14" s="152">
        <v>5384</v>
      </c>
      <c r="N14" s="150">
        <v>3958</v>
      </c>
      <c r="O14" s="151">
        <v>2299</v>
      </c>
      <c r="P14" s="153">
        <v>6257</v>
      </c>
      <c r="Q14" s="151">
        <v>0</v>
      </c>
      <c r="R14" s="154">
        <v>0</v>
      </c>
      <c r="S14" s="152">
        <v>0</v>
      </c>
      <c r="T14" s="150">
        <v>3032</v>
      </c>
      <c r="U14" s="154">
        <v>1591</v>
      </c>
      <c r="V14" s="152">
        <v>4623</v>
      </c>
      <c r="W14" s="150">
        <f t="shared" si="2"/>
        <v>17934</v>
      </c>
      <c r="X14" s="154">
        <f t="shared" si="2"/>
        <v>10373</v>
      </c>
      <c r="Y14" s="151">
        <f t="shared" si="2"/>
        <v>28307</v>
      </c>
    </row>
    <row r="15" spans="1:25" s="162" customFormat="1" ht="12">
      <c r="A15" s="155" t="s">
        <v>9</v>
      </c>
      <c r="B15" s="156">
        <f aca="true" t="shared" si="3" ref="B15:V15">SUM(B13:B14)</f>
        <v>61166</v>
      </c>
      <c r="C15" s="157">
        <f t="shared" si="3"/>
        <v>58581</v>
      </c>
      <c r="D15" s="157">
        <f t="shared" si="3"/>
        <v>119747</v>
      </c>
      <c r="E15" s="156">
        <f t="shared" si="3"/>
        <v>34673</v>
      </c>
      <c r="F15" s="157">
        <f t="shared" si="3"/>
        <v>33275</v>
      </c>
      <c r="G15" s="157">
        <f t="shared" si="3"/>
        <v>67948</v>
      </c>
      <c r="H15" s="156">
        <f t="shared" si="3"/>
        <v>8223</v>
      </c>
      <c r="I15" s="157">
        <f t="shared" si="3"/>
        <v>8200</v>
      </c>
      <c r="J15" s="157">
        <f t="shared" si="3"/>
        <v>16423</v>
      </c>
      <c r="K15" s="156">
        <f t="shared" si="3"/>
        <v>36792</v>
      </c>
      <c r="L15" s="157">
        <f t="shared" si="3"/>
        <v>34964</v>
      </c>
      <c r="M15" s="157">
        <f t="shared" si="3"/>
        <v>71756</v>
      </c>
      <c r="N15" s="156">
        <f t="shared" si="3"/>
        <v>49684</v>
      </c>
      <c r="O15" s="157">
        <f t="shared" si="3"/>
        <v>47705</v>
      </c>
      <c r="P15" s="158">
        <f t="shared" si="3"/>
        <v>97389</v>
      </c>
      <c r="Q15" s="157">
        <f t="shared" si="3"/>
        <v>27</v>
      </c>
      <c r="R15" s="157">
        <f t="shared" si="3"/>
        <v>26</v>
      </c>
      <c r="S15" s="157">
        <f t="shared" si="3"/>
        <v>53</v>
      </c>
      <c r="T15" s="156">
        <f t="shared" si="3"/>
        <v>28248</v>
      </c>
      <c r="U15" s="157">
        <f t="shared" si="3"/>
        <v>26472</v>
      </c>
      <c r="V15" s="157">
        <f t="shared" si="3"/>
        <v>54720</v>
      </c>
      <c r="W15" s="156">
        <f t="shared" si="2"/>
        <v>218813</v>
      </c>
      <c r="X15" s="157">
        <f t="shared" si="2"/>
        <v>209223</v>
      </c>
      <c r="Y15" s="157">
        <f t="shared" si="2"/>
        <v>428036</v>
      </c>
    </row>
    <row r="16" spans="1:25" s="146" customFormat="1" ht="12">
      <c r="A16" s="160" t="s">
        <v>57</v>
      </c>
      <c r="B16" s="163"/>
      <c r="C16" s="152"/>
      <c r="D16" s="151"/>
      <c r="E16" s="163"/>
      <c r="F16" s="152"/>
      <c r="G16" s="151"/>
      <c r="H16" s="163"/>
      <c r="I16" s="152"/>
      <c r="J16" s="151"/>
      <c r="K16" s="163"/>
      <c r="L16" s="152"/>
      <c r="M16" s="151"/>
      <c r="N16" s="163"/>
      <c r="O16" s="152"/>
      <c r="P16" s="164"/>
      <c r="Q16" s="151"/>
      <c r="R16" s="151"/>
      <c r="S16" s="151"/>
      <c r="T16" s="163"/>
      <c r="U16" s="152"/>
      <c r="V16" s="151"/>
      <c r="W16" s="150"/>
      <c r="X16" s="151"/>
      <c r="Y16" s="151"/>
    </row>
    <row r="17" spans="1:25" ht="11.25">
      <c r="A17" s="1" t="s">
        <v>19</v>
      </c>
      <c r="B17" s="163">
        <v>58522</v>
      </c>
      <c r="C17" s="152">
        <v>57754</v>
      </c>
      <c r="D17" s="151">
        <v>116276</v>
      </c>
      <c r="E17" s="163">
        <v>30386</v>
      </c>
      <c r="F17" s="152">
        <v>29176</v>
      </c>
      <c r="G17" s="151">
        <v>59562</v>
      </c>
      <c r="H17" s="163">
        <v>6542</v>
      </c>
      <c r="I17" s="152">
        <v>7182</v>
      </c>
      <c r="J17" s="151">
        <v>13724</v>
      </c>
      <c r="K17" s="163">
        <v>38557</v>
      </c>
      <c r="L17" s="152">
        <v>37241</v>
      </c>
      <c r="M17" s="151">
        <v>75798</v>
      </c>
      <c r="N17" s="163">
        <v>48069</v>
      </c>
      <c r="O17" s="152">
        <v>46860</v>
      </c>
      <c r="P17" s="164">
        <v>94929</v>
      </c>
      <c r="Q17" s="151">
        <v>0</v>
      </c>
      <c r="R17" s="151">
        <v>0</v>
      </c>
      <c r="S17" s="151">
        <v>0</v>
      </c>
      <c r="T17" s="163">
        <v>29750</v>
      </c>
      <c r="U17" s="152">
        <v>27430</v>
      </c>
      <c r="V17" s="151">
        <v>57180</v>
      </c>
      <c r="W17" s="150">
        <f>SUM(T17,Q17,N17,K17,H17,E17,B17)</f>
        <v>211826</v>
      </c>
      <c r="X17" s="154">
        <f>SUM(U17,R17,O17,L17,I17,F17,C17)</f>
        <v>205643</v>
      </c>
      <c r="Y17" s="151">
        <f>SUM(V17,S17,P17,M17,J17,G17,D17)</f>
        <v>417469</v>
      </c>
    </row>
    <row r="18" spans="1:25" ht="11.25">
      <c r="A18" s="1" t="s">
        <v>20</v>
      </c>
      <c r="B18" s="163">
        <v>3658</v>
      </c>
      <c r="C18" s="165">
        <v>2120</v>
      </c>
      <c r="D18" s="151">
        <v>5778</v>
      </c>
      <c r="E18" s="163">
        <v>1100</v>
      </c>
      <c r="F18" s="165">
        <v>651</v>
      </c>
      <c r="G18" s="151">
        <v>1751</v>
      </c>
      <c r="H18" s="163">
        <v>423</v>
      </c>
      <c r="I18" s="165">
        <v>244</v>
      </c>
      <c r="J18" s="151">
        <v>667</v>
      </c>
      <c r="K18" s="163">
        <v>2556</v>
      </c>
      <c r="L18" s="165">
        <v>1435</v>
      </c>
      <c r="M18" s="151">
        <v>3991</v>
      </c>
      <c r="N18" s="163">
        <v>2966</v>
      </c>
      <c r="O18" s="152">
        <v>1723</v>
      </c>
      <c r="P18" s="164">
        <v>4689</v>
      </c>
      <c r="Q18" s="151">
        <v>0</v>
      </c>
      <c r="R18" s="151">
        <v>0</v>
      </c>
      <c r="S18" s="151">
        <v>0</v>
      </c>
      <c r="T18" s="163">
        <v>2488</v>
      </c>
      <c r="U18" s="165">
        <v>1131</v>
      </c>
      <c r="V18" s="151">
        <v>3619</v>
      </c>
      <c r="W18" s="150">
        <f aca="true" t="shared" si="4" ref="W18:Y19">SUM(T18,Q18,N18,K18,H18,E18,B18)</f>
        <v>13191</v>
      </c>
      <c r="X18" s="154">
        <f t="shared" si="4"/>
        <v>7304</v>
      </c>
      <c r="Y18" s="151">
        <f t="shared" si="4"/>
        <v>20495</v>
      </c>
    </row>
    <row r="19" spans="1:25" s="159" customFormat="1" ht="12">
      <c r="A19" s="155" t="s">
        <v>9</v>
      </c>
      <c r="B19" s="156">
        <f aca="true" t="shared" si="5" ref="B19:V19">SUM(B17:B18)</f>
        <v>62180</v>
      </c>
      <c r="C19" s="157">
        <f t="shared" si="5"/>
        <v>59874</v>
      </c>
      <c r="D19" s="157">
        <f t="shared" si="5"/>
        <v>122054</v>
      </c>
      <c r="E19" s="156">
        <f t="shared" si="5"/>
        <v>31486</v>
      </c>
      <c r="F19" s="157">
        <f t="shared" si="5"/>
        <v>29827</v>
      </c>
      <c r="G19" s="157">
        <f t="shared" si="5"/>
        <v>61313</v>
      </c>
      <c r="H19" s="156">
        <f t="shared" si="5"/>
        <v>6965</v>
      </c>
      <c r="I19" s="157">
        <f t="shared" si="5"/>
        <v>7426</v>
      </c>
      <c r="J19" s="157">
        <f t="shared" si="5"/>
        <v>14391</v>
      </c>
      <c r="K19" s="156">
        <f t="shared" si="5"/>
        <v>41113</v>
      </c>
      <c r="L19" s="157">
        <f t="shared" si="5"/>
        <v>38676</v>
      </c>
      <c r="M19" s="157">
        <f t="shared" si="5"/>
        <v>79789</v>
      </c>
      <c r="N19" s="156">
        <f t="shared" si="5"/>
        <v>51035</v>
      </c>
      <c r="O19" s="157">
        <f t="shared" si="5"/>
        <v>48583</v>
      </c>
      <c r="P19" s="158">
        <f t="shared" si="5"/>
        <v>99618</v>
      </c>
      <c r="Q19" s="157">
        <f t="shared" si="5"/>
        <v>0</v>
      </c>
      <c r="R19" s="157">
        <f t="shared" si="5"/>
        <v>0</v>
      </c>
      <c r="S19" s="157">
        <f t="shared" si="5"/>
        <v>0</v>
      </c>
      <c r="T19" s="156">
        <f t="shared" si="5"/>
        <v>32238</v>
      </c>
      <c r="U19" s="157">
        <f t="shared" si="5"/>
        <v>28561</v>
      </c>
      <c r="V19" s="157">
        <f t="shared" si="5"/>
        <v>60799</v>
      </c>
      <c r="W19" s="156">
        <f t="shared" si="4"/>
        <v>225017</v>
      </c>
      <c r="X19" s="157">
        <f t="shared" si="4"/>
        <v>212947</v>
      </c>
      <c r="Y19" s="157">
        <f t="shared" si="4"/>
        <v>437964</v>
      </c>
    </row>
    <row r="21" ht="11.25">
      <c r="A21" s="263"/>
    </row>
    <row r="24" ht="11.25">
      <c r="Y24" s="151"/>
    </row>
  </sheetData>
  <sheetProtection/>
  <mergeCells count="10">
    <mergeCell ref="H5:J5"/>
    <mergeCell ref="A2:V2"/>
    <mergeCell ref="Q4:S4"/>
    <mergeCell ref="N4:P4"/>
    <mergeCell ref="T4:V4"/>
    <mergeCell ref="W4:Y4"/>
    <mergeCell ref="B4:D4"/>
    <mergeCell ref="E4:G4"/>
    <mergeCell ref="H4:J4"/>
    <mergeCell ref="K4:M4"/>
  </mergeCells>
  <printOptions/>
  <pageMargins left="0" right="0" top="0.7874015748031497" bottom="0.5905511811023623" header="0.5118110236220472" footer="0.5118110236220472"/>
  <pageSetup fitToWidth="2" horizontalDpi="600" verticalDpi="600" orientation="portrait" paperSize="9" scale="85"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47"/>
  <sheetViews>
    <sheetView zoomScalePageLayoutView="0" workbookViewId="0" topLeftCell="A1">
      <selection activeCell="O37" sqref="O37"/>
    </sheetView>
  </sheetViews>
  <sheetFormatPr defaultColWidth="12.140625" defaultRowHeight="12.75"/>
  <cols>
    <col min="1" max="1" width="31.7109375" style="39" customWidth="1"/>
    <col min="2" max="11" width="7.7109375" style="39" customWidth="1"/>
    <col min="12" max="12" width="8.57421875" style="39" customWidth="1"/>
    <col min="13" max="22" width="7.7109375" style="39" customWidth="1"/>
    <col min="23" max="42" width="10.140625" style="39" customWidth="1"/>
    <col min="43" max="16384" width="12.140625" style="39" customWidth="1"/>
  </cols>
  <sheetData>
    <row r="1" spans="1:17" ht="12">
      <c r="A1" s="36" t="s">
        <v>350</v>
      </c>
      <c r="B1" s="39" t="s">
        <v>109</v>
      </c>
      <c r="Q1" s="33"/>
    </row>
    <row r="2" spans="1:17" ht="12">
      <c r="A2" s="503" t="s">
        <v>336</v>
      </c>
      <c r="B2" s="503"/>
      <c r="C2" s="503"/>
      <c r="D2" s="503"/>
      <c r="E2" s="503"/>
      <c r="F2" s="503"/>
      <c r="G2" s="503"/>
      <c r="H2" s="503"/>
      <c r="I2" s="503"/>
      <c r="J2" s="503"/>
      <c r="K2" s="503"/>
      <c r="L2" s="503"/>
      <c r="M2" s="503"/>
      <c r="N2" s="503"/>
      <c r="O2" s="503"/>
      <c r="P2" s="503"/>
      <c r="Q2" s="503"/>
    </row>
    <row r="3" ht="12" thickBot="1">
      <c r="Q3" s="33"/>
    </row>
    <row r="4" spans="1:17" ht="11.25">
      <c r="A4" s="293"/>
      <c r="B4" s="48" t="s">
        <v>115</v>
      </c>
      <c r="C4" s="49"/>
      <c r="D4" s="49"/>
      <c r="E4" s="49"/>
      <c r="F4" s="48" t="s">
        <v>117</v>
      </c>
      <c r="G4" s="49"/>
      <c r="H4" s="49"/>
      <c r="I4" s="49"/>
      <c r="J4" s="48" t="s">
        <v>3</v>
      </c>
      <c r="K4" s="49"/>
      <c r="L4" s="49"/>
      <c r="M4" s="49"/>
      <c r="N4" s="48" t="s">
        <v>4</v>
      </c>
      <c r="O4" s="49"/>
      <c r="P4" s="49"/>
      <c r="Q4" s="49"/>
    </row>
    <row r="5" spans="1:17" ht="11.25">
      <c r="A5" s="51"/>
      <c r="B5" s="50" t="s">
        <v>54</v>
      </c>
      <c r="C5" s="51" t="s">
        <v>55</v>
      </c>
      <c r="D5" s="51" t="s">
        <v>56</v>
      </c>
      <c r="E5" s="51" t="s">
        <v>116</v>
      </c>
      <c r="F5" s="50" t="s">
        <v>54</v>
      </c>
      <c r="G5" s="51" t="s">
        <v>55</v>
      </c>
      <c r="H5" s="51" t="s">
        <v>56</v>
      </c>
      <c r="I5" s="51" t="s">
        <v>116</v>
      </c>
      <c r="J5" s="50" t="s">
        <v>54</v>
      </c>
      <c r="K5" s="51" t="s">
        <v>55</v>
      </c>
      <c r="L5" s="51" t="s">
        <v>56</v>
      </c>
      <c r="M5" s="51" t="s">
        <v>116</v>
      </c>
      <c r="N5" s="50" t="s">
        <v>54</v>
      </c>
      <c r="O5" s="51" t="s">
        <v>55</v>
      </c>
      <c r="P5" s="51" t="s">
        <v>56</v>
      </c>
      <c r="Q5" s="51" t="s">
        <v>116</v>
      </c>
    </row>
    <row r="6" spans="1:17" ht="11.25">
      <c r="A6" s="40"/>
      <c r="B6" s="53"/>
      <c r="C6" s="54"/>
      <c r="D6" s="54"/>
      <c r="E6" s="54"/>
      <c r="F6" s="53"/>
      <c r="G6" s="54"/>
      <c r="H6" s="54"/>
      <c r="I6" s="54"/>
      <c r="J6" s="53"/>
      <c r="K6" s="54"/>
      <c r="L6" s="54"/>
      <c r="M6" s="54"/>
      <c r="N6" s="53"/>
      <c r="O6" s="54"/>
      <c r="P6" s="54"/>
      <c r="Q6" s="54"/>
    </row>
    <row r="7" spans="1:17" ht="11.25">
      <c r="A7" s="40" t="s">
        <v>62</v>
      </c>
      <c r="B7" s="41">
        <v>20515</v>
      </c>
      <c r="C7" s="42">
        <v>19311</v>
      </c>
      <c r="D7" s="42">
        <v>39826</v>
      </c>
      <c r="E7" s="43">
        <f>D7/L29*100</f>
        <v>14.794369922398836</v>
      </c>
      <c r="F7" s="41">
        <v>84894</v>
      </c>
      <c r="G7" s="42">
        <v>81855</v>
      </c>
      <c r="H7" s="42">
        <v>166749</v>
      </c>
      <c r="I7" s="43">
        <f>H7/L29*100</f>
        <v>61.94311229322763</v>
      </c>
      <c r="J7" s="41">
        <v>72</v>
      </c>
      <c r="K7" s="42">
        <v>63</v>
      </c>
      <c r="L7" s="42">
        <v>135</v>
      </c>
      <c r="M7" s="43">
        <f>L7/L29*100</f>
        <v>0.05014914727875868</v>
      </c>
      <c r="N7" s="41">
        <v>32149</v>
      </c>
      <c r="O7" s="42">
        <v>30338</v>
      </c>
      <c r="P7" s="42">
        <v>62487</v>
      </c>
      <c r="Q7" s="38">
        <f>P7/L29*100</f>
        <v>23.212368637094766</v>
      </c>
    </row>
    <row r="8" spans="1:17" ht="11.25">
      <c r="A8" s="40" t="s">
        <v>63</v>
      </c>
      <c r="B8" s="41">
        <v>29015</v>
      </c>
      <c r="C8" s="42">
        <v>28853</v>
      </c>
      <c r="D8" s="42">
        <v>57868</v>
      </c>
      <c r="E8" s="43">
        <f>D8/L30*100</f>
        <v>14.476808037445368</v>
      </c>
      <c r="F8" s="41">
        <v>124879</v>
      </c>
      <c r="G8" s="42">
        <v>124537</v>
      </c>
      <c r="H8" s="42">
        <v>249416</v>
      </c>
      <c r="I8" s="43">
        <f>H8/L30*100</f>
        <v>62.39627347527951</v>
      </c>
      <c r="J8" s="41">
        <v>95</v>
      </c>
      <c r="K8" s="42">
        <v>111</v>
      </c>
      <c r="L8" s="42">
        <v>206</v>
      </c>
      <c r="M8" s="43">
        <f>L8/L30*100</f>
        <v>0.05153491490484804</v>
      </c>
      <c r="N8" s="41">
        <v>46890</v>
      </c>
      <c r="O8" s="42">
        <v>45349</v>
      </c>
      <c r="P8" s="42">
        <v>92239</v>
      </c>
      <c r="Q8" s="38">
        <f>P8/L30*100</f>
        <v>23.07538357237028</v>
      </c>
    </row>
    <row r="9" spans="1:17" ht="12">
      <c r="A9" s="5" t="s">
        <v>118</v>
      </c>
      <c r="B9" s="6">
        <f>SUM(B7:B8)</f>
        <v>49530</v>
      </c>
      <c r="C9" s="7">
        <f>SUM(C7:C8)</f>
        <v>48164</v>
      </c>
      <c r="D9" s="7">
        <f>SUM(B9:C9)</f>
        <v>97694</v>
      </c>
      <c r="E9" s="8">
        <f>D9/L31*100</f>
        <v>14.604604993676432</v>
      </c>
      <c r="F9" s="6">
        <f>SUM(F7:F8)</f>
        <v>209773</v>
      </c>
      <c r="G9" s="7">
        <f>SUM(G7:G8)</f>
        <v>206392</v>
      </c>
      <c r="H9" s="7">
        <f>SUM(F9:G9)</f>
        <v>416165</v>
      </c>
      <c r="I9" s="306">
        <f>H9/L31*100</f>
        <v>62.21390706894335</v>
      </c>
      <c r="J9" s="7">
        <f>SUM(J7:J8)</f>
        <v>167</v>
      </c>
      <c r="K9" s="7">
        <f>SUM(K7:K8)</f>
        <v>174</v>
      </c>
      <c r="L9" s="7">
        <f>SUM(J9:K9)</f>
        <v>341</v>
      </c>
      <c r="M9" s="8">
        <f>L9/L31*100</f>
        <v>0.05097723813994373</v>
      </c>
      <c r="N9" s="6">
        <f>SUM(N7:N8)</f>
        <v>79039</v>
      </c>
      <c r="O9" s="7">
        <f>SUM(O7:O8)</f>
        <v>75687</v>
      </c>
      <c r="P9" s="7">
        <f>SUM(N9:O9)</f>
        <v>154726</v>
      </c>
      <c r="Q9" s="8">
        <f>P9/L31*100</f>
        <v>23.130510699240276</v>
      </c>
    </row>
    <row r="10" spans="1:17" ht="12">
      <c r="A10" s="5"/>
      <c r="B10" s="9"/>
      <c r="C10" s="10"/>
      <c r="D10" s="10"/>
      <c r="E10" s="11"/>
      <c r="F10" s="9"/>
      <c r="G10" s="10"/>
      <c r="H10" s="10"/>
      <c r="I10" s="307"/>
      <c r="J10" s="10"/>
      <c r="K10" s="10"/>
      <c r="L10" s="10"/>
      <c r="M10" s="11"/>
      <c r="N10" s="9"/>
      <c r="O10" s="10"/>
      <c r="P10" s="10"/>
      <c r="Q10" s="11"/>
    </row>
    <row r="11" spans="1:17" ht="12">
      <c r="A11" s="5" t="s">
        <v>151</v>
      </c>
      <c r="B11" s="9">
        <v>38192</v>
      </c>
      <c r="C11" s="12">
        <v>36676</v>
      </c>
      <c r="D11" s="12">
        <v>74868</v>
      </c>
      <c r="E11" s="11">
        <f>D11/L33*100</f>
        <v>17.933786700329847</v>
      </c>
      <c r="F11" s="9">
        <v>154065</v>
      </c>
      <c r="G11" s="12">
        <v>157371</v>
      </c>
      <c r="H11" s="12">
        <v>311436</v>
      </c>
      <c r="I11" s="307">
        <f>H11/L33*100</f>
        <v>74.60098833685855</v>
      </c>
      <c r="J11" s="305">
        <v>8829</v>
      </c>
      <c r="K11" s="305">
        <v>4391</v>
      </c>
      <c r="L11" s="305">
        <v>13220</v>
      </c>
      <c r="M11" s="13">
        <f>L11/L33*100</f>
        <v>3.166702198247055</v>
      </c>
      <c r="N11" s="9">
        <v>10740</v>
      </c>
      <c r="O11" s="12">
        <v>7205</v>
      </c>
      <c r="P11" s="12">
        <v>17945</v>
      </c>
      <c r="Q11" s="11">
        <f>P11/L33*100</f>
        <v>4.298522764564554</v>
      </c>
    </row>
    <row r="12" spans="1:17" ht="12">
      <c r="A12" s="5"/>
      <c r="B12" s="6"/>
      <c r="C12" s="7"/>
      <c r="D12" s="7"/>
      <c r="E12" s="8"/>
      <c r="F12" s="6"/>
      <c r="G12" s="7"/>
      <c r="H12" s="7"/>
      <c r="I12" s="306"/>
      <c r="J12" s="7"/>
      <c r="K12" s="7"/>
      <c r="L12" s="7"/>
      <c r="M12" s="8"/>
      <c r="N12" s="6"/>
      <c r="O12" s="7"/>
      <c r="P12" s="7"/>
      <c r="Q12" s="8"/>
    </row>
    <row r="13" spans="1:17" ht="12">
      <c r="A13" s="14" t="s">
        <v>119</v>
      </c>
      <c r="B13" s="9">
        <f>SUM(B11,B9)</f>
        <v>87722</v>
      </c>
      <c r="C13" s="10">
        <f>SUM(C11,C9)</f>
        <v>84840</v>
      </c>
      <c r="D13" s="10">
        <f>SUM(B13:C13)</f>
        <v>172562</v>
      </c>
      <c r="E13" s="11">
        <f>D13/L35*100</f>
        <v>15.883909627713678</v>
      </c>
      <c r="F13" s="9">
        <f>SUM(F11,F9)</f>
        <v>363838</v>
      </c>
      <c r="G13" s="10">
        <f>SUM(G11,G9)</f>
        <v>363763</v>
      </c>
      <c r="H13" s="10">
        <f>SUM(F13:G13)</f>
        <v>727601</v>
      </c>
      <c r="I13" s="307">
        <f>H13/L35*100</f>
        <v>66.97389071194179</v>
      </c>
      <c r="J13" s="10">
        <f>SUM(J11,J9)</f>
        <v>8996</v>
      </c>
      <c r="K13" s="10">
        <f>SUM(K11,K9)</f>
        <v>4565</v>
      </c>
      <c r="L13" s="10">
        <f>SUM(J13:K13)</f>
        <v>13561</v>
      </c>
      <c r="M13" s="11">
        <f>L13/L35*100</f>
        <v>1.2482568494884458</v>
      </c>
      <c r="N13" s="9">
        <f>SUM(N11,N9)</f>
        <v>89779</v>
      </c>
      <c r="O13" s="10">
        <f>SUM(O11,O9)</f>
        <v>82892</v>
      </c>
      <c r="P13" s="10">
        <f>SUM(N13:O13)</f>
        <v>172671</v>
      </c>
      <c r="Q13" s="11">
        <f>P13/L35*100</f>
        <v>15.893942810856087</v>
      </c>
    </row>
    <row r="14" spans="1:17" s="33" customFormat="1" ht="12">
      <c r="A14" s="14"/>
      <c r="B14" s="9"/>
      <c r="C14" s="10"/>
      <c r="D14" s="10"/>
      <c r="E14" s="11"/>
      <c r="F14" s="9"/>
      <c r="G14" s="10"/>
      <c r="H14" s="10"/>
      <c r="I14" s="307"/>
      <c r="J14" s="10"/>
      <c r="K14" s="10"/>
      <c r="L14" s="10"/>
      <c r="M14" s="11"/>
      <c r="N14" s="9"/>
      <c r="O14" s="10"/>
      <c r="P14" s="10"/>
      <c r="Q14" s="11"/>
    </row>
    <row r="15" spans="1:17" ht="12.75">
      <c r="A15" s="40" t="s">
        <v>64</v>
      </c>
      <c r="B15" s="41">
        <v>454</v>
      </c>
      <c r="C15" s="42">
        <v>186</v>
      </c>
      <c r="D15" s="42">
        <v>640</v>
      </c>
      <c r="E15" s="43">
        <f>D15/L37*100</f>
        <v>31.341821743388838</v>
      </c>
      <c r="F15" s="41">
        <v>819</v>
      </c>
      <c r="G15" s="42">
        <v>405</v>
      </c>
      <c r="H15" s="42">
        <v>1224</v>
      </c>
      <c r="I15" s="308">
        <f>H15/L37*100</f>
        <v>59.94123408423114</v>
      </c>
      <c r="J15" s="303">
        <v>0</v>
      </c>
      <c r="K15" s="303">
        <v>0</v>
      </c>
      <c r="L15" s="304">
        <v>0</v>
      </c>
      <c r="M15" s="67">
        <f>L15/L37*100</f>
        <v>0</v>
      </c>
      <c r="N15" s="41">
        <v>99</v>
      </c>
      <c r="O15" s="42">
        <v>41</v>
      </c>
      <c r="P15" s="42">
        <v>140</v>
      </c>
      <c r="Q15" s="38">
        <f>P15/L37*100</f>
        <v>6.8560235063663075</v>
      </c>
    </row>
    <row r="16" spans="1:17" ht="12.75">
      <c r="A16" s="40" t="s">
        <v>65</v>
      </c>
      <c r="B16" s="41">
        <v>4363</v>
      </c>
      <c r="C16" s="42">
        <v>2462</v>
      </c>
      <c r="D16" s="42">
        <v>6825</v>
      </c>
      <c r="E16" s="43">
        <f>D16/L38*100</f>
        <v>24.110644010315468</v>
      </c>
      <c r="F16" s="41">
        <v>10694</v>
      </c>
      <c r="G16" s="42">
        <v>6172</v>
      </c>
      <c r="H16" s="42">
        <v>16866</v>
      </c>
      <c r="I16" s="308">
        <f>H16/L38*100</f>
        <v>59.58243543999717</v>
      </c>
      <c r="J16">
        <v>385</v>
      </c>
      <c r="K16">
        <v>273</v>
      </c>
      <c r="L16" s="302">
        <v>658</v>
      </c>
      <c r="M16" s="43">
        <f>L16/L38*100</f>
        <v>2.3245133712509274</v>
      </c>
      <c r="N16" s="41">
        <v>2400</v>
      </c>
      <c r="O16" s="42">
        <v>1430</v>
      </c>
      <c r="P16" s="42">
        <v>3830</v>
      </c>
      <c r="Q16" s="38">
        <f>P16/L38*100</f>
        <v>13.530222206521355</v>
      </c>
    </row>
    <row r="17" spans="1:17" ht="12">
      <c r="A17" s="15" t="s">
        <v>120</v>
      </c>
      <c r="B17" s="6">
        <f>SUM(B15:B16)</f>
        <v>4817</v>
      </c>
      <c r="C17" s="7">
        <f>SUM(C15:C16)</f>
        <v>2648</v>
      </c>
      <c r="D17" s="7">
        <f>SUM(B17:C17)</f>
        <v>7465</v>
      </c>
      <c r="E17" s="8">
        <f>D17/L39*100</f>
        <v>24.59718606873373</v>
      </c>
      <c r="F17" s="6">
        <f>SUM(F15:F16)</f>
        <v>11513</v>
      </c>
      <c r="G17" s="7">
        <f>SUM(G15:G16)</f>
        <v>6577</v>
      </c>
      <c r="H17" s="7">
        <f>SUM(F17:G17)</f>
        <v>18090</v>
      </c>
      <c r="I17" s="306">
        <f>H17/L39*100</f>
        <v>59.60657682295957</v>
      </c>
      <c r="J17" s="7">
        <f>SUM(J15:J16)</f>
        <v>385</v>
      </c>
      <c r="K17" s="7">
        <f>SUM(K15:K16)</f>
        <v>273</v>
      </c>
      <c r="L17" s="7">
        <f>SUM(J17:K17)</f>
        <v>658</v>
      </c>
      <c r="M17" s="8">
        <f>L17/L39*100</f>
        <v>2.168110975649939</v>
      </c>
      <c r="N17" s="6">
        <f>SUM(N15:N16)</f>
        <v>2499</v>
      </c>
      <c r="O17" s="7">
        <f>SUM(O15:O16)</f>
        <v>1471</v>
      </c>
      <c r="P17" s="7">
        <f>SUM(N17:O17)</f>
        <v>3970</v>
      </c>
      <c r="Q17" s="8">
        <f>P17/L39*100</f>
        <v>13.081155886520149</v>
      </c>
    </row>
    <row r="18" spans="1:17" ht="12">
      <c r="A18" s="5"/>
      <c r="B18" s="9"/>
      <c r="C18" s="10"/>
      <c r="D18" s="10"/>
      <c r="E18" s="11"/>
      <c r="F18" s="9"/>
      <c r="G18" s="10"/>
      <c r="H18" s="10"/>
      <c r="I18" s="307"/>
      <c r="J18" s="10"/>
      <c r="K18" s="10"/>
      <c r="L18" s="10"/>
      <c r="M18" s="11"/>
      <c r="N18" s="9"/>
      <c r="O18" s="10"/>
      <c r="P18" s="10"/>
      <c r="Q18" s="11"/>
    </row>
    <row r="19" spans="1:17" ht="12">
      <c r="A19" s="5" t="s">
        <v>60</v>
      </c>
      <c r="B19" s="23">
        <v>3337</v>
      </c>
      <c r="C19" s="24">
        <v>1909</v>
      </c>
      <c r="D19" s="24">
        <v>5246</v>
      </c>
      <c r="E19" s="307">
        <f>D19/L41*100</f>
        <v>25.596486948036105</v>
      </c>
      <c r="F19" s="305">
        <v>8122</v>
      </c>
      <c r="G19" s="305">
        <v>4616</v>
      </c>
      <c r="H19" s="305">
        <v>12739</v>
      </c>
      <c r="I19" s="11">
        <f>H19/L41*100</f>
        <v>62.15662356672359</v>
      </c>
      <c r="J19" s="9">
        <v>253</v>
      </c>
      <c r="K19" s="10">
        <v>71</v>
      </c>
      <c r="L19" s="10">
        <v>324</v>
      </c>
      <c r="M19" s="11">
        <f>L19/L41*100</f>
        <v>1.5808733837521345</v>
      </c>
      <c r="N19" s="9">
        <v>1158</v>
      </c>
      <c r="O19" s="10">
        <v>604</v>
      </c>
      <c r="P19" s="10">
        <v>1762</v>
      </c>
      <c r="Q19" s="11">
        <f>P19/L41*100</f>
        <v>8.597218833861918</v>
      </c>
    </row>
    <row r="20" spans="1:17" ht="12">
      <c r="A20" s="5"/>
      <c r="B20" s="6"/>
      <c r="C20" s="7"/>
      <c r="D20" s="7"/>
      <c r="E20" s="8"/>
      <c r="F20" s="6"/>
      <c r="G20" s="7"/>
      <c r="H20" s="7"/>
      <c r="I20" s="8"/>
      <c r="J20" s="6"/>
      <c r="K20" s="7"/>
      <c r="L20" s="7"/>
      <c r="M20" s="8"/>
      <c r="N20" s="6"/>
      <c r="O20" s="7"/>
      <c r="P20" s="7"/>
      <c r="Q20" s="8"/>
    </row>
    <row r="21" spans="1:17" ht="12">
      <c r="A21" s="14" t="s">
        <v>121</v>
      </c>
      <c r="B21" s="23">
        <f>SUM(B19,B17)</f>
        <v>8154</v>
      </c>
      <c r="C21" s="24">
        <f>SUM(C19,C17)</f>
        <v>4557</v>
      </c>
      <c r="D21" s="24">
        <f>SUM(B21:C21)</f>
        <v>12711</v>
      </c>
      <c r="E21" s="25">
        <f>D21/L43*100</f>
        <v>25</v>
      </c>
      <c r="F21" s="23">
        <f>SUM(F19,F17)</f>
        <v>19635</v>
      </c>
      <c r="G21" s="24">
        <f>SUM(G19,G17)</f>
        <v>11193</v>
      </c>
      <c r="H21" s="24">
        <f>SUM(F21:G21)</f>
        <v>30828</v>
      </c>
      <c r="I21" s="25">
        <f>H21/L43*100</f>
        <v>60.632523011564786</v>
      </c>
      <c r="J21" s="23">
        <f>SUM(J19,J17)</f>
        <v>638</v>
      </c>
      <c r="K21" s="24">
        <f>SUM(K19,K17)</f>
        <v>344</v>
      </c>
      <c r="L21" s="24">
        <f>SUM(J21:K21)</f>
        <v>982</v>
      </c>
      <c r="M21" s="25">
        <f>L21/L43*100</f>
        <v>1.9313980017307844</v>
      </c>
      <c r="N21" s="23">
        <f>SUM(N19,N17)</f>
        <v>3657</v>
      </c>
      <c r="O21" s="24">
        <f>SUM(O19,O17)</f>
        <v>2075</v>
      </c>
      <c r="P21" s="24">
        <f>SUM(N21:O21)</f>
        <v>5732</v>
      </c>
      <c r="Q21" s="25">
        <f>P21/L43*100</f>
        <v>11.273699944929588</v>
      </c>
    </row>
    <row r="22" spans="2:17" ht="11.25">
      <c r="B22" s="32"/>
      <c r="F22" s="32"/>
      <c r="J22" s="32"/>
      <c r="N22" s="32"/>
      <c r="P22" s="33"/>
      <c r="Q22" s="33"/>
    </row>
    <row r="23" spans="1:17" ht="12">
      <c r="A23" s="35" t="s">
        <v>44</v>
      </c>
      <c r="B23" s="44">
        <f>SUM(B21,B13)</f>
        <v>95876</v>
      </c>
      <c r="C23" s="45">
        <f>SUM(C21,C13)</f>
        <v>89397</v>
      </c>
      <c r="D23" s="45">
        <f>SUM(B23:C23)</f>
        <v>185273</v>
      </c>
      <c r="E23" s="13">
        <f>D23/L45*100</f>
        <v>16.291474351477568</v>
      </c>
      <c r="F23" s="44">
        <f>SUM(F21,F13)</f>
        <v>383473</v>
      </c>
      <c r="G23" s="45">
        <f>SUM(G21,G13)</f>
        <v>374956</v>
      </c>
      <c r="H23" s="45">
        <f>SUM(F23:G23)</f>
        <v>758429</v>
      </c>
      <c r="I23" s="13">
        <f>H23/L45*100</f>
        <v>66.69037906719696</v>
      </c>
      <c r="J23" s="44">
        <f>SUM(J21,J13)</f>
        <v>9634</v>
      </c>
      <c r="K23" s="45">
        <f>SUM(K21,K13)</f>
        <v>4909</v>
      </c>
      <c r="L23" s="45">
        <f>SUM(J23:K23)</f>
        <v>14543</v>
      </c>
      <c r="M23" s="13">
        <f>L23/L45*100</f>
        <v>1.2787989156193202</v>
      </c>
      <c r="N23" s="44">
        <f>SUM(N21,N13)</f>
        <v>93436</v>
      </c>
      <c r="O23" s="45">
        <f>SUM(O21,O13)</f>
        <v>84967</v>
      </c>
      <c r="P23" s="46">
        <f>SUM(N23:O23)</f>
        <v>178403</v>
      </c>
      <c r="Q23" s="11">
        <f>P23/L45*100</f>
        <v>15.68737969767129</v>
      </c>
    </row>
    <row r="24" spans="1:17" ht="12">
      <c r="A24" s="35"/>
      <c r="B24" s="46"/>
      <c r="C24" s="45"/>
      <c r="D24" s="45"/>
      <c r="E24" s="37"/>
      <c r="F24" s="46"/>
      <c r="G24" s="45"/>
      <c r="H24" s="45"/>
      <c r="I24" s="37"/>
      <c r="J24" s="46"/>
      <c r="K24" s="45"/>
      <c r="L24" s="45"/>
      <c r="M24" s="37"/>
      <c r="N24" s="46"/>
      <c r="O24" s="45"/>
      <c r="P24" s="46"/>
      <c r="Q24" s="11"/>
    </row>
    <row r="25" spans="16:17" ht="12" thickBot="1">
      <c r="P25" s="33"/>
      <c r="Q25" s="33"/>
    </row>
    <row r="26" spans="1:13" ht="11.25" customHeight="1">
      <c r="A26" s="47"/>
      <c r="B26" s="48" t="s">
        <v>58</v>
      </c>
      <c r="C26" s="49"/>
      <c r="D26" s="49"/>
      <c r="E26" s="49"/>
      <c r="F26" s="48" t="s">
        <v>59</v>
      </c>
      <c r="G26" s="49"/>
      <c r="H26" s="49"/>
      <c r="I26" s="49"/>
      <c r="J26" s="48" t="s">
        <v>9</v>
      </c>
      <c r="K26" s="49"/>
      <c r="L26" s="49"/>
      <c r="M26" s="49"/>
    </row>
    <row r="27" spans="1:17" ht="11.25" customHeight="1">
      <c r="A27" s="34"/>
      <c r="B27" s="50" t="s">
        <v>54</v>
      </c>
      <c r="C27" s="51" t="s">
        <v>55</v>
      </c>
      <c r="D27" s="51" t="s">
        <v>56</v>
      </c>
      <c r="E27" s="51" t="s">
        <v>116</v>
      </c>
      <c r="F27" s="50" t="s">
        <v>54</v>
      </c>
      <c r="G27" s="51" t="s">
        <v>55</v>
      </c>
      <c r="H27" s="51" t="s">
        <v>56</v>
      </c>
      <c r="I27" s="51" t="s">
        <v>116</v>
      </c>
      <c r="J27" s="50" t="s">
        <v>54</v>
      </c>
      <c r="K27" s="51" t="s">
        <v>55</v>
      </c>
      <c r="L27" s="51" t="s">
        <v>56</v>
      </c>
      <c r="M27" s="51" t="s">
        <v>116</v>
      </c>
      <c r="N27" s="52"/>
      <c r="O27" s="52"/>
      <c r="P27" s="52"/>
      <c r="Q27" s="52"/>
    </row>
    <row r="28" spans="1:13" ht="11.25" customHeight="1">
      <c r="A28" s="40"/>
      <c r="B28" s="53"/>
      <c r="C28" s="54"/>
      <c r="D28" s="54"/>
      <c r="E28" s="54"/>
      <c r="F28" s="53"/>
      <c r="G28" s="54"/>
      <c r="H28" s="54"/>
      <c r="I28" s="54"/>
      <c r="J28" s="53"/>
      <c r="K28" s="54"/>
      <c r="L28" s="54"/>
      <c r="M28" s="54"/>
    </row>
    <row r="29" spans="1:17" ht="11.25" customHeight="1">
      <c r="A29" s="40" t="s">
        <v>62</v>
      </c>
      <c r="B29" s="55">
        <v>0</v>
      </c>
      <c r="C29" s="56">
        <v>0</v>
      </c>
      <c r="D29" s="56">
        <v>0</v>
      </c>
      <c r="E29" s="57">
        <f>D29/L29*100</f>
        <v>0</v>
      </c>
      <c r="F29" s="55">
        <v>0</v>
      </c>
      <c r="G29" s="56">
        <v>0</v>
      </c>
      <c r="H29" s="56">
        <f>SUM(F29:G29)</f>
        <v>0</v>
      </c>
      <c r="I29" s="57">
        <f>H29/L29*100</f>
        <v>0</v>
      </c>
      <c r="J29" s="41">
        <f>SUM(F29,B29,B7,F7,J7,N7)</f>
        <v>137630</v>
      </c>
      <c r="K29" s="58">
        <f>SUM(G29,C29,C7,G7,K7,O7)</f>
        <v>131567</v>
      </c>
      <c r="L29" s="42">
        <f>SUM(J29:K29)</f>
        <v>269197</v>
      </c>
      <c r="M29" s="59">
        <f>I29+E29+E7+I7+M7+Q7</f>
        <v>100</v>
      </c>
      <c r="O29" s="40"/>
      <c r="P29" s="40"/>
      <c r="Q29" s="40"/>
    </row>
    <row r="30" spans="1:17" ht="11.25" customHeight="1">
      <c r="A30" s="40" t="s">
        <v>63</v>
      </c>
      <c r="B30" s="55">
        <v>0</v>
      </c>
      <c r="C30" s="56">
        <v>0</v>
      </c>
      <c r="D30" s="56">
        <v>0</v>
      </c>
      <c r="E30" s="57">
        <f>D30/L30*100</f>
        <v>0</v>
      </c>
      <c r="F30" s="55">
        <v>0</v>
      </c>
      <c r="G30" s="56">
        <v>0</v>
      </c>
      <c r="H30" s="56">
        <f>SUM(F30:G30)</f>
        <v>0</v>
      </c>
      <c r="I30" s="57">
        <f>H30/L30*100</f>
        <v>0</v>
      </c>
      <c r="J30" s="41">
        <f>SUM(F30,B30,B8,F8,J8,N8)</f>
        <v>200879</v>
      </c>
      <c r="K30" s="42">
        <f>SUM(G30,C30,C8,G8,K8,O8)</f>
        <v>198850</v>
      </c>
      <c r="L30" s="42">
        <f>SUM(J30:K30)</f>
        <v>399729</v>
      </c>
      <c r="M30" s="59">
        <f>I30+E30+E8+I8+M8+Q8</f>
        <v>100.00000000000001</v>
      </c>
      <c r="O30" s="40"/>
      <c r="P30" s="40"/>
      <c r="Q30" s="40"/>
    </row>
    <row r="31" spans="1:17" ht="11.25" customHeight="1">
      <c r="A31" s="5" t="s">
        <v>118</v>
      </c>
      <c r="B31" s="16">
        <f>SUM(B29:B30)</f>
        <v>0</v>
      </c>
      <c r="C31" s="17">
        <f>SUM(C29:C30)</f>
        <v>0</v>
      </c>
      <c r="D31" s="17">
        <f>SUM(B31:C31)</f>
        <v>0</v>
      </c>
      <c r="E31" s="18">
        <f>D31/L31*100</f>
        <v>0</v>
      </c>
      <c r="F31" s="16">
        <f>SUM(F29:F30)</f>
        <v>0</v>
      </c>
      <c r="G31" s="17">
        <f>SUM(G29:G30)</f>
        <v>0</v>
      </c>
      <c r="H31" s="17">
        <f>SUM(F31:G31)</f>
        <v>0</v>
      </c>
      <c r="I31" s="18">
        <f>H31/L31*100</f>
        <v>0</v>
      </c>
      <c r="J31" s="6">
        <f>SUM(J29:J30)</f>
        <v>338509</v>
      </c>
      <c r="K31" s="7">
        <f>SUM(K29:K30)</f>
        <v>330417</v>
      </c>
      <c r="L31" s="7">
        <f>SUM(J31:K31)</f>
        <v>668926</v>
      </c>
      <c r="M31" s="29">
        <f>I31+E31+E9+I9+M9+Q9</f>
        <v>100.00000000000001</v>
      </c>
      <c r="O31" s="40"/>
      <c r="P31" s="40"/>
      <c r="Q31" s="40"/>
    </row>
    <row r="32" spans="1:17" ht="11.25" customHeight="1">
      <c r="A32" s="5"/>
      <c r="B32" s="19"/>
      <c r="C32" s="20"/>
      <c r="D32" s="20"/>
      <c r="E32" s="15"/>
      <c r="F32" s="19"/>
      <c r="G32" s="20"/>
      <c r="H32" s="20"/>
      <c r="I32" s="15"/>
      <c r="J32" s="9"/>
      <c r="K32" s="10"/>
      <c r="L32" s="10"/>
      <c r="M32" s="30"/>
      <c r="O32" s="40"/>
      <c r="P32" s="40"/>
      <c r="Q32" s="40"/>
    </row>
    <row r="33" spans="1:13" ht="11.25" customHeight="1">
      <c r="A33" s="5" t="s">
        <v>151</v>
      </c>
      <c r="B33" s="9">
        <v>0</v>
      </c>
      <c r="C33" s="12">
        <v>0</v>
      </c>
      <c r="D33" s="12">
        <v>0</v>
      </c>
      <c r="E33" s="57">
        <f>D33/L33*100</f>
        <v>0</v>
      </c>
      <c r="F33" s="19">
        <v>0</v>
      </c>
      <c r="G33" s="21">
        <v>0</v>
      </c>
      <c r="H33" s="21">
        <f>SUM(F33:G33)</f>
        <v>0</v>
      </c>
      <c r="I33" s="20">
        <f>H33/L33*100</f>
        <v>0</v>
      </c>
      <c r="J33" s="9">
        <f>SUM(F33,B33,B11,F11,J11,N11)</f>
        <v>211826</v>
      </c>
      <c r="K33" s="12">
        <f>SUM(G33,C33,C11,G11,K11,O11)</f>
        <v>205643</v>
      </c>
      <c r="L33" s="12">
        <f>SUM(J33:K33)</f>
        <v>417469</v>
      </c>
      <c r="M33" s="30">
        <f>I33+E33+E11+I11+M11+Q11</f>
        <v>100</v>
      </c>
    </row>
    <row r="34" spans="1:17" ht="11.25" customHeight="1">
      <c r="A34" s="5"/>
      <c r="B34" s="6"/>
      <c r="C34" s="7"/>
      <c r="D34" s="7"/>
      <c r="E34" s="8"/>
      <c r="F34" s="16"/>
      <c r="G34" s="17"/>
      <c r="H34" s="17"/>
      <c r="I34" s="26"/>
      <c r="J34" s="7"/>
      <c r="K34" s="7"/>
      <c r="L34" s="7"/>
      <c r="M34" s="29"/>
      <c r="O34" s="40"/>
      <c r="P34" s="40"/>
      <c r="Q34" s="40"/>
    </row>
    <row r="35" spans="1:17" ht="11.25" customHeight="1">
      <c r="A35" s="14" t="s">
        <v>119</v>
      </c>
      <c r="B35" s="9">
        <f>SUM(B33,B31)</f>
        <v>0</v>
      </c>
      <c r="C35" s="10">
        <f>SUM(C33,C31)</f>
        <v>0</v>
      </c>
      <c r="D35" s="10">
        <f>SUM(B35:C35)</f>
        <v>0</v>
      </c>
      <c r="E35" s="57">
        <f>D35/L35*100</f>
        <v>0</v>
      </c>
      <c r="F35" s="9">
        <f>SUM(F33,F31)</f>
        <v>0</v>
      </c>
      <c r="G35" s="10">
        <f>SUM(G33,G31)</f>
        <v>0</v>
      </c>
      <c r="H35" s="10">
        <f>SUM(F35:G35)</f>
        <v>0</v>
      </c>
      <c r="I35" s="20">
        <f>H35/L35*100</f>
        <v>0</v>
      </c>
      <c r="J35" s="9">
        <f>SUM(J33,J31)</f>
        <v>550335</v>
      </c>
      <c r="K35" s="10">
        <f>SUM(K33,K31)</f>
        <v>536060</v>
      </c>
      <c r="L35" s="10">
        <f>SUM(J35:K35)</f>
        <v>1086395</v>
      </c>
      <c r="M35" s="30">
        <f>I35+E35+E13+I13+M13+Q13</f>
        <v>100</v>
      </c>
      <c r="O35" s="40"/>
      <c r="P35" s="40"/>
      <c r="Q35" s="40"/>
    </row>
    <row r="36" spans="1:13" s="33" customFormat="1" ht="11.25" customHeight="1">
      <c r="A36" s="14"/>
      <c r="B36" s="9"/>
      <c r="C36" s="10"/>
      <c r="D36" s="10"/>
      <c r="E36" s="11"/>
      <c r="F36" s="9"/>
      <c r="G36" s="10"/>
      <c r="H36" s="10"/>
      <c r="I36" s="11"/>
      <c r="J36" s="9"/>
      <c r="K36" s="10"/>
      <c r="L36" s="10"/>
      <c r="M36" s="30"/>
    </row>
    <row r="37" spans="1:13" ht="11.25" customHeight="1">
      <c r="A37" s="40" t="s">
        <v>64</v>
      </c>
      <c r="B37" s="55">
        <v>24</v>
      </c>
      <c r="C37" s="56">
        <v>14</v>
      </c>
      <c r="D37" s="56">
        <v>38</v>
      </c>
      <c r="E37" s="60">
        <f>D37/L37*100</f>
        <v>1.860920666013712</v>
      </c>
      <c r="F37" s="55">
        <v>0</v>
      </c>
      <c r="G37" s="56">
        <v>0</v>
      </c>
      <c r="H37" s="56">
        <f>SUM(F37:G37)</f>
        <v>0</v>
      </c>
      <c r="I37" s="57">
        <f>H37/L37*100</f>
        <v>0</v>
      </c>
      <c r="J37" s="41">
        <f>SUM(F37,B37,B15,F15,J15,N15)</f>
        <v>1396</v>
      </c>
      <c r="K37" s="42">
        <f>SUM(G37,C37,C15,G15,K15,O15)</f>
        <v>646</v>
      </c>
      <c r="L37" s="42">
        <f>SUM(J37:K37)</f>
        <v>2042</v>
      </c>
      <c r="M37" s="59">
        <f>I37+E37+E15+I15+M15+Q15</f>
        <v>100</v>
      </c>
    </row>
    <row r="38" spans="1:13" ht="11.25" customHeight="1">
      <c r="A38" s="40" t="s">
        <v>65</v>
      </c>
      <c r="B38" s="55">
        <v>92</v>
      </c>
      <c r="C38" s="56">
        <v>36</v>
      </c>
      <c r="D38" s="56">
        <v>128</v>
      </c>
      <c r="E38" s="60">
        <f>D38/L38*100</f>
        <v>0.452184971915074</v>
      </c>
      <c r="F38" s="55">
        <v>0</v>
      </c>
      <c r="G38" s="56">
        <v>0</v>
      </c>
      <c r="H38" s="56">
        <f>SUM(F38:G38)</f>
        <v>0</v>
      </c>
      <c r="I38" s="57">
        <f>H38/L38*100</f>
        <v>0</v>
      </c>
      <c r="J38" s="41">
        <f>SUM(F38,B38,B16,F16,J16,N16)</f>
        <v>17934</v>
      </c>
      <c r="K38" s="42">
        <f>SUM(G38,C38,C16,G16,K16,O16)</f>
        <v>10373</v>
      </c>
      <c r="L38" s="42">
        <f>SUM(J38:K38)</f>
        <v>28307</v>
      </c>
      <c r="M38" s="59">
        <f>I38+E38+E16+I16+M16+Q16</f>
        <v>100</v>
      </c>
    </row>
    <row r="39" spans="1:13" ht="11.25" customHeight="1">
      <c r="A39" s="5" t="s">
        <v>120</v>
      </c>
      <c r="B39" s="16">
        <f>SUM(B37:B38)</f>
        <v>116</v>
      </c>
      <c r="C39" s="17">
        <f>SUM(C37:C38)</f>
        <v>50</v>
      </c>
      <c r="D39" s="17">
        <f>SUM(B39:C39)</f>
        <v>166</v>
      </c>
      <c r="E39" s="22">
        <f>D39/L39*100</f>
        <v>0.5469702461366107</v>
      </c>
      <c r="F39" s="16">
        <f>SUM(F37:F38)</f>
        <v>0</v>
      </c>
      <c r="G39" s="17">
        <f>SUM(G37:G38)</f>
        <v>0</v>
      </c>
      <c r="H39" s="17">
        <f>SUM(F39:G39)</f>
        <v>0</v>
      </c>
      <c r="I39" s="18">
        <f>H39/L39*100</f>
        <v>0</v>
      </c>
      <c r="J39" s="6">
        <f>SUM(J37:J38)</f>
        <v>19330</v>
      </c>
      <c r="K39" s="7">
        <f>SUM(K37:K38)</f>
        <v>11019</v>
      </c>
      <c r="L39" s="7">
        <f>SUM(J39:K39)</f>
        <v>30349</v>
      </c>
      <c r="M39" s="29">
        <f>I39+E39+E17+I17+M17+Q17</f>
        <v>100</v>
      </c>
    </row>
    <row r="40" spans="1:13" ht="11.25" customHeight="1">
      <c r="A40" s="5"/>
      <c r="B40" s="19"/>
      <c r="C40" s="20"/>
      <c r="D40" s="20"/>
      <c r="E40" s="15"/>
      <c r="F40" s="19"/>
      <c r="G40" s="20"/>
      <c r="H40" s="20"/>
      <c r="I40" s="15"/>
      <c r="J40" s="9"/>
      <c r="K40" s="10"/>
      <c r="L40" s="10"/>
      <c r="M40" s="30"/>
    </row>
    <row r="41" spans="1:13" ht="11.25" customHeight="1">
      <c r="A41" s="5" t="s">
        <v>60</v>
      </c>
      <c r="B41" s="9">
        <v>137</v>
      </c>
      <c r="C41" s="12">
        <v>36</v>
      </c>
      <c r="D41" s="12">
        <v>173</v>
      </c>
      <c r="E41" s="13">
        <f>D41/L41*100</f>
        <v>0.8441083191022201</v>
      </c>
      <c r="F41" s="19">
        <v>184</v>
      </c>
      <c r="G41" s="21">
        <v>68</v>
      </c>
      <c r="H41" s="21">
        <v>252</v>
      </c>
      <c r="I41" s="61">
        <f>H41/L41*100</f>
        <v>1.2295681873627715</v>
      </c>
      <c r="J41" s="9">
        <f>SUM(F41,B41,B19,F19,J19,N19)</f>
        <v>13191</v>
      </c>
      <c r="K41" s="12">
        <f>SUM(G41,C41,C19,G19,K19,O19)</f>
        <v>7304</v>
      </c>
      <c r="L41" s="12">
        <f>SUM(J41:K41)</f>
        <v>20495</v>
      </c>
      <c r="M41" s="30">
        <f>I41+E41+E19+I19+M19+Q19</f>
        <v>100.00487923883874</v>
      </c>
    </row>
    <row r="42" spans="1:13" ht="11.25" customHeight="1">
      <c r="A42" s="5"/>
      <c r="B42" s="6"/>
      <c r="C42" s="7"/>
      <c r="D42" s="7"/>
      <c r="E42" s="8"/>
      <c r="F42" s="16"/>
      <c r="G42" s="17"/>
      <c r="H42" s="17"/>
      <c r="I42" s="28"/>
      <c r="J42" s="7"/>
      <c r="K42" s="7"/>
      <c r="L42" s="7"/>
      <c r="M42" s="29"/>
    </row>
    <row r="43" spans="1:13" ht="11.25" customHeight="1">
      <c r="A43" s="14" t="s">
        <v>121</v>
      </c>
      <c r="B43" s="23">
        <f>SUM(B41,B39)</f>
        <v>253</v>
      </c>
      <c r="C43" s="24">
        <f>SUM(C41,C39)</f>
        <v>86</v>
      </c>
      <c r="D43" s="24">
        <f>SUM(B43:C43)</f>
        <v>339</v>
      </c>
      <c r="E43" s="25">
        <f>D43/L43*100</f>
        <v>0.6667453386830304</v>
      </c>
      <c r="F43" s="23">
        <f>SUM(F41,F39)</f>
        <v>184</v>
      </c>
      <c r="G43" s="24">
        <f>SUM(G41,G39)</f>
        <v>68</v>
      </c>
      <c r="H43" s="24">
        <f>SUM(F43:G43)</f>
        <v>252</v>
      </c>
      <c r="I43" s="27">
        <f>H43/L43*100</f>
        <v>0.4956337030918102</v>
      </c>
      <c r="J43" s="24">
        <f>SUM(J41,J39)</f>
        <v>32521</v>
      </c>
      <c r="K43" s="24">
        <f>SUM(K41,K39)</f>
        <v>18323</v>
      </c>
      <c r="L43" s="24">
        <f>SUM(J43:K43)</f>
        <v>50844</v>
      </c>
      <c r="M43" s="31">
        <f>I43+E43+E21+I21+M21+Q21</f>
        <v>100</v>
      </c>
    </row>
    <row r="44" spans="2:13" ht="11.25" customHeight="1">
      <c r="B44" s="32"/>
      <c r="F44" s="32"/>
      <c r="J44" s="32"/>
      <c r="M44" s="59"/>
    </row>
    <row r="45" spans="1:13" ht="11.25" customHeight="1">
      <c r="A45" s="35" t="s">
        <v>44</v>
      </c>
      <c r="B45" s="44">
        <f>SUM(B43,B35)</f>
        <v>253</v>
      </c>
      <c r="C45" s="45">
        <f>SUM(C43,C35)</f>
        <v>86</v>
      </c>
      <c r="D45" s="45">
        <f>SUM(B45:C45)</f>
        <v>339</v>
      </c>
      <c r="E45" s="11">
        <f>D45/L45*100</f>
        <v>0.029809037502231284</v>
      </c>
      <c r="F45" s="44">
        <f>SUM(F43,F35)</f>
        <v>184</v>
      </c>
      <c r="G45" s="45">
        <f>SUM(G43,G35)</f>
        <v>68</v>
      </c>
      <c r="H45" s="45">
        <f>SUM(F45:G45)</f>
        <v>252</v>
      </c>
      <c r="I45" s="13">
        <f>H45/L45*100</f>
        <v>0.022158930532632105</v>
      </c>
      <c r="J45" s="44">
        <f>SUM(J43,J35)</f>
        <v>582856</v>
      </c>
      <c r="K45" s="45">
        <f>SUM(K43,K35)</f>
        <v>554383</v>
      </c>
      <c r="L45" s="45">
        <f>SUM(J45:K45)</f>
        <v>1137239</v>
      </c>
      <c r="M45" s="30">
        <f>I45+E45+E23+I23+M23+Q23</f>
        <v>100</v>
      </c>
    </row>
    <row r="47" ht="11.25">
      <c r="A47" s="263"/>
    </row>
  </sheetData>
  <sheetProtection/>
  <mergeCells count="1">
    <mergeCell ref="A2:Q2"/>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89"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62"/>
  <sheetViews>
    <sheetView zoomScalePageLayoutView="0" workbookViewId="0" topLeftCell="A1">
      <selection activeCell="M50" sqref="M50"/>
    </sheetView>
  </sheetViews>
  <sheetFormatPr defaultColWidth="9.140625" defaultRowHeight="12.75"/>
  <cols>
    <col min="1" max="1" width="29.140625" style="1" bestFit="1" customWidth="1"/>
    <col min="2" max="6" width="9.57421875" style="2" customWidth="1"/>
    <col min="7" max="7" width="9.57421875" style="39" customWidth="1"/>
    <col min="8" max="8" width="9.57421875" style="1" customWidth="1"/>
    <col min="9" max="10" width="9.140625" style="2" customWidth="1"/>
    <col min="11" max="16384" width="9.140625" style="2" customWidth="1"/>
  </cols>
  <sheetData>
    <row r="1" ht="12">
      <c r="A1" s="36" t="s">
        <v>350</v>
      </c>
    </row>
    <row r="2" spans="1:8" ht="12">
      <c r="A2" s="498" t="s">
        <v>66</v>
      </c>
      <c r="B2" s="498"/>
      <c r="C2" s="498"/>
      <c r="D2" s="498"/>
      <c r="E2" s="498"/>
      <c r="F2" s="498"/>
      <c r="G2" s="498"/>
      <c r="H2" s="498"/>
    </row>
    <row r="3" spans="1:8" ht="12">
      <c r="A3" s="498" t="s">
        <v>67</v>
      </c>
      <c r="B3" s="498"/>
      <c r="C3" s="498"/>
      <c r="D3" s="498"/>
      <c r="E3" s="498"/>
      <c r="F3" s="498"/>
      <c r="G3" s="498"/>
      <c r="H3" s="498"/>
    </row>
    <row r="4" ht="12" thickBot="1"/>
    <row r="5" spans="1:8" ht="11.25">
      <c r="A5" s="166"/>
      <c r="B5" s="505" t="s">
        <v>18</v>
      </c>
      <c r="C5" s="506"/>
      <c r="D5" s="505" t="s">
        <v>22</v>
      </c>
      <c r="E5" s="506"/>
      <c r="F5" s="505" t="s">
        <v>57</v>
      </c>
      <c r="G5" s="506"/>
      <c r="H5" s="167"/>
    </row>
    <row r="6" spans="2:8" s="1" customFormat="1" ht="11.25">
      <c r="B6" s="168" t="s">
        <v>68</v>
      </c>
      <c r="C6" s="168" t="s">
        <v>69</v>
      </c>
      <c r="D6" s="168" t="s">
        <v>68</v>
      </c>
      <c r="E6" s="168" t="s">
        <v>69</v>
      </c>
      <c r="F6" s="168" t="s">
        <v>68</v>
      </c>
      <c r="G6" s="169" t="s">
        <v>69</v>
      </c>
      <c r="H6" s="170" t="s">
        <v>9</v>
      </c>
    </row>
    <row r="7" spans="2:8" s="1" customFormat="1" ht="11.25">
      <c r="B7" s="171" t="s">
        <v>70</v>
      </c>
      <c r="C7" s="171" t="s">
        <v>71</v>
      </c>
      <c r="D7" s="171" t="s">
        <v>72</v>
      </c>
      <c r="E7" s="171" t="s">
        <v>71</v>
      </c>
      <c r="F7" s="171" t="s">
        <v>73</v>
      </c>
      <c r="G7" s="172" t="s">
        <v>71</v>
      </c>
      <c r="H7" s="170" t="s">
        <v>74</v>
      </c>
    </row>
    <row r="8" spans="2:8" s="1" customFormat="1" ht="11.25">
      <c r="B8" s="171" t="s">
        <v>13</v>
      </c>
      <c r="C8" s="171" t="s">
        <v>70</v>
      </c>
      <c r="D8" s="171" t="s">
        <v>13</v>
      </c>
      <c r="E8" s="171" t="s">
        <v>72</v>
      </c>
      <c r="F8" s="171" t="s">
        <v>13</v>
      </c>
      <c r="G8" s="172" t="s">
        <v>75</v>
      </c>
      <c r="H8" s="170" t="s">
        <v>73</v>
      </c>
    </row>
    <row r="9" spans="2:8" s="1" customFormat="1" ht="11.25">
      <c r="B9" s="171"/>
      <c r="C9" s="171" t="s">
        <v>13</v>
      </c>
      <c r="D9" s="171"/>
      <c r="E9" s="171" t="s">
        <v>13</v>
      </c>
      <c r="F9" s="171"/>
      <c r="G9" s="172" t="s">
        <v>13</v>
      </c>
      <c r="H9" s="170" t="s">
        <v>13</v>
      </c>
    </row>
    <row r="10" spans="1:8" s="147" customFormat="1" ht="12">
      <c r="A10" s="173" t="s">
        <v>76</v>
      </c>
      <c r="B10" s="174"/>
      <c r="C10" s="174"/>
      <c r="D10" s="174"/>
      <c r="E10" s="174"/>
      <c r="F10" s="175"/>
      <c r="G10" s="176"/>
      <c r="H10" s="177"/>
    </row>
    <row r="11" spans="1:8" ht="11.25">
      <c r="A11" s="1" t="s">
        <v>77</v>
      </c>
      <c r="B11" s="178">
        <v>45103</v>
      </c>
      <c r="C11" s="178">
        <v>387</v>
      </c>
      <c r="D11" s="178">
        <v>65457</v>
      </c>
      <c r="E11" s="178">
        <v>4658</v>
      </c>
      <c r="F11" s="179">
        <v>63384</v>
      </c>
      <c r="G11" s="179">
        <v>3490</v>
      </c>
      <c r="H11" s="150">
        <f>SUM(B11:G11)</f>
        <v>182479</v>
      </c>
    </row>
    <row r="12" spans="1:8" ht="11.25">
      <c r="A12" s="1" t="s">
        <v>123</v>
      </c>
      <c r="B12" s="178">
        <v>14015</v>
      </c>
      <c r="C12" s="178">
        <v>66</v>
      </c>
      <c r="D12" s="178">
        <v>20584</v>
      </c>
      <c r="E12" s="178">
        <v>1497</v>
      </c>
      <c r="F12" s="179">
        <v>23682</v>
      </c>
      <c r="G12" s="179">
        <v>988</v>
      </c>
      <c r="H12" s="150">
        <f>SUM(B12:G12)</f>
        <v>60832</v>
      </c>
    </row>
    <row r="13" spans="1:8" ht="11.25">
      <c r="A13" s="1" t="s">
        <v>78</v>
      </c>
      <c r="B13" s="178">
        <v>17416</v>
      </c>
      <c r="C13" s="178">
        <v>125</v>
      </c>
      <c r="D13" s="178">
        <v>25812</v>
      </c>
      <c r="E13" s="178">
        <v>1739</v>
      </c>
      <c r="F13" s="179">
        <v>29210</v>
      </c>
      <c r="G13" s="179">
        <v>1300</v>
      </c>
      <c r="H13" s="150">
        <f>SUM(B13:G13)</f>
        <v>75602</v>
      </c>
    </row>
    <row r="14" spans="1:8" s="159" customFormat="1" ht="12">
      <c r="A14" s="159" t="s">
        <v>9</v>
      </c>
      <c r="B14" s="180">
        <f>SUM(B11:B13)</f>
        <v>76534</v>
      </c>
      <c r="C14" s="180">
        <f aca="true" t="shared" si="0" ref="C14:H14">SUM(C11:C13)</f>
        <v>578</v>
      </c>
      <c r="D14" s="180">
        <f t="shared" si="0"/>
        <v>111853</v>
      </c>
      <c r="E14" s="180">
        <f t="shared" si="0"/>
        <v>7894</v>
      </c>
      <c r="F14" s="180">
        <f t="shared" si="0"/>
        <v>116276</v>
      </c>
      <c r="G14" s="180">
        <f t="shared" si="0"/>
        <v>5778</v>
      </c>
      <c r="H14" s="156">
        <f t="shared" si="0"/>
        <v>318913</v>
      </c>
    </row>
    <row r="15" spans="2:8" s="1" customFormat="1" ht="11.25">
      <c r="B15" s="178"/>
      <c r="C15" s="178"/>
      <c r="D15" s="178"/>
      <c r="E15" s="178"/>
      <c r="F15" s="178"/>
      <c r="G15" s="179"/>
      <c r="H15" s="150"/>
    </row>
    <row r="16" spans="1:8" s="147" customFormat="1" ht="12">
      <c r="A16" s="147" t="s">
        <v>79</v>
      </c>
      <c r="B16" s="181"/>
      <c r="C16" s="181"/>
      <c r="D16" s="181"/>
      <c r="E16" s="181"/>
      <c r="F16" s="181"/>
      <c r="G16" s="182"/>
      <c r="H16" s="183"/>
    </row>
    <row r="17" spans="1:8" ht="11.25">
      <c r="A17" s="1" t="s">
        <v>80</v>
      </c>
      <c r="B17" s="178">
        <v>22718</v>
      </c>
      <c r="C17" s="178">
        <v>28</v>
      </c>
      <c r="D17" s="178">
        <v>34650</v>
      </c>
      <c r="E17" s="178">
        <v>1585</v>
      </c>
      <c r="F17" s="178">
        <v>27661</v>
      </c>
      <c r="G17" s="179">
        <v>852</v>
      </c>
      <c r="H17" s="150">
        <f>SUM(B17:G17)</f>
        <v>87494</v>
      </c>
    </row>
    <row r="18" spans="1:8" ht="11.25">
      <c r="A18" s="1" t="s">
        <v>81</v>
      </c>
      <c r="B18" s="178">
        <v>19105</v>
      </c>
      <c r="C18" s="178">
        <v>133</v>
      </c>
      <c r="D18" s="178">
        <v>29771</v>
      </c>
      <c r="E18" s="178">
        <v>1942</v>
      </c>
      <c r="F18" s="178">
        <v>31901</v>
      </c>
      <c r="G18" s="179">
        <v>899</v>
      </c>
      <c r="H18" s="150">
        <f>SUM(B18:G18)</f>
        <v>83751</v>
      </c>
    </row>
    <row r="19" spans="1:8" s="159" customFormat="1" ht="12">
      <c r="A19" s="159" t="s">
        <v>9</v>
      </c>
      <c r="B19" s="180">
        <f>SUM(B17:B18)</f>
        <v>41823</v>
      </c>
      <c r="C19" s="180">
        <f aca="true" t="shared" si="1" ref="C19:H19">SUM(C17:C18)</f>
        <v>161</v>
      </c>
      <c r="D19" s="180">
        <f t="shared" si="1"/>
        <v>64421</v>
      </c>
      <c r="E19" s="180">
        <f>SUM(E17:E18)</f>
        <v>3527</v>
      </c>
      <c r="F19" s="180">
        <f t="shared" si="1"/>
        <v>59562</v>
      </c>
      <c r="G19" s="180">
        <f t="shared" si="1"/>
        <v>1751</v>
      </c>
      <c r="H19" s="156">
        <f t="shared" si="1"/>
        <v>171245</v>
      </c>
    </row>
    <row r="20" spans="2:8" s="1" customFormat="1" ht="11.25">
      <c r="B20" s="178"/>
      <c r="C20" s="178"/>
      <c r="D20" s="178"/>
      <c r="E20" s="178"/>
      <c r="F20" s="178"/>
      <c r="G20" s="179"/>
      <c r="H20" s="150"/>
    </row>
    <row r="21" spans="1:8" s="147" customFormat="1" ht="12">
      <c r="A21" s="147" t="s">
        <v>82</v>
      </c>
      <c r="B21" s="184">
        <v>12342</v>
      </c>
      <c r="C21" s="184">
        <v>128</v>
      </c>
      <c r="D21" s="184">
        <v>15801</v>
      </c>
      <c r="E21" s="184">
        <v>622</v>
      </c>
      <c r="F21" s="184">
        <v>13724</v>
      </c>
      <c r="G21" s="184">
        <v>667</v>
      </c>
      <c r="H21" s="185">
        <f>SUM(B21:G21)</f>
        <v>43284</v>
      </c>
    </row>
    <row r="22" spans="2:8" s="1" customFormat="1" ht="11.25">
      <c r="B22" s="186"/>
      <c r="C22" s="186"/>
      <c r="D22" s="186"/>
      <c r="E22" s="186"/>
      <c r="F22" s="186"/>
      <c r="G22" s="179"/>
      <c r="H22" s="150"/>
    </row>
    <row r="23" spans="1:8" s="147" customFormat="1" ht="12">
      <c r="A23" s="147" t="s">
        <v>83</v>
      </c>
      <c r="B23" s="181"/>
      <c r="C23" s="181"/>
      <c r="D23" s="181"/>
      <c r="E23" s="181"/>
      <c r="F23" s="181"/>
      <c r="G23" s="182"/>
      <c r="H23" s="183"/>
    </row>
    <row r="24" spans="1:8" ht="11.25">
      <c r="A24" s="1" t="s">
        <v>84</v>
      </c>
      <c r="B24" s="178">
        <v>9747</v>
      </c>
      <c r="C24" s="178">
        <v>105</v>
      </c>
      <c r="D24" s="178">
        <v>15035</v>
      </c>
      <c r="E24" s="178">
        <v>1357</v>
      </c>
      <c r="F24" s="178">
        <v>23046</v>
      </c>
      <c r="G24" s="179">
        <v>1176</v>
      </c>
      <c r="H24" s="150">
        <f aca="true" t="shared" si="2" ref="H24:H31">SUM(B24:G24)</f>
        <v>50466</v>
      </c>
    </row>
    <row r="25" spans="1:8" ht="11.25">
      <c r="A25" s="1" t="s">
        <v>85</v>
      </c>
      <c r="B25" s="178">
        <v>2063</v>
      </c>
      <c r="C25" s="178">
        <v>6</v>
      </c>
      <c r="D25" s="178">
        <v>2839</v>
      </c>
      <c r="E25" s="178">
        <v>173</v>
      </c>
      <c r="F25" s="178">
        <v>3061</v>
      </c>
      <c r="G25" s="179">
        <v>82</v>
      </c>
      <c r="H25" s="150">
        <f t="shared" si="2"/>
        <v>8224</v>
      </c>
    </row>
    <row r="26" spans="1:8" ht="11.25">
      <c r="A26" s="1" t="s">
        <v>86</v>
      </c>
      <c r="B26" s="178">
        <v>4284</v>
      </c>
      <c r="C26" s="178">
        <v>51</v>
      </c>
      <c r="D26" s="178">
        <v>6383</v>
      </c>
      <c r="E26" s="178">
        <v>467</v>
      </c>
      <c r="F26" s="178">
        <v>6026</v>
      </c>
      <c r="G26" s="179">
        <v>285</v>
      </c>
      <c r="H26" s="150">
        <f t="shared" si="2"/>
        <v>17496</v>
      </c>
    </row>
    <row r="27" spans="1:8" ht="11.25">
      <c r="A27" s="1" t="s">
        <v>87</v>
      </c>
      <c r="B27" s="178">
        <v>11751</v>
      </c>
      <c r="C27" s="178">
        <v>92</v>
      </c>
      <c r="D27" s="178">
        <v>17648</v>
      </c>
      <c r="E27" s="178">
        <v>1473</v>
      </c>
      <c r="F27" s="178">
        <v>20714</v>
      </c>
      <c r="G27" s="179">
        <v>982</v>
      </c>
      <c r="H27" s="150">
        <f t="shared" si="2"/>
        <v>52660</v>
      </c>
    </row>
    <row r="28" spans="1:8" ht="11.25">
      <c r="A28" s="1" t="s">
        <v>88</v>
      </c>
      <c r="B28" s="178">
        <v>4933</v>
      </c>
      <c r="C28" s="178">
        <v>36</v>
      </c>
      <c r="D28" s="178">
        <v>7533</v>
      </c>
      <c r="E28" s="178">
        <v>509</v>
      </c>
      <c r="F28" s="178">
        <v>6524</v>
      </c>
      <c r="G28" s="179">
        <v>324</v>
      </c>
      <c r="H28" s="150">
        <f t="shared" si="2"/>
        <v>19859</v>
      </c>
    </row>
    <row r="29" spans="1:8" ht="11.25">
      <c r="A29" s="1" t="s">
        <v>89</v>
      </c>
      <c r="B29" s="178">
        <v>6048</v>
      </c>
      <c r="C29" s="178">
        <v>63</v>
      </c>
      <c r="D29" s="178">
        <v>8737</v>
      </c>
      <c r="E29" s="178">
        <v>909</v>
      </c>
      <c r="F29" s="178">
        <v>9105</v>
      </c>
      <c r="G29" s="179">
        <v>849</v>
      </c>
      <c r="H29" s="150">
        <f t="shared" si="2"/>
        <v>25711</v>
      </c>
    </row>
    <row r="30" spans="1:8" ht="11.25">
      <c r="A30" s="1" t="s">
        <v>90</v>
      </c>
      <c r="B30" s="178">
        <v>3552</v>
      </c>
      <c r="C30" s="178">
        <v>0</v>
      </c>
      <c r="D30" s="178">
        <v>5497</v>
      </c>
      <c r="E30" s="178">
        <v>99</v>
      </c>
      <c r="F30" s="178">
        <v>3837</v>
      </c>
      <c r="G30" s="179">
        <v>88</v>
      </c>
      <c r="H30" s="150">
        <f t="shared" si="2"/>
        <v>13073</v>
      </c>
    </row>
    <row r="31" spans="1:8" ht="11.25">
      <c r="A31" s="1" t="s">
        <v>91</v>
      </c>
      <c r="B31" s="178">
        <v>1624</v>
      </c>
      <c r="C31" s="178">
        <v>15</v>
      </c>
      <c r="D31" s="178">
        <v>2700</v>
      </c>
      <c r="E31" s="178">
        <v>397</v>
      </c>
      <c r="F31" s="178">
        <v>3485</v>
      </c>
      <c r="G31" s="179">
        <v>205</v>
      </c>
      <c r="H31" s="150">
        <f t="shared" si="2"/>
        <v>8426</v>
      </c>
    </row>
    <row r="32" spans="1:8" s="159" customFormat="1" ht="12">
      <c r="A32" s="159" t="s">
        <v>9</v>
      </c>
      <c r="B32" s="180">
        <f aca="true" t="shared" si="3" ref="B32:H32">SUM(B24:B31)</f>
        <v>44002</v>
      </c>
      <c r="C32" s="180">
        <f t="shared" si="3"/>
        <v>368</v>
      </c>
      <c r="D32" s="180">
        <f t="shared" si="3"/>
        <v>66372</v>
      </c>
      <c r="E32" s="180">
        <f t="shared" si="3"/>
        <v>5384</v>
      </c>
      <c r="F32" s="180">
        <f t="shared" si="3"/>
        <v>75798</v>
      </c>
      <c r="G32" s="180">
        <f t="shared" si="3"/>
        <v>3991</v>
      </c>
      <c r="H32" s="156">
        <f t="shared" si="3"/>
        <v>195915</v>
      </c>
    </row>
    <row r="33" spans="2:8" s="1" customFormat="1" ht="11.25">
      <c r="B33" s="178"/>
      <c r="C33" s="178"/>
      <c r="D33" s="178"/>
      <c r="E33" s="178"/>
      <c r="F33" s="178"/>
      <c r="G33" s="179"/>
      <c r="H33" s="150"/>
    </row>
    <row r="34" spans="1:8" s="147" customFormat="1" ht="12">
      <c r="A34" s="147" t="s">
        <v>92</v>
      </c>
      <c r="B34" s="181"/>
      <c r="C34" s="181"/>
      <c r="D34" s="181"/>
      <c r="E34" s="181"/>
      <c r="F34" s="181"/>
      <c r="G34" s="182"/>
      <c r="H34" s="183"/>
    </row>
    <row r="35" spans="1:8" ht="11.25">
      <c r="A35" s="1" t="s">
        <v>93</v>
      </c>
      <c r="B35" s="178">
        <v>11201</v>
      </c>
      <c r="C35" s="178">
        <v>52</v>
      </c>
      <c r="D35" s="178">
        <v>17021</v>
      </c>
      <c r="E35" s="178">
        <v>1054</v>
      </c>
      <c r="F35" s="178">
        <v>20498</v>
      </c>
      <c r="G35" s="179">
        <v>801</v>
      </c>
      <c r="H35" s="150">
        <f aca="true" t="shared" si="4" ref="H35:H40">SUM(B35:G35)</f>
        <v>50627</v>
      </c>
    </row>
    <row r="36" spans="1:8" ht="11.25">
      <c r="A36" s="1" t="s">
        <v>94</v>
      </c>
      <c r="B36" s="178">
        <v>7616</v>
      </c>
      <c r="C36" s="178">
        <v>55</v>
      </c>
      <c r="D36" s="178">
        <v>11645</v>
      </c>
      <c r="E36" s="178">
        <v>780</v>
      </c>
      <c r="F36" s="178">
        <v>10691</v>
      </c>
      <c r="G36" s="179">
        <v>402</v>
      </c>
      <c r="H36" s="150">
        <f t="shared" si="4"/>
        <v>31189</v>
      </c>
    </row>
    <row r="37" spans="1:8" ht="11.25">
      <c r="A37" s="1" t="s">
        <v>95</v>
      </c>
      <c r="B37" s="178">
        <v>3226</v>
      </c>
      <c r="C37" s="178">
        <v>0</v>
      </c>
      <c r="D37" s="178">
        <v>4783</v>
      </c>
      <c r="E37" s="178">
        <v>262</v>
      </c>
      <c r="F37" s="178">
        <v>6315</v>
      </c>
      <c r="G37" s="179">
        <v>0</v>
      </c>
      <c r="H37" s="150">
        <f t="shared" si="4"/>
        <v>14586</v>
      </c>
    </row>
    <row r="38" spans="1:8" ht="11.25">
      <c r="A38" s="1" t="s">
        <v>96</v>
      </c>
      <c r="B38" s="178">
        <v>23235</v>
      </c>
      <c r="C38" s="178">
        <v>234</v>
      </c>
      <c r="D38" s="178">
        <v>34033</v>
      </c>
      <c r="E38" s="178">
        <v>2458</v>
      </c>
      <c r="F38" s="178">
        <v>33113</v>
      </c>
      <c r="G38" s="179">
        <v>2224</v>
      </c>
      <c r="H38" s="150">
        <f t="shared" si="4"/>
        <v>95297</v>
      </c>
    </row>
    <row r="39" spans="1:8" ht="11.25">
      <c r="A39" s="1" t="s">
        <v>97</v>
      </c>
      <c r="B39" s="178">
        <v>5062</v>
      </c>
      <c r="C39" s="178">
        <v>30</v>
      </c>
      <c r="D39" s="178">
        <v>7532</v>
      </c>
      <c r="E39" s="178">
        <v>502</v>
      </c>
      <c r="F39" s="178">
        <v>6996</v>
      </c>
      <c r="G39" s="179">
        <v>258</v>
      </c>
      <c r="H39" s="150">
        <f t="shared" si="4"/>
        <v>20380</v>
      </c>
    </row>
    <row r="40" spans="1:8" ht="11.25">
      <c r="A40" s="1" t="s">
        <v>98</v>
      </c>
      <c r="B40" s="178">
        <v>10756</v>
      </c>
      <c r="C40" s="178">
        <v>79</v>
      </c>
      <c r="D40" s="178">
        <v>16118</v>
      </c>
      <c r="E40" s="178">
        <v>1201</v>
      </c>
      <c r="F40" s="178">
        <v>17316</v>
      </c>
      <c r="G40" s="179">
        <v>1004</v>
      </c>
      <c r="H40" s="150">
        <f t="shared" si="4"/>
        <v>46474</v>
      </c>
    </row>
    <row r="41" spans="1:8" s="159" customFormat="1" ht="12">
      <c r="A41" s="159" t="s">
        <v>9</v>
      </c>
      <c r="B41" s="180">
        <f>SUM(B35:B40)</f>
        <v>61096</v>
      </c>
      <c r="C41" s="180">
        <f aca="true" t="shared" si="5" ref="C41:H41">SUM(C35:C40)</f>
        <v>450</v>
      </c>
      <c r="D41" s="180">
        <f t="shared" si="5"/>
        <v>91132</v>
      </c>
      <c r="E41" s="180">
        <f>SUM(E35:E40)</f>
        <v>6257</v>
      </c>
      <c r="F41" s="180">
        <f t="shared" si="5"/>
        <v>94929</v>
      </c>
      <c r="G41" s="180">
        <f t="shared" si="5"/>
        <v>4689</v>
      </c>
      <c r="H41" s="156">
        <f t="shared" si="5"/>
        <v>258553</v>
      </c>
    </row>
    <row r="42" spans="2:8" s="1" customFormat="1" ht="11.25">
      <c r="B42" s="178"/>
      <c r="C42" s="178"/>
      <c r="D42" s="178"/>
      <c r="E42" s="178"/>
      <c r="F42" s="178"/>
      <c r="G42" s="179"/>
      <c r="H42" s="150"/>
    </row>
    <row r="43" spans="1:8" s="147" customFormat="1" ht="12">
      <c r="A43" s="147" t="s">
        <v>99</v>
      </c>
      <c r="B43" s="178"/>
      <c r="C43" s="178"/>
      <c r="D43" s="178"/>
      <c r="E43" s="178"/>
      <c r="F43" s="178"/>
      <c r="G43" s="179"/>
      <c r="H43" s="150"/>
    </row>
    <row r="44" spans="1:8" ht="11.25">
      <c r="A44" s="1" t="s">
        <v>100</v>
      </c>
      <c r="B44" s="178">
        <v>46</v>
      </c>
      <c r="C44" s="178">
        <v>0</v>
      </c>
      <c r="D44" s="178">
        <v>53</v>
      </c>
      <c r="E44" s="178">
        <v>0</v>
      </c>
      <c r="F44" s="178">
        <v>0</v>
      </c>
      <c r="G44" s="179">
        <v>0</v>
      </c>
      <c r="H44" s="150">
        <f>SUM(B44:G44)</f>
        <v>99</v>
      </c>
    </row>
    <row r="45" spans="1:8" s="159" customFormat="1" ht="12">
      <c r="A45" s="159" t="s">
        <v>9</v>
      </c>
      <c r="B45" s="187">
        <f>SUM(B44)</f>
        <v>46</v>
      </c>
      <c r="C45" s="187">
        <f aca="true" t="shared" si="6" ref="C45:H45">SUM(C44)</f>
        <v>0</v>
      </c>
      <c r="D45" s="187">
        <f t="shared" si="6"/>
        <v>53</v>
      </c>
      <c r="E45" s="187">
        <f t="shared" si="6"/>
        <v>0</v>
      </c>
      <c r="F45" s="187">
        <f t="shared" si="6"/>
        <v>0</v>
      </c>
      <c r="G45" s="187">
        <f t="shared" si="6"/>
        <v>0</v>
      </c>
      <c r="H45" s="188">
        <f t="shared" si="6"/>
        <v>99</v>
      </c>
    </row>
    <row r="46" spans="2:8" s="1" customFormat="1" ht="11.25">
      <c r="B46" s="178"/>
      <c r="C46" s="178"/>
      <c r="D46" s="178"/>
      <c r="E46" s="178"/>
      <c r="F46" s="178"/>
      <c r="G46" s="179"/>
      <c r="H46" s="150"/>
    </row>
    <row r="47" spans="1:8" s="147" customFormat="1" ht="12">
      <c r="A47" s="147" t="s">
        <v>101</v>
      </c>
      <c r="B47" s="181"/>
      <c r="C47" s="181"/>
      <c r="D47" s="181"/>
      <c r="E47" s="181"/>
      <c r="F47" s="181"/>
      <c r="G47" s="182"/>
      <c r="H47" s="183"/>
    </row>
    <row r="48" spans="1:8" ht="11.25">
      <c r="A48" s="1" t="s">
        <v>102</v>
      </c>
      <c r="B48" s="178">
        <v>16271</v>
      </c>
      <c r="C48" s="178">
        <v>231</v>
      </c>
      <c r="D48" s="178">
        <v>24596</v>
      </c>
      <c r="E48" s="178">
        <v>2478</v>
      </c>
      <c r="F48" s="178">
        <v>29586</v>
      </c>
      <c r="G48" s="179">
        <v>1533</v>
      </c>
      <c r="H48" s="150">
        <f>SUM(B48:G48)</f>
        <v>74695</v>
      </c>
    </row>
    <row r="49" spans="1:8" ht="11.25">
      <c r="A49" s="1" t="s">
        <v>103</v>
      </c>
      <c r="B49" s="178">
        <v>9402</v>
      </c>
      <c r="C49" s="178">
        <v>84</v>
      </c>
      <c r="D49" s="178">
        <v>13984</v>
      </c>
      <c r="E49" s="178">
        <v>1212</v>
      </c>
      <c r="F49" s="178">
        <v>16759</v>
      </c>
      <c r="G49" s="179">
        <v>1561</v>
      </c>
      <c r="H49" s="150">
        <f>SUM(B49:G49)</f>
        <v>43002</v>
      </c>
    </row>
    <row r="50" spans="1:8" ht="11.25">
      <c r="A50" s="1" t="s">
        <v>104</v>
      </c>
      <c r="B50" s="178">
        <v>7681</v>
      </c>
      <c r="C50" s="178">
        <v>42</v>
      </c>
      <c r="D50" s="178">
        <v>11517</v>
      </c>
      <c r="E50" s="178">
        <v>933</v>
      </c>
      <c r="F50" s="178">
        <v>10835</v>
      </c>
      <c r="G50" s="179">
        <v>525</v>
      </c>
      <c r="H50" s="150">
        <f>SUM(B50:G50)</f>
        <v>31533</v>
      </c>
    </row>
    <row r="51" spans="1:8" s="159" customFormat="1" ht="12">
      <c r="A51" s="159" t="s">
        <v>9</v>
      </c>
      <c r="B51" s="180">
        <f>SUM(B48:B50)</f>
        <v>33354</v>
      </c>
      <c r="C51" s="180">
        <f aca="true" t="shared" si="7" ref="C51:H51">SUM(C48:C50)</f>
        <v>357</v>
      </c>
      <c r="D51" s="180">
        <f t="shared" si="7"/>
        <v>50097</v>
      </c>
      <c r="E51" s="180">
        <f t="shared" si="7"/>
        <v>4623</v>
      </c>
      <c r="F51" s="180">
        <f t="shared" si="7"/>
        <v>57180</v>
      </c>
      <c r="G51" s="180">
        <f t="shared" si="7"/>
        <v>3619</v>
      </c>
      <c r="H51" s="156">
        <f t="shared" si="7"/>
        <v>149230</v>
      </c>
    </row>
    <row r="52" spans="2:8" s="1" customFormat="1" ht="11.25">
      <c r="B52" s="178"/>
      <c r="C52" s="178"/>
      <c r="D52" s="178"/>
      <c r="E52" s="178"/>
      <c r="F52" s="178"/>
      <c r="G52" s="179"/>
      <c r="H52" s="150"/>
    </row>
    <row r="53" spans="1:8" s="147" customFormat="1" ht="12">
      <c r="A53" s="189" t="s">
        <v>44</v>
      </c>
      <c r="B53" s="187">
        <f aca="true" t="shared" si="8" ref="B53:H53">SUM(B51,B45,B41,B32,B21,B19,B14)</f>
        <v>269197</v>
      </c>
      <c r="C53" s="187">
        <f t="shared" si="8"/>
        <v>2042</v>
      </c>
      <c r="D53" s="187">
        <f t="shared" si="8"/>
        <v>399729</v>
      </c>
      <c r="E53" s="187">
        <f t="shared" si="8"/>
        <v>28307</v>
      </c>
      <c r="F53" s="187">
        <f t="shared" si="8"/>
        <v>417469</v>
      </c>
      <c r="G53" s="187">
        <f t="shared" si="8"/>
        <v>20495</v>
      </c>
      <c r="H53" s="188">
        <f t="shared" si="8"/>
        <v>1137239</v>
      </c>
    </row>
    <row r="54" spans="7:11" ht="12">
      <c r="G54" s="67"/>
      <c r="I54" s="159"/>
      <c r="J54" s="159"/>
      <c r="K54" s="159"/>
    </row>
    <row r="55" spans="1:11" ht="11.25">
      <c r="A55" s="504"/>
      <c r="B55" s="504"/>
      <c r="C55" s="504"/>
      <c r="D55" s="504"/>
      <c r="E55" s="504"/>
      <c r="F55" s="504"/>
      <c r="G55" s="504"/>
      <c r="H55" s="504"/>
      <c r="I55" s="1"/>
      <c r="J55" s="1"/>
      <c r="K55" s="1"/>
    </row>
    <row r="56" spans="9:11" ht="12">
      <c r="I56" s="147"/>
      <c r="J56" s="147"/>
      <c r="K56" s="147"/>
    </row>
    <row r="60" spans="9:11" ht="12">
      <c r="I60" s="159"/>
      <c r="J60" s="159"/>
      <c r="K60" s="159"/>
    </row>
    <row r="61" spans="9:11" ht="11.25">
      <c r="I61" s="1"/>
      <c r="J61" s="1"/>
      <c r="K61" s="1"/>
    </row>
    <row r="62" spans="9:11" ht="12">
      <c r="I62" s="147"/>
      <c r="J62" s="147"/>
      <c r="K62" s="147"/>
    </row>
  </sheetData>
  <sheetProtection/>
  <mergeCells count="6">
    <mergeCell ref="A2:H2"/>
    <mergeCell ref="A3:H3"/>
    <mergeCell ref="A55:H55"/>
    <mergeCell ref="B5:C5"/>
    <mergeCell ref="D5:E5"/>
    <mergeCell ref="F5:G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72"/>
  <sheetViews>
    <sheetView zoomScalePageLayoutView="0" workbookViewId="0" topLeftCell="A1">
      <selection activeCell="W55" sqref="W55"/>
    </sheetView>
  </sheetViews>
  <sheetFormatPr defaultColWidth="9.140625" defaultRowHeight="12.75"/>
  <cols>
    <col min="1" max="1" width="14.140625" style="1" customWidth="1"/>
    <col min="2" max="3" width="7.140625" style="2" customWidth="1"/>
    <col min="4" max="4" width="7.7109375" style="2" customWidth="1"/>
    <col min="5" max="7" width="7.140625" style="2" customWidth="1"/>
    <col min="8" max="8" width="8.7109375" style="2" customWidth="1"/>
    <col min="9" max="12" width="7.140625" style="2" customWidth="1"/>
    <col min="13" max="13" width="7.7109375" style="2" customWidth="1"/>
    <col min="14" max="16" width="7.140625" style="2" customWidth="1"/>
    <col min="17" max="17" width="7.140625" style="39" customWidth="1"/>
    <col min="18" max="18" width="8.7109375" style="39" customWidth="1"/>
    <col min="19" max="19" width="8.00390625" style="39" customWidth="1"/>
    <col min="20" max="22" width="8.7109375" style="2" customWidth="1"/>
    <col min="23" max="16384" width="9.140625" style="2" customWidth="1"/>
  </cols>
  <sheetData>
    <row r="1" ht="12">
      <c r="A1" s="36" t="s">
        <v>350</v>
      </c>
    </row>
    <row r="2" spans="1:22" ht="12">
      <c r="A2" s="498" t="s">
        <v>124</v>
      </c>
      <c r="B2" s="498"/>
      <c r="C2" s="498"/>
      <c r="D2" s="498"/>
      <c r="E2" s="498"/>
      <c r="F2" s="498"/>
      <c r="G2" s="498"/>
      <c r="H2" s="498"/>
      <c r="I2" s="498"/>
      <c r="J2" s="498"/>
      <c r="K2" s="498"/>
      <c r="L2" s="498"/>
      <c r="M2" s="498"/>
      <c r="N2" s="498"/>
      <c r="O2" s="498"/>
      <c r="P2" s="498"/>
      <c r="Q2" s="498"/>
      <c r="R2" s="498"/>
      <c r="S2" s="498"/>
      <c r="T2" s="498"/>
      <c r="U2" s="498"/>
      <c r="V2" s="498"/>
    </row>
    <row r="3" spans="1:22" ht="12">
      <c r="A3" s="498" t="s">
        <v>125</v>
      </c>
      <c r="B3" s="498"/>
      <c r="C3" s="498"/>
      <c r="D3" s="498"/>
      <c r="E3" s="498"/>
      <c r="F3" s="498"/>
      <c r="G3" s="498"/>
      <c r="H3" s="498"/>
      <c r="I3" s="498"/>
      <c r="J3" s="498"/>
      <c r="K3" s="498"/>
      <c r="L3" s="498"/>
      <c r="M3" s="498"/>
      <c r="N3" s="498"/>
      <c r="O3" s="498"/>
      <c r="P3" s="498"/>
      <c r="Q3" s="498"/>
      <c r="R3" s="498"/>
      <c r="S3" s="498"/>
      <c r="T3" s="498"/>
      <c r="U3" s="498"/>
      <c r="V3" s="498"/>
    </row>
    <row r="4" ht="12" thickBot="1"/>
    <row r="5" spans="1:22" ht="11.25">
      <c r="A5" s="190"/>
      <c r="B5" s="191" t="s">
        <v>18</v>
      </c>
      <c r="C5" s="192"/>
      <c r="D5" s="192"/>
      <c r="E5" s="193"/>
      <c r="F5" s="192"/>
      <c r="G5" s="192"/>
      <c r="H5" s="191" t="s">
        <v>22</v>
      </c>
      <c r="I5" s="192"/>
      <c r="J5" s="192"/>
      <c r="K5" s="193"/>
      <c r="L5" s="192"/>
      <c r="M5" s="192"/>
      <c r="N5" s="191" t="s">
        <v>57</v>
      </c>
      <c r="O5" s="192"/>
      <c r="P5" s="192"/>
      <c r="Q5" s="193"/>
      <c r="R5" s="192"/>
      <c r="S5" s="192"/>
      <c r="T5" s="191" t="s">
        <v>9</v>
      </c>
      <c r="U5" s="192"/>
      <c r="V5" s="192"/>
    </row>
    <row r="6" spans="1:22" ht="11.25">
      <c r="A6" s="194"/>
      <c r="B6" s="195" t="s">
        <v>105</v>
      </c>
      <c r="C6" s="196"/>
      <c r="D6" s="196"/>
      <c r="E6" s="195" t="s">
        <v>106</v>
      </c>
      <c r="F6" s="196"/>
      <c r="G6" s="197"/>
      <c r="H6" s="195" t="s">
        <v>105</v>
      </c>
      <c r="I6" s="196"/>
      <c r="J6" s="196"/>
      <c r="K6" s="195" t="s">
        <v>106</v>
      </c>
      <c r="L6" s="196"/>
      <c r="M6" s="197"/>
      <c r="N6" s="195" t="s">
        <v>105</v>
      </c>
      <c r="O6" s="196"/>
      <c r="P6" s="196"/>
      <c r="Q6" s="507" t="s">
        <v>106</v>
      </c>
      <c r="R6" s="508"/>
      <c r="S6" s="509"/>
      <c r="T6" s="198"/>
      <c r="U6" s="199"/>
      <c r="V6" s="199"/>
    </row>
    <row r="7" spans="1:22" ht="11.25">
      <c r="A7" s="200" t="s">
        <v>107</v>
      </c>
      <c r="B7" s="201" t="s">
        <v>54</v>
      </c>
      <c r="C7" s="202" t="s">
        <v>55</v>
      </c>
      <c r="D7" s="202" t="s">
        <v>56</v>
      </c>
      <c r="E7" s="201" t="s">
        <v>54</v>
      </c>
      <c r="F7" s="202" t="s">
        <v>55</v>
      </c>
      <c r="G7" s="202" t="s">
        <v>56</v>
      </c>
      <c r="H7" s="201" t="s">
        <v>54</v>
      </c>
      <c r="I7" s="202" t="s">
        <v>55</v>
      </c>
      <c r="J7" s="202" t="s">
        <v>56</v>
      </c>
      <c r="K7" s="201" t="s">
        <v>54</v>
      </c>
      <c r="L7" s="202" t="s">
        <v>55</v>
      </c>
      <c r="M7" s="202" t="s">
        <v>56</v>
      </c>
      <c r="N7" s="201" t="s">
        <v>54</v>
      </c>
      <c r="O7" s="202" t="s">
        <v>55</v>
      </c>
      <c r="P7" s="202" t="s">
        <v>56</v>
      </c>
      <c r="Q7" s="203" t="s">
        <v>54</v>
      </c>
      <c r="R7" s="204" t="s">
        <v>55</v>
      </c>
      <c r="S7" s="204" t="s">
        <v>56</v>
      </c>
      <c r="T7" s="205" t="s">
        <v>54</v>
      </c>
      <c r="U7" s="206" t="s">
        <v>55</v>
      </c>
      <c r="V7" s="206" t="s">
        <v>56</v>
      </c>
    </row>
    <row r="8" spans="1:22" ht="6.75" customHeight="1">
      <c r="A8" s="206"/>
      <c r="B8" s="205"/>
      <c r="C8" s="206"/>
      <c r="D8" s="206"/>
      <c r="E8" s="205"/>
      <c r="F8" s="206"/>
      <c r="G8" s="206"/>
      <c r="H8" s="205"/>
      <c r="I8" s="206"/>
      <c r="J8" s="206"/>
      <c r="K8" s="205"/>
      <c r="L8" s="206"/>
      <c r="M8" s="206"/>
      <c r="N8" s="205"/>
      <c r="O8" s="206"/>
      <c r="P8" s="206"/>
      <c r="Q8" s="207"/>
      <c r="R8" s="208"/>
      <c r="S8" s="208"/>
      <c r="T8" s="205"/>
      <c r="U8" s="206"/>
      <c r="V8" s="206"/>
    </row>
    <row r="9" spans="1:22" ht="11.25" customHeight="1">
      <c r="A9" s="209">
        <v>2011</v>
      </c>
      <c r="B9" s="210">
        <v>21958</v>
      </c>
      <c r="C9" s="58">
        <v>20942</v>
      </c>
      <c r="D9" s="58">
        <v>42900</v>
      </c>
      <c r="E9" s="211">
        <v>71</v>
      </c>
      <c r="F9" s="194">
        <v>30</v>
      </c>
      <c r="G9" s="212">
        <v>101</v>
      </c>
      <c r="H9" s="211"/>
      <c r="I9" s="194"/>
      <c r="J9" s="194"/>
      <c r="K9" s="3"/>
      <c r="L9" s="194"/>
      <c r="M9" s="194"/>
      <c r="N9" s="3"/>
      <c r="O9" s="194"/>
      <c r="P9" s="194"/>
      <c r="Q9" s="41"/>
      <c r="R9" s="58"/>
      <c r="S9" s="58"/>
      <c r="T9" s="3">
        <f>SUM(Q9,N9,K9,H9,E9,B9)</f>
        <v>22029</v>
      </c>
      <c r="U9" s="194">
        <f>SUM(R9,O9,L9,I9,F9,C9)</f>
        <v>20972</v>
      </c>
      <c r="V9" s="194">
        <f>SUM(T9:U9)</f>
        <v>43001</v>
      </c>
    </row>
    <row r="10" spans="1:22" ht="11.25">
      <c r="A10" s="209">
        <f>A9-1</f>
        <v>2010</v>
      </c>
      <c r="B10" s="211">
        <v>38123</v>
      </c>
      <c r="C10" s="194">
        <v>36660</v>
      </c>
      <c r="D10" s="194">
        <v>74783</v>
      </c>
      <c r="E10" s="211">
        <v>240</v>
      </c>
      <c r="F10" s="194">
        <v>103</v>
      </c>
      <c r="G10" s="212">
        <v>343</v>
      </c>
      <c r="H10" s="211"/>
      <c r="I10" s="194"/>
      <c r="J10" s="194"/>
      <c r="K10" s="3"/>
      <c r="L10" s="194"/>
      <c r="M10" s="194"/>
      <c r="N10" s="3"/>
      <c r="O10" s="194"/>
      <c r="P10" s="194"/>
      <c r="Q10" s="41"/>
      <c r="R10" s="58"/>
      <c r="S10" s="58"/>
      <c r="T10" s="3">
        <f>SUM(Q10,N10,K10,H10,E10,B10)</f>
        <v>38363</v>
      </c>
      <c r="U10" s="194">
        <f>SUM(R10,O10,L10,I10,F10,C10)</f>
        <v>36763</v>
      </c>
      <c r="V10" s="194">
        <f>SUM(T10:U10)</f>
        <v>75126</v>
      </c>
    </row>
    <row r="11" spans="1:22" ht="11.25">
      <c r="A11" s="209">
        <f aca="true" t="shared" si="0" ref="A11:A46">A10-1</f>
        <v>2009</v>
      </c>
      <c r="B11" s="211">
        <v>37696</v>
      </c>
      <c r="C11" s="194">
        <v>36221</v>
      </c>
      <c r="D11" s="194">
        <v>73917</v>
      </c>
      <c r="E11" s="211">
        <v>335</v>
      </c>
      <c r="F11" s="194">
        <v>148</v>
      </c>
      <c r="G11" s="212">
        <v>483</v>
      </c>
      <c r="H11" s="211">
        <v>1</v>
      </c>
      <c r="I11" s="4">
        <v>1</v>
      </c>
      <c r="J11" s="4">
        <v>2</v>
      </c>
      <c r="K11" s="3"/>
      <c r="L11" s="4"/>
      <c r="M11" s="4"/>
      <c r="N11" s="3"/>
      <c r="O11" s="4"/>
      <c r="P11" s="4"/>
      <c r="Q11" s="41"/>
      <c r="R11" s="42"/>
      <c r="S11" s="42"/>
      <c r="T11" s="3">
        <f aca="true" t="shared" si="1" ref="T11:T46">SUM(Q11,N11,K11,H11,E11,B11)</f>
        <v>38032</v>
      </c>
      <c r="U11" s="194">
        <f aca="true" t="shared" si="2" ref="U11:U46">SUM(R11,O11,L11,I11,F11,C11)</f>
        <v>36370</v>
      </c>
      <c r="V11" s="194">
        <f aca="true" t="shared" si="3" ref="V11:V46">SUM(T11:U11)</f>
        <v>74402</v>
      </c>
    </row>
    <row r="12" spans="1:22" ht="11.25">
      <c r="A12" s="209">
        <f t="shared" si="0"/>
        <v>2008</v>
      </c>
      <c r="B12" s="211">
        <v>37802</v>
      </c>
      <c r="C12" s="4">
        <v>36295</v>
      </c>
      <c r="D12" s="194">
        <v>74097</v>
      </c>
      <c r="E12" s="211">
        <v>482</v>
      </c>
      <c r="F12" s="4">
        <v>222</v>
      </c>
      <c r="G12" s="194">
        <v>704</v>
      </c>
      <c r="H12" s="211">
        <v>226</v>
      </c>
      <c r="I12" s="4">
        <v>318</v>
      </c>
      <c r="J12" s="4">
        <v>544</v>
      </c>
      <c r="K12" s="3">
        <v>11</v>
      </c>
      <c r="L12" s="4">
        <v>4</v>
      </c>
      <c r="M12" s="4">
        <v>15</v>
      </c>
      <c r="N12" s="3"/>
      <c r="O12" s="4"/>
      <c r="P12" s="4"/>
      <c r="Q12" s="41"/>
      <c r="R12" s="42"/>
      <c r="S12" s="42"/>
      <c r="T12" s="3">
        <f t="shared" si="1"/>
        <v>38521</v>
      </c>
      <c r="U12" s="194">
        <f t="shared" si="2"/>
        <v>36839</v>
      </c>
      <c r="V12" s="194">
        <f t="shared" si="3"/>
        <v>75360</v>
      </c>
    </row>
    <row r="13" spans="1:22" ht="11.25">
      <c r="A13" s="209">
        <f t="shared" si="0"/>
        <v>2007</v>
      </c>
      <c r="B13" s="214">
        <v>2045</v>
      </c>
      <c r="C13" s="215">
        <v>1441</v>
      </c>
      <c r="D13" s="215">
        <v>3486</v>
      </c>
      <c r="E13" s="214">
        <v>211</v>
      </c>
      <c r="F13" s="215">
        <v>101</v>
      </c>
      <c r="G13" s="215">
        <v>312</v>
      </c>
      <c r="H13" s="214">
        <v>33774</v>
      </c>
      <c r="I13" s="215">
        <v>33766</v>
      </c>
      <c r="J13" s="215">
        <v>67540</v>
      </c>
      <c r="K13" s="269">
        <v>1059</v>
      </c>
      <c r="L13" s="215">
        <v>528</v>
      </c>
      <c r="M13" s="270">
        <v>1587</v>
      </c>
      <c r="N13" s="3"/>
      <c r="O13" s="4"/>
      <c r="P13" s="4"/>
      <c r="Q13" s="41"/>
      <c r="R13" s="42"/>
      <c r="S13" s="42"/>
      <c r="T13" s="3">
        <f t="shared" si="1"/>
        <v>37089</v>
      </c>
      <c r="U13" s="194">
        <f t="shared" si="2"/>
        <v>35836</v>
      </c>
      <c r="V13" s="194">
        <f t="shared" si="3"/>
        <v>72925</v>
      </c>
    </row>
    <row r="14" spans="1:22" ht="11.25">
      <c r="A14" s="209">
        <f t="shared" si="0"/>
        <v>2006</v>
      </c>
      <c r="B14" s="211">
        <v>5</v>
      </c>
      <c r="C14" s="194">
        <v>8</v>
      </c>
      <c r="D14" s="194">
        <v>13</v>
      </c>
      <c r="E14" s="211">
        <v>57</v>
      </c>
      <c r="F14" s="194">
        <v>42</v>
      </c>
      <c r="G14" s="212">
        <v>99</v>
      </c>
      <c r="H14" s="211">
        <v>34937</v>
      </c>
      <c r="I14" s="194">
        <v>34329</v>
      </c>
      <c r="J14" s="194">
        <v>69266</v>
      </c>
      <c r="K14" s="3">
        <v>1713</v>
      </c>
      <c r="L14" s="194">
        <v>875</v>
      </c>
      <c r="M14" s="218">
        <v>2588</v>
      </c>
      <c r="N14" s="41"/>
      <c r="O14" s="42"/>
      <c r="P14" s="42"/>
      <c r="Q14" s="41"/>
      <c r="R14" s="42"/>
      <c r="S14" s="42"/>
      <c r="T14" s="3">
        <f t="shared" si="1"/>
        <v>36712</v>
      </c>
      <c r="U14" s="194">
        <f t="shared" si="2"/>
        <v>35254</v>
      </c>
      <c r="V14" s="194">
        <f t="shared" si="3"/>
        <v>71966</v>
      </c>
    </row>
    <row r="15" spans="1:22" ht="11.25">
      <c r="A15" s="209">
        <f t="shared" si="0"/>
        <v>2005</v>
      </c>
      <c r="B15" s="211">
        <v>1</v>
      </c>
      <c r="C15" s="4">
        <v>0</v>
      </c>
      <c r="D15" s="194">
        <v>1</v>
      </c>
      <c r="E15" s="211"/>
      <c r="F15" s="4"/>
      <c r="G15" s="194"/>
      <c r="H15" s="211">
        <v>33707</v>
      </c>
      <c r="I15" s="194">
        <v>32902</v>
      </c>
      <c r="J15" s="218">
        <v>66609</v>
      </c>
      <c r="K15" s="3">
        <v>2342</v>
      </c>
      <c r="L15" s="194">
        <v>1282</v>
      </c>
      <c r="M15" s="218">
        <v>3624</v>
      </c>
      <c r="N15" s="3"/>
      <c r="O15" s="4"/>
      <c r="P15" s="4"/>
      <c r="Q15" s="41"/>
      <c r="R15" s="42"/>
      <c r="S15" s="42"/>
      <c r="T15" s="3">
        <f t="shared" si="1"/>
        <v>36050</v>
      </c>
      <c r="U15" s="194">
        <f t="shared" si="2"/>
        <v>34184</v>
      </c>
      <c r="V15" s="194">
        <f t="shared" si="3"/>
        <v>70234</v>
      </c>
    </row>
    <row r="16" spans="1:22" ht="11.25">
      <c r="A16" s="209">
        <f t="shared" si="0"/>
        <v>2004</v>
      </c>
      <c r="B16" s="3"/>
      <c r="C16" s="4"/>
      <c r="D16" s="4"/>
      <c r="E16" s="3"/>
      <c r="F16" s="4"/>
      <c r="G16" s="194"/>
      <c r="H16" s="3">
        <v>32389</v>
      </c>
      <c r="I16" s="4">
        <v>32066</v>
      </c>
      <c r="J16" s="4">
        <v>64455</v>
      </c>
      <c r="K16" s="3">
        <v>2875</v>
      </c>
      <c r="L16" s="4">
        <v>1696</v>
      </c>
      <c r="M16" s="4">
        <v>4571</v>
      </c>
      <c r="N16" s="3">
        <v>1</v>
      </c>
      <c r="O16" s="4">
        <v>0</v>
      </c>
      <c r="P16" s="4">
        <v>1</v>
      </c>
      <c r="Q16" s="41"/>
      <c r="R16" s="42"/>
      <c r="S16" s="42"/>
      <c r="T16" s="3">
        <f t="shared" si="1"/>
        <v>35265</v>
      </c>
      <c r="U16" s="194">
        <f t="shared" si="2"/>
        <v>33762</v>
      </c>
      <c r="V16" s="194">
        <f t="shared" si="3"/>
        <v>69027</v>
      </c>
    </row>
    <row r="17" spans="1:22" ht="11.25">
      <c r="A17" s="209">
        <f t="shared" si="0"/>
        <v>2003</v>
      </c>
      <c r="B17" s="3"/>
      <c r="C17" s="4"/>
      <c r="D17" s="4"/>
      <c r="E17" s="3"/>
      <c r="F17" s="4"/>
      <c r="G17" s="4"/>
      <c r="H17" s="3">
        <v>30825</v>
      </c>
      <c r="I17" s="4">
        <v>30744</v>
      </c>
      <c r="J17" s="4">
        <v>61569</v>
      </c>
      <c r="K17" s="3">
        <v>3215</v>
      </c>
      <c r="L17" s="4">
        <v>1906</v>
      </c>
      <c r="M17" s="4">
        <v>5121</v>
      </c>
      <c r="N17" s="3">
        <v>9</v>
      </c>
      <c r="O17" s="4">
        <v>7</v>
      </c>
      <c r="P17" s="4">
        <v>16</v>
      </c>
      <c r="Q17" s="41">
        <v>1</v>
      </c>
      <c r="R17" s="42">
        <v>0</v>
      </c>
      <c r="S17" s="42">
        <v>1</v>
      </c>
      <c r="T17" s="3">
        <f t="shared" si="1"/>
        <v>34050</v>
      </c>
      <c r="U17" s="194">
        <f t="shared" si="2"/>
        <v>32657</v>
      </c>
      <c r="V17" s="194">
        <f t="shared" si="3"/>
        <v>66707</v>
      </c>
    </row>
    <row r="18" spans="1:22" ht="11.25">
      <c r="A18" s="209">
        <f t="shared" si="0"/>
        <v>2002</v>
      </c>
      <c r="B18" s="3"/>
      <c r="C18" s="4"/>
      <c r="D18" s="4"/>
      <c r="E18" s="3"/>
      <c r="F18" s="4"/>
      <c r="G18" s="4"/>
      <c r="H18" s="3">
        <v>29929</v>
      </c>
      <c r="I18" s="4">
        <v>29886</v>
      </c>
      <c r="J18" s="4">
        <v>59815</v>
      </c>
      <c r="K18" s="3">
        <v>3417</v>
      </c>
      <c r="L18" s="4">
        <v>2005</v>
      </c>
      <c r="M18" s="4">
        <v>5422</v>
      </c>
      <c r="N18" s="3">
        <v>507</v>
      </c>
      <c r="O18" s="4">
        <v>479</v>
      </c>
      <c r="P18" s="4">
        <v>986</v>
      </c>
      <c r="Q18" s="41">
        <v>2</v>
      </c>
      <c r="R18" s="42">
        <v>0</v>
      </c>
      <c r="S18" s="42">
        <v>2</v>
      </c>
      <c r="T18" s="3">
        <f t="shared" si="1"/>
        <v>33855</v>
      </c>
      <c r="U18" s="194">
        <f t="shared" si="2"/>
        <v>32370</v>
      </c>
      <c r="V18" s="194">
        <f t="shared" si="3"/>
        <v>66225</v>
      </c>
    </row>
    <row r="19" spans="1:22" ht="11.25">
      <c r="A19" s="209">
        <f t="shared" si="0"/>
        <v>2001</v>
      </c>
      <c r="B19" s="3"/>
      <c r="C19" s="4"/>
      <c r="D19" s="4"/>
      <c r="E19" s="3"/>
      <c r="F19" s="4"/>
      <c r="G19" s="4"/>
      <c r="H19" s="217">
        <v>4719</v>
      </c>
      <c r="I19" s="216">
        <v>4516</v>
      </c>
      <c r="J19" s="216">
        <v>9235</v>
      </c>
      <c r="K19" s="217">
        <v>2966</v>
      </c>
      <c r="L19" s="216">
        <v>1902</v>
      </c>
      <c r="M19" s="216">
        <v>4868</v>
      </c>
      <c r="N19" s="217">
        <v>25924</v>
      </c>
      <c r="O19" s="216">
        <v>26118</v>
      </c>
      <c r="P19" s="216">
        <v>52042</v>
      </c>
      <c r="Q19" s="282">
        <v>237</v>
      </c>
      <c r="R19" s="220">
        <v>63</v>
      </c>
      <c r="S19" s="221">
        <v>300</v>
      </c>
      <c r="T19" s="3">
        <f t="shared" si="1"/>
        <v>33846</v>
      </c>
      <c r="U19" s="194">
        <f t="shared" si="2"/>
        <v>32599</v>
      </c>
      <c r="V19" s="194">
        <f t="shared" si="3"/>
        <v>66445</v>
      </c>
    </row>
    <row r="20" spans="1:22" ht="11.25">
      <c r="A20" s="209">
        <f t="shared" si="0"/>
        <v>2000</v>
      </c>
      <c r="B20" s="3"/>
      <c r="C20" s="4"/>
      <c r="D20" s="4"/>
      <c r="E20" s="3"/>
      <c r="F20" s="194"/>
      <c r="G20" s="218"/>
      <c r="H20" s="3">
        <v>367</v>
      </c>
      <c r="I20" s="194">
        <v>317</v>
      </c>
      <c r="J20" s="194">
        <v>684</v>
      </c>
      <c r="K20" s="3">
        <v>290</v>
      </c>
      <c r="L20" s="194">
        <v>138</v>
      </c>
      <c r="M20" s="218">
        <v>428</v>
      </c>
      <c r="N20" s="3">
        <v>32300</v>
      </c>
      <c r="O20" s="194">
        <v>31871</v>
      </c>
      <c r="P20" s="194">
        <v>64171</v>
      </c>
      <c r="Q20" s="41">
        <v>1856</v>
      </c>
      <c r="R20" s="58">
        <v>930</v>
      </c>
      <c r="S20" s="219">
        <v>2786</v>
      </c>
      <c r="T20" s="3">
        <f t="shared" si="1"/>
        <v>34813</v>
      </c>
      <c r="U20" s="194">
        <f t="shared" si="2"/>
        <v>33256</v>
      </c>
      <c r="V20" s="194">
        <f t="shared" si="3"/>
        <v>68069</v>
      </c>
    </row>
    <row r="21" spans="1:22" ht="11.25">
      <c r="A21" s="209">
        <f t="shared" si="0"/>
        <v>1999</v>
      </c>
      <c r="B21" s="3"/>
      <c r="C21" s="4"/>
      <c r="D21" s="4"/>
      <c r="E21" s="3"/>
      <c r="F21" s="194"/>
      <c r="G21" s="218"/>
      <c r="H21" s="3">
        <v>5</v>
      </c>
      <c r="I21" s="194">
        <v>5</v>
      </c>
      <c r="J21" s="194">
        <v>10</v>
      </c>
      <c r="K21" s="3">
        <v>46</v>
      </c>
      <c r="L21" s="4">
        <v>37</v>
      </c>
      <c r="M21" s="4">
        <v>83</v>
      </c>
      <c r="N21" s="3">
        <v>32271</v>
      </c>
      <c r="O21" s="194">
        <v>32109</v>
      </c>
      <c r="P21" s="218">
        <v>64380</v>
      </c>
      <c r="Q21" s="41">
        <v>2063</v>
      </c>
      <c r="R21" s="58">
        <v>1099</v>
      </c>
      <c r="S21" s="219">
        <v>3162</v>
      </c>
      <c r="T21" s="3">
        <f t="shared" si="1"/>
        <v>34385</v>
      </c>
      <c r="U21" s="194">
        <f t="shared" si="2"/>
        <v>33250</v>
      </c>
      <c r="V21" s="194">
        <f t="shared" si="3"/>
        <v>67635</v>
      </c>
    </row>
    <row r="22" spans="1:22" ht="11.25">
      <c r="A22" s="209">
        <f t="shared" si="0"/>
        <v>1998</v>
      </c>
      <c r="B22" s="3"/>
      <c r="C22" s="4"/>
      <c r="D22" s="4"/>
      <c r="E22" s="3"/>
      <c r="F22" s="4"/>
      <c r="G22" s="4"/>
      <c r="H22" s="3"/>
      <c r="I22" s="194"/>
      <c r="J22" s="4"/>
      <c r="K22" s="3"/>
      <c r="L22" s="4"/>
      <c r="M22" s="4"/>
      <c r="N22" s="3">
        <v>32391</v>
      </c>
      <c r="O22" s="4">
        <v>31904</v>
      </c>
      <c r="P22" s="194">
        <v>64295</v>
      </c>
      <c r="Q22" s="41">
        <v>2079</v>
      </c>
      <c r="R22" s="42">
        <v>1138</v>
      </c>
      <c r="S22" s="219">
        <v>3217</v>
      </c>
      <c r="T22" s="3">
        <f t="shared" si="1"/>
        <v>34470</v>
      </c>
      <c r="U22" s="194">
        <f t="shared" si="2"/>
        <v>33042</v>
      </c>
      <c r="V22" s="194">
        <f t="shared" si="3"/>
        <v>67512</v>
      </c>
    </row>
    <row r="23" spans="1:22" ht="11.25">
      <c r="A23" s="209">
        <f t="shared" si="0"/>
        <v>1997</v>
      </c>
      <c r="B23" s="3"/>
      <c r="C23" s="4"/>
      <c r="D23" s="4"/>
      <c r="E23" s="3"/>
      <c r="F23" s="4"/>
      <c r="G23" s="4"/>
      <c r="H23" s="3"/>
      <c r="I23" s="4"/>
      <c r="J23" s="4"/>
      <c r="K23" s="3"/>
      <c r="L23" s="4"/>
      <c r="M23" s="4"/>
      <c r="N23" s="3">
        <v>32371</v>
      </c>
      <c r="O23" s="4">
        <v>32444</v>
      </c>
      <c r="P23" s="194">
        <v>64815</v>
      </c>
      <c r="Q23" s="41">
        <v>2015</v>
      </c>
      <c r="R23" s="42">
        <v>1109</v>
      </c>
      <c r="S23" s="219">
        <v>3124</v>
      </c>
      <c r="T23" s="3">
        <f t="shared" si="1"/>
        <v>34386</v>
      </c>
      <c r="U23" s="194">
        <f t="shared" si="2"/>
        <v>33553</v>
      </c>
      <c r="V23" s="194">
        <f t="shared" si="3"/>
        <v>67939</v>
      </c>
    </row>
    <row r="24" spans="1:22" ht="11.25">
      <c r="A24" s="209">
        <f t="shared" si="0"/>
        <v>1996</v>
      </c>
      <c r="B24" s="3"/>
      <c r="C24" s="4"/>
      <c r="D24" s="4"/>
      <c r="E24" s="3"/>
      <c r="F24" s="4"/>
      <c r="G24" s="4"/>
      <c r="H24" s="222"/>
      <c r="I24" s="154"/>
      <c r="J24" s="154"/>
      <c r="K24" s="3"/>
      <c r="L24" s="4"/>
      <c r="M24" s="4"/>
      <c r="N24" s="3">
        <v>31017</v>
      </c>
      <c r="O24" s="4">
        <v>31503</v>
      </c>
      <c r="P24" s="194">
        <v>62520</v>
      </c>
      <c r="Q24" s="41">
        <v>1891</v>
      </c>
      <c r="R24" s="42">
        <v>1012</v>
      </c>
      <c r="S24" s="219">
        <v>2903</v>
      </c>
      <c r="T24" s="3">
        <f>SUM(Q24,N24,K24,H26,E24,B24)</f>
        <v>32908</v>
      </c>
      <c r="U24" s="194">
        <f>SUM(R24,O24,L24,I24,F24,C24)</f>
        <v>32515</v>
      </c>
      <c r="V24" s="194">
        <f t="shared" si="3"/>
        <v>65423</v>
      </c>
    </row>
    <row r="25" spans="1:22" ht="11.25">
      <c r="A25" s="209">
        <f t="shared" si="0"/>
        <v>1995</v>
      </c>
      <c r="B25" s="3"/>
      <c r="C25" s="4"/>
      <c r="D25" s="4"/>
      <c r="E25" s="3"/>
      <c r="F25" s="4"/>
      <c r="G25" s="4"/>
      <c r="H25" s="3"/>
      <c r="I25" s="4"/>
      <c r="J25" s="4"/>
      <c r="K25" s="211"/>
      <c r="L25" s="4"/>
      <c r="M25" s="212"/>
      <c r="N25" s="214">
        <v>15044</v>
      </c>
      <c r="O25" s="215">
        <v>11755</v>
      </c>
      <c r="P25" s="215">
        <v>26799</v>
      </c>
      <c r="Q25" s="283">
        <v>1298</v>
      </c>
      <c r="R25" s="271">
        <v>751</v>
      </c>
      <c r="S25" s="272">
        <v>2049</v>
      </c>
      <c r="T25" s="3">
        <f t="shared" si="1"/>
        <v>16342</v>
      </c>
      <c r="U25" s="194">
        <f t="shared" si="2"/>
        <v>12506</v>
      </c>
      <c r="V25" s="194">
        <f t="shared" si="3"/>
        <v>28848</v>
      </c>
    </row>
    <row r="26" spans="1:22" ht="11.25">
      <c r="A26" s="209">
        <f t="shared" si="0"/>
        <v>1994</v>
      </c>
      <c r="B26" s="3"/>
      <c r="C26" s="4"/>
      <c r="D26" s="4"/>
      <c r="E26" s="3"/>
      <c r="F26" s="4"/>
      <c r="G26" s="4"/>
      <c r="H26" s="3"/>
      <c r="I26" s="4"/>
      <c r="J26" s="4"/>
      <c r="K26" s="3"/>
      <c r="L26" s="194"/>
      <c r="M26" s="218"/>
      <c r="N26" s="3">
        <v>6842</v>
      </c>
      <c r="O26" s="194">
        <v>4965</v>
      </c>
      <c r="P26" s="194">
        <v>11807</v>
      </c>
      <c r="Q26" s="41">
        <v>695</v>
      </c>
      <c r="R26" s="58">
        <v>450</v>
      </c>
      <c r="S26" s="219">
        <v>1145</v>
      </c>
      <c r="T26" s="3">
        <f>SUM(Q26,N26,K26,H26,E26,B26)</f>
        <v>7537</v>
      </c>
      <c r="U26" s="194">
        <f>SUM(R26,O26,L26,I26,F26,C26)</f>
        <v>5415</v>
      </c>
      <c r="V26" s="194">
        <f>SUM(T26:U26)</f>
        <v>12952</v>
      </c>
    </row>
    <row r="27" spans="1:22" ht="11.25">
      <c r="A27" s="209">
        <f t="shared" si="0"/>
        <v>1993</v>
      </c>
      <c r="B27" s="3"/>
      <c r="C27" s="4"/>
      <c r="D27" s="4"/>
      <c r="E27" s="3"/>
      <c r="F27" s="4"/>
      <c r="G27" s="4"/>
      <c r="H27" s="3"/>
      <c r="I27" s="194"/>
      <c r="J27" s="218"/>
      <c r="K27" s="3"/>
      <c r="L27" s="194"/>
      <c r="M27" s="218"/>
      <c r="N27" s="3">
        <v>2196</v>
      </c>
      <c r="O27" s="194">
        <v>1645</v>
      </c>
      <c r="P27" s="194">
        <v>3841</v>
      </c>
      <c r="Q27" s="41">
        <v>444</v>
      </c>
      <c r="R27" s="58">
        <v>320</v>
      </c>
      <c r="S27" s="219">
        <v>764</v>
      </c>
      <c r="T27" s="3">
        <f t="shared" si="1"/>
        <v>2640</v>
      </c>
      <c r="U27" s="194">
        <f t="shared" si="2"/>
        <v>1965</v>
      </c>
      <c r="V27" s="194">
        <f t="shared" si="3"/>
        <v>4605</v>
      </c>
    </row>
    <row r="28" spans="1:22" ht="11.25">
      <c r="A28" s="209">
        <f t="shared" si="0"/>
        <v>1992</v>
      </c>
      <c r="B28" s="3"/>
      <c r="C28" s="4"/>
      <c r="D28" s="4"/>
      <c r="E28" s="3"/>
      <c r="F28" s="4"/>
      <c r="G28" s="4"/>
      <c r="H28" s="3"/>
      <c r="I28" s="194"/>
      <c r="J28" s="194"/>
      <c r="K28" s="3"/>
      <c r="L28" s="194"/>
      <c r="M28" s="194"/>
      <c r="N28" s="3">
        <v>602</v>
      </c>
      <c r="O28" s="194">
        <v>519</v>
      </c>
      <c r="P28" s="194">
        <v>1121</v>
      </c>
      <c r="Q28" s="41">
        <v>277</v>
      </c>
      <c r="R28" s="58">
        <v>181</v>
      </c>
      <c r="S28" s="58">
        <v>458</v>
      </c>
      <c r="T28" s="3">
        <f t="shared" si="1"/>
        <v>879</v>
      </c>
      <c r="U28" s="194">
        <f t="shared" si="2"/>
        <v>700</v>
      </c>
      <c r="V28" s="194">
        <f t="shared" si="3"/>
        <v>1579</v>
      </c>
    </row>
    <row r="29" spans="1:22" ht="11.25">
      <c r="A29" s="209">
        <f t="shared" si="0"/>
        <v>1991</v>
      </c>
      <c r="B29" s="3"/>
      <c r="C29" s="4"/>
      <c r="D29" s="4"/>
      <c r="E29" s="3"/>
      <c r="F29" s="4"/>
      <c r="G29" s="4"/>
      <c r="H29" s="3"/>
      <c r="I29" s="194"/>
      <c r="J29" s="194"/>
      <c r="K29" s="3"/>
      <c r="L29" s="194"/>
      <c r="M29" s="194"/>
      <c r="N29" s="3">
        <v>197</v>
      </c>
      <c r="O29" s="194">
        <v>165</v>
      </c>
      <c r="P29" s="194">
        <v>362</v>
      </c>
      <c r="Q29" s="41">
        <v>165</v>
      </c>
      <c r="R29" s="58">
        <v>112</v>
      </c>
      <c r="S29" s="58">
        <v>277</v>
      </c>
      <c r="T29" s="3">
        <f t="shared" si="1"/>
        <v>362</v>
      </c>
      <c r="U29" s="194">
        <f t="shared" si="2"/>
        <v>277</v>
      </c>
      <c r="V29" s="194">
        <f t="shared" si="3"/>
        <v>639</v>
      </c>
    </row>
    <row r="30" spans="1:22" ht="11.25">
      <c r="A30" s="209">
        <f t="shared" si="0"/>
        <v>1990</v>
      </c>
      <c r="B30" s="3"/>
      <c r="C30" s="4"/>
      <c r="D30" s="4"/>
      <c r="E30" s="3"/>
      <c r="F30" s="4"/>
      <c r="G30" s="4"/>
      <c r="H30" s="3"/>
      <c r="I30" s="194"/>
      <c r="J30" s="194"/>
      <c r="K30" s="3"/>
      <c r="L30" s="194"/>
      <c r="M30" s="194"/>
      <c r="N30" s="3">
        <v>58</v>
      </c>
      <c r="O30" s="194">
        <v>57</v>
      </c>
      <c r="P30" s="194">
        <v>115</v>
      </c>
      <c r="Q30" s="41">
        <v>66</v>
      </c>
      <c r="R30" s="58">
        <v>54</v>
      </c>
      <c r="S30" s="58">
        <v>120</v>
      </c>
      <c r="T30" s="3">
        <f t="shared" si="1"/>
        <v>124</v>
      </c>
      <c r="U30" s="194">
        <f t="shared" si="2"/>
        <v>111</v>
      </c>
      <c r="V30" s="194">
        <f t="shared" si="3"/>
        <v>235</v>
      </c>
    </row>
    <row r="31" spans="1:22" ht="11.25">
      <c r="A31" s="209">
        <f t="shared" si="0"/>
        <v>1989</v>
      </c>
      <c r="B31" s="3"/>
      <c r="C31" s="4"/>
      <c r="D31" s="4"/>
      <c r="E31" s="3"/>
      <c r="F31" s="4"/>
      <c r="G31" s="4"/>
      <c r="H31" s="3"/>
      <c r="I31" s="194"/>
      <c r="J31" s="194"/>
      <c r="K31" s="3"/>
      <c r="L31" s="194"/>
      <c r="M31" s="194"/>
      <c r="N31" s="3">
        <v>25</v>
      </c>
      <c r="O31" s="194">
        <v>23</v>
      </c>
      <c r="P31" s="194">
        <v>48</v>
      </c>
      <c r="Q31" s="41">
        <v>33</v>
      </c>
      <c r="R31" s="58">
        <v>46</v>
      </c>
      <c r="S31" s="58">
        <v>79</v>
      </c>
      <c r="T31" s="3">
        <f t="shared" si="1"/>
        <v>58</v>
      </c>
      <c r="U31" s="194">
        <f t="shared" si="2"/>
        <v>69</v>
      </c>
      <c r="V31" s="194">
        <f t="shared" si="3"/>
        <v>127</v>
      </c>
    </row>
    <row r="32" spans="1:22" ht="11.25">
      <c r="A32" s="209">
        <f t="shared" si="0"/>
        <v>1988</v>
      </c>
      <c r="B32" s="3"/>
      <c r="C32" s="4"/>
      <c r="D32" s="4"/>
      <c r="E32" s="3"/>
      <c r="F32" s="4"/>
      <c r="G32" s="4"/>
      <c r="H32" s="3"/>
      <c r="I32" s="194"/>
      <c r="J32" s="194"/>
      <c r="K32" s="3"/>
      <c r="L32" s="194"/>
      <c r="M32" s="194"/>
      <c r="N32" s="3">
        <v>14</v>
      </c>
      <c r="O32" s="194">
        <v>8</v>
      </c>
      <c r="P32" s="194">
        <v>22</v>
      </c>
      <c r="Q32" s="41">
        <v>19</v>
      </c>
      <c r="R32" s="58">
        <v>8</v>
      </c>
      <c r="S32" s="58">
        <v>27</v>
      </c>
      <c r="T32" s="3">
        <f t="shared" si="1"/>
        <v>33</v>
      </c>
      <c r="U32" s="194">
        <f t="shared" si="2"/>
        <v>16</v>
      </c>
      <c r="V32" s="194">
        <f t="shared" si="3"/>
        <v>49</v>
      </c>
    </row>
    <row r="33" spans="1:22" ht="11.25">
      <c r="A33" s="209">
        <f t="shared" si="0"/>
        <v>1987</v>
      </c>
      <c r="B33" s="3"/>
      <c r="C33" s="4"/>
      <c r="D33" s="4"/>
      <c r="E33" s="3"/>
      <c r="F33" s="4"/>
      <c r="G33" s="4"/>
      <c r="H33" s="3"/>
      <c r="I33" s="194"/>
      <c r="J33" s="194"/>
      <c r="K33" s="3"/>
      <c r="L33" s="194"/>
      <c r="M33" s="194"/>
      <c r="N33" s="3">
        <v>8</v>
      </c>
      <c r="O33" s="194">
        <v>9</v>
      </c>
      <c r="P33" s="194">
        <v>17</v>
      </c>
      <c r="Q33" s="41">
        <v>6</v>
      </c>
      <c r="R33" s="58">
        <v>7</v>
      </c>
      <c r="S33" s="58">
        <v>13</v>
      </c>
      <c r="T33" s="3">
        <f t="shared" si="1"/>
        <v>14</v>
      </c>
      <c r="U33" s="194">
        <f t="shared" si="2"/>
        <v>16</v>
      </c>
      <c r="V33" s="194">
        <f t="shared" si="3"/>
        <v>30</v>
      </c>
    </row>
    <row r="34" spans="1:22" ht="11.25">
      <c r="A34" s="209">
        <f t="shared" si="0"/>
        <v>1986</v>
      </c>
      <c r="B34" s="3"/>
      <c r="C34" s="4"/>
      <c r="D34" s="4"/>
      <c r="E34" s="3"/>
      <c r="F34" s="4"/>
      <c r="G34" s="4"/>
      <c r="H34" s="3"/>
      <c r="I34" s="194"/>
      <c r="J34" s="194"/>
      <c r="K34" s="3"/>
      <c r="L34" s="194"/>
      <c r="M34" s="194"/>
      <c r="N34" s="3">
        <v>7</v>
      </c>
      <c r="O34" s="194">
        <v>4</v>
      </c>
      <c r="P34" s="194">
        <v>11</v>
      </c>
      <c r="Q34" s="41">
        <v>3</v>
      </c>
      <c r="R34" s="58">
        <v>1</v>
      </c>
      <c r="S34" s="58">
        <v>4</v>
      </c>
      <c r="T34" s="3">
        <f t="shared" si="1"/>
        <v>10</v>
      </c>
      <c r="U34" s="194">
        <f t="shared" si="2"/>
        <v>5</v>
      </c>
      <c r="V34" s="194">
        <f t="shared" si="3"/>
        <v>15</v>
      </c>
    </row>
    <row r="35" spans="1:22" ht="11.25">
      <c r="A35" s="209">
        <f t="shared" si="0"/>
        <v>1985</v>
      </c>
      <c r="B35" s="3"/>
      <c r="C35" s="4"/>
      <c r="D35" s="4"/>
      <c r="E35" s="3"/>
      <c r="F35" s="4"/>
      <c r="G35" s="4"/>
      <c r="H35" s="3"/>
      <c r="I35" s="194"/>
      <c r="J35" s="194"/>
      <c r="K35" s="3"/>
      <c r="L35" s="194"/>
      <c r="M35" s="194"/>
      <c r="N35" s="3">
        <v>8</v>
      </c>
      <c r="O35" s="194">
        <v>0</v>
      </c>
      <c r="P35" s="194">
        <v>8</v>
      </c>
      <c r="Q35" s="41">
        <v>0</v>
      </c>
      <c r="R35" s="58">
        <v>1</v>
      </c>
      <c r="S35" s="58">
        <v>1</v>
      </c>
      <c r="T35" s="3">
        <f t="shared" si="1"/>
        <v>8</v>
      </c>
      <c r="U35" s="194">
        <f t="shared" si="2"/>
        <v>1</v>
      </c>
      <c r="V35" s="194">
        <f t="shared" si="3"/>
        <v>9</v>
      </c>
    </row>
    <row r="36" spans="1:22" ht="11.25">
      <c r="A36" s="209">
        <f t="shared" si="0"/>
        <v>1984</v>
      </c>
      <c r="B36" s="3"/>
      <c r="C36" s="4"/>
      <c r="D36" s="4"/>
      <c r="E36" s="3"/>
      <c r="F36" s="4"/>
      <c r="G36" s="4"/>
      <c r="H36" s="3"/>
      <c r="I36" s="194"/>
      <c r="J36" s="194"/>
      <c r="K36" s="3"/>
      <c r="L36" s="194"/>
      <c r="M36" s="194"/>
      <c r="N36" s="3">
        <v>2</v>
      </c>
      <c r="O36" s="194">
        <v>5</v>
      </c>
      <c r="P36" s="194">
        <v>7</v>
      </c>
      <c r="Q36" s="41">
        <v>1</v>
      </c>
      <c r="R36" s="58">
        <v>1</v>
      </c>
      <c r="S36" s="58">
        <v>2</v>
      </c>
      <c r="T36" s="3">
        <f t="shared" si="1"/>
        <v>3</v>
      </c>
      <c r="U36" s="194">
        <f t="shared" si="2"/>
        <v>6</v>
      </c>
      <c r="V36" s="194">
        <f t="shared" si="3"/>
        <v>9</v>
      </c>
    </row>
    <row r="37" spans="1:22" ht="11.25">
      <c r="A37" s="209">
        <f t="shared" si="0"/>
        <v>1983</v>
      </c>
      <c r="B37" s="3"/>
      <c r="C37" s="4"/>
      <c r="D37" s="4"/>
      <c r="E37" s="3"/>
      <c r="F37" s="4"/>
      <c r="G37" s="4"/>
      <c r="H37" s="3"/>
      <c r="I37" s="194"/>
      <c r="J37" s="194"/>
      <c r="K37" s="3"/>
      <c r="L37" s="194"/>
      <c r="M37" s="194"/>
      <c r="N37" s="3">
        <v>8</v>
      </c>
      <c r="O37" s="194">
        <v>6</v>
      </c>
      <c r="P37" s="194">
        <v>14</v>
      </c>
      <c r="Q37" s="41">
        <v>2</v>
      </c>
      <c r="R37" s="58">
        <v>1</v>
      </c>
      <c r="S37" s="58">
        <v>3</v>
      </c>
      <c r="T37" s="3">
        <f t="shared" si="1"/>
        <v>10</v>
      </c>
      <c r="U37" s="194">
        <f t="shared" si="2"/>
        <v>7</v>
      </c>
      <c r="V37" s="194">
        <f t="shared" si="3"/>
        <v>17</v>
      </c>
    </row>
    <row r="38" spans="1:22" ht="12" customHeight="1">
      <c r="A38" s="209">
        <f t="shared" si="0"/>
        <v>1982</v>
      </c>
      <c r="B38" s="3"/>
      <c r="C38" s="4"/>
      <c r="D38" s="4"/>
      <c r="E38" s="3"/>
      <c r="F38" s="4"/>
      <c r="G38" s="4"/>
      <c r="H38" s="3"/>
      <c r="I38" s="194"/>
      <c r="J38" s="194"/>
      <c r="K38" s="3"/>
      <c r="L38" s="194"/>
      <c r="M38" s="194"/>
      <c r="N38" s="3">
        <v>2</v>
      </c>
      <c r="O38" s="194">
        <v>1</v>
      </c>
      <c r="P38" s="194">
        <v>3</v>
      </c>
      <c r="Q38" s="41">
        <v>1</v>
      </c>
      <c r="R38" s="58">
        <v>0</v>
      </c>
      <c r="S38" s="58">
        <v>1</v>
      </c>
      <c r="T38" s="3">
        <f t="shared" si="1"/>
        <v>3</v>
      </c>
      <c r="U38" s="194">
        <f t="shared" si="2"/>
        <v>1</v>
      </c>
      <c r="V38" s="194">
        <f t="shared" si="3"/>
        <v>4</v>
      </c>
    </row>
    <row r="39" spans="1:22" ht="12" customHeight="1">
      <c r="A39" s="209">
        <f t="shared" si="0"/>
        <v>1981</v>
      </c>
      <c r="B39" s="3"/>
      <c r="C39" s="4"/>
      <c r="D39" s="4"/>
      <c r="E39" s="3"/>
      <c r="F39" s="4"/>
      <c r="G39" s="4"/>
      <c r="H39" s="3"/>
      <c r="I39" s="194"/>
      <c r="J39" s="194"/>
      <c r="K39" s="3"/>
      <c r="L39" s="194"/>
      <c r="M39" s="194"/>
      <c r="N39" s="3">
        <v>3</v>
      </c>
      <c r="O39" s="194">
        <v>2</v>
      </c>
      <c r="P39" s="194">
        <v>5</v>
      </c>
      <c r="Q39" s="41">
        <v>0</v>
      </c>
      <c r="R39" s="58">
        <v>0</v>
      </c>
      <c r="S39" s="58">
        <v>0</v>
      </c>
      <c r="T39" s="3">
        <f t="shared" si="1"/>
        <v>3</v>
      </c>
      <c r="U39" s="194">
        <f t="shared" si="2"/>
        <v>2</v>
      </c>
      <c r="V39" s="194">
        <f t="shared" si="3"/>
        <v>5</v>
      </c>
    </row>
    <row r="40" spans="1:22" ht="12" customHeight="1">
      <c r="A40" s="209">
        <f t="shared" si="0"/>
        <v>1980</v>
      </c>
      <c r="B40" s="3"/>
      <c r="C40" s="4"/>
      <c r="D40" s="4"/>
      <c r="E40" s="3"/>
      <c r="F40" s="4"/>
      <c r="G40" s="4"/>
      <c r="H40" s="3"/>
      <c r="I40" s="194"/>
      <c r="J40" s="194"/>
      <c r="K40" s="3"/>
      <c r="L40" s="194"/>
      <c r="M40" s="194"/>
      <c r="N40" s="3">
        <v>2</v>
      </c>
      <c r="O40" s="194">
        <v>4</v>
      </c>
      <c r="P40" s="194">
        <v>6</v>
      </c>
      <c r="Q40" s="41">
        <v>0</v>
      </c>
      <c r="R40" s="58">
        <v>0</v>
      </c>
      <c r="S40" s="58">
        <v>0</v>
      </c>
      <c r="T40" s="3">
        <f t="shared" si="1"/>
        <v>2</v>
      </c>
      <c r="U40" s="194">
        <f t="shared" si="2"/>
        <v>4</v>
      </c>
      <c r="V40" s="194">
        <f t="shared" si="3"/>
        <v>6</v>
      </c>
    </row>
    <row r="41" spans="1:22" ht="12" customHeight="1">
      <c r="A41" s="209">
        <f t="shared" si="0"/>
        <v>1979</v>
      </c>
      <c r="B41" s="3"/>
      <c r="C41" s="4"/>
      <c r="D41" s="4"/>
      <c r="E41" s="3"/>
      <c r="F41" s="4"/>
      <c r="G41" s="4"/>
      <c r="H41" s="3"/>
      <c r="I41" s="194"/>
      <c r="J41" s="194"/>
      <c r="K41" s="3"/>
      <c r="L41" s="194"/>
      <c r="M41" s="194"/>
      <c r="N41" s="3">
        <v>1</v>
      </c>
      <c r="O41" s="194">
        <v>3</v>
      </c>
      <c r="P41" s="194">
        <v>4</v>
      </c>
      <c r="Q41" s="41">
        <v>0</v>
      </c>
      <c r="R41" s="58">
        <v>0</v>
      </c>
      <c r="S41" s="58">
        <v>0</v>
      </c>
      <c r="T41" s="3">
        <f t="shared" si="1"/>
        <v>1</v>
      </c>
      <c r="U41" s="194">
        <f t="shared" si="2"/>
        <v>3</v>
      </c>
      <c r="V41" s="194">
        <f t="shared" si="3"/>
        <v>4</v>
      </c>
    </row>
    <row r="42" spans="1:22" ht="12" customHeight="1">
      <c r="A42" s="209">
        <f t="shared" si="0"/>
        <v>1978</v>
      </c>
      <c r="B42" s="3"/>
      <c r="C42" s="4"/>
      <c r="D42" s="4"/>
      <c r="E42" s="3"/>
      <c r="F42" s="4"/>
      <c r="G42" s="4"/>
      <c r="H42" s="3"/>
      <c r="I42" s="194"/>
      <c r="J42" s="194"/>
      <c r="K42" s="3"/>
      <c r="L42" s="194"/>
      <c r="M42" s="194"/>
      <c r="N42" s="3">
        <v>1</v>
      </c>
      <c r="O42" s="194">
        <v>4</v>
      </c>
      <c r="P42" s="194">
        <v>5</v>
      </c>
      <c r="Q42" s="41">
        <v>1</v>
      </c>
      <c r="R42" s="58">
        <v>0</v>
      </c>
      <c r="S42" s="58">
        <v>1</v>
      </c>
      <c r="T42" s="3">
        <f t="shared" si="1"/>
        <v>2</v>
      </c>
      <c r="U42" s="194">
        <f t="shared" si="2"/>
        <v>4</v>
      </c>
      <c r="V42" s="194">
        <f t="shared" si="3"/>
        <v>6</v>
      </c>
    </row>
    <row r="43" spans="1:22" ht="12" customHeight="1">
      <c r="A43" s="209">
        <f t="shared" si="0"/>
        <v>1977</v>
      </c>
      <c r="B43" s="3"/>
      <c r="C43" s="4"/>
      <c r="D43" s="4"/>
      <c r="E43" s="3"/>
      <c r="F43" s="4"/>
      <c r="G43" s="4"/>
      <c r="H43" s="3"/>
      <c r="I43" s="194"/>
      <c r="J43" s="194"/>
      <c r="K43" s="3"/>
      <c r="L43" s="194"/>
      <c r="M43" s="194"/>
      <c r="N43" s="3">
        <v>3</v>
      </c>
      <c r="O43" s="194">
        <v>4</v>
      </c>
      <c r="P43" s="194">
        <v>7</v>
      </c>
      <c r="Q43" s="41">
        <v>0</v>
      </c>
      <c r="R43" s="58">
        <v>2</v>
      </c>
      <c r="S43" s="58">
        <v>2</v>
      </c>
      <c r="T43" s="3">
        <f t="shared" si="1"/>
        <v>3</v>
      </c>
      <c r="U43" s="194">
        <f t="shared" si="2"/>
        <v>6</v>
      </c>
      <c r="V43" s="194">
        <f t="shared" si="3"/>
        <v>9</v>
      </c>
    </row>
    <row r="44" spans="1:22" ht="12" customHeight="1">
      <c r="A44" s="209">
        <f t="shared" si="0"/>
        <v>1976</v>
      </c>
      <c r="B44" s="3"/>
      <c r="C44" s="4"/>
      <c r="D44" s="4"/>
      <c r="E44" s="3"/>
      <c r="F44" s="4"/>
      <c r="G44" s="4"/>
      <c r="H44" s="3"/>
      <c r="I44" s="194"/>
      <c r="J44" s="194"/>
      <c r="K44" s="3"/>
      <c r="L44" s="194"/>
      <c r="M44" s="194"/>
      <c r="N44" s="3">
        <v>2</v>
      </c>
      <c r="O44" s="194">
        <v>1</v>
      </c>
      <c r="P44" s="194">
        <v>3</v>
      </c>
      <c r="Q44" s="41">
        <v>0</v>
      </c>
      <c r="R44" s="58">
        <v>1</v>
      </c>
      <c r="S44" s="58">
        <v>1</v>
      </c>
      <c r="T44" s="3">
        <f t="shared" si="1"/>
        <v>2</v>
      </c>
      <c r="U44" s="194">
        <f t="shared" si="2"/>
        <v>2</v>
      </c>
      <c r="V44" s="194">
        <f t="shared" si="3"/>
        <v>4</v>
      </c>
    </row>
    <row r="45" spans="1:22" ht="12" customHeight="1">
      <c r="A45" s="209">
        <f t="shared" si="0"/>
        <v>1975</v>
      </c>
      <c r="B45" s="3"/>
      <c r="C45" s="4"/>
      <c r="D45" s="4"/>
      <c r="E45" s="3"/>
      <c r="F45" s="4"/>
      <c r="G45" s="4"/>
      <c r="H45" s="3"/>
      <c r="I45" s="194"/>
      <c r="J45" s="194"/>
      <c r="K45" s="3"/>
      <c r="L45" s="194"/>
      <c r="M45" s="194"/>
      <c r="N45" s="3">
        <v>0</v>
      </c>
      <c r="O45" s="194">
        <v>1</v>
      </c>
      <c r="P45" s="194">
        <v>1</v>
      </c>
      <c r="Q45" s="41">
        <v>4</v>
      </c>
      <c r="R45" s="58">
        <v>1</v>
      </c>
      <c r="S45" s="58">
        <v>5</v>
      </c>
      <c r="T45" s="3">
        <f t="shared" si="1"/>
        <v>4</v>
      </c>
      <c r="U45" s="194">
        <f t="shared" si="2"/>
        <v>2</v>
      </c>
      <c r="V45" s="194">
        <f t="shared" si="3"/>
        <v>6</v>
      </c>
    </row>
    <row r="46" spans="1:22" ht="12" customHeight="1">
      <c r="A46" s="209">
        <f t="shared" si="0"/>
        <v>1974</v>
      </c>
      <c r="B46" s="3"/>
      <c r="C46" s="4"/>
      <c r="D46" s="4"/>
      <c r="E46" s="3"/>
      <c r="F46" s="4"/>
      <c r="G46" s="4"/>
      <c r="H46" s="3"/>
      <c r="I46" s="194"/>
      <c r="J46" s="194"/>
      <c r="K46" s="3"/>
      <c r="L46" s="194"/>
      <c r="M46" s="194"/>
      <c r="N46" s="3">
        <v>1</v>
      </c>
      <c r="O46" s="194">
        <v>1</v>
      </c>
      <c r="P46" s="194">
        <v>2</v>
      </c>
      <c r="Q46" s="41">
        <v>2</v>
      </c>
      <c r="R46" s="58">
        <v>0</v>
      </c>
      <c r="S46" s="58">
        <v>2</v>
      </c>
      <c r="T46" s="3">
        <f t="shared" si="1"/>
        <v>3</v>
      </c>
      <c r="U46" s="194">
        <f t="shared" si="2"/>
        <v>1</v>
      </c>
      <c r="V46" s="194">
        <f t="shared" si="3"/>
        <v>4</v>
      </c>
    </row>
    <row r="47" spans="1:22" ht="12" customHeight="1">
      <c r="A47" s="213" t="s">
        <v>411</v>
      </c>
      <c r="B47" s="3"/>
      <c r="C47" s="4"/>
      <c r="D47" s="4"/>
      <c r="E47" s="3"/>
      <c r="F47" s="4"/>
      <c r="G47" s="4"/>
      <c r="H47" s="3"/>
      <c r="I47" s="194"/>
      <c r="J47" s="194"/>
      <c r="K47" s="3"/>
      <c r="L47" s="194"/>
      <c r="M47" s="194"/>
      <c r="N47" s="3">
        <v>9</v>
      </c>
      <c r="O47" s="194">
        <v>26</v>
      </c>
      <c r="P47" s="194">
        <v>35</v>
      </c>
      <c r="Q47" s="41">
        <v>30</v>
      </c>
      <c r="R47" s="58">
        <v>16</v>
      </c>
      <c r="S47" s="58">
        <v>46</v>
      </c>
      <c r="T47" s="3">
        <f>SUM(Q47,N47,K47,H47,E47,B47)</f>
        <v>39</v>
      </c>
      <c r="U47" s="194">
        <f>SUM(R47,O47,L47,I47,F47,C47)</f>
        <v>42</v>
      </c>
      <c r="V47" s="194">
        <f>SUM(T47:U47)</f>
        <v>81</v>
      </c>
    </row>
    <row r="48" spans="1:22" s="142" customFormat="1" ht="12">
      <c r="A48" s="20" t="s">
        <v>9</v>
      </c>
      <c r="B48" s="223">
        <f aca="true" t="shared" si="4" ref="B48:V48">SUM(B9:B47)</f>
        <v>137630</v>
      </c>
      <c r="C48" s="18">
        <f t="shared" si="4"/>
        <v>131567</v>
      </c>
      <c r="D48" s="18">
        <f t="shared" si="4"/>
        <v>269197</v>
      </c>
      <c r="E48" s="223">
        <f t="shared" si="4"/>
        <v>1396</v>
      </c>
      <c r="F48" s="18">
        <f t="shared" si="4"/>
        <v>646</v>
      </c>
      <c r="G48" s="18">
        <f t="shared" si="4"/>
        <v>2042</v>
      </c>
      <c r="H48" s="223">
        <f t="shared" si="4"/>
        <v>200879</v>
      </c>
      <c r="I48" s="18">
        <f t="shared" si="4"/>
        <v>198850</v>
      </c>
      <c r="J48" s="18">
        <f t="shared" si="4"/>
        <v>399729</v>
      </c>
      <c r="K48" s="223">
        <f t="shared" si="4"/>
        <v>17934</v>
      </c>
      <c r="L48" s="18">
        <f t="shared" si="4"/>
        <v>10373</v>
      </c>
      <c r="M48" s="18">
        <f t="shared" si="4"/>
        <v>28307</v>
      </c>
      <c r="N48" s="223">
        <f>SUM(N9:N47)</f>
        <v>211826</v>
      </c>
      <c r="O48" s="18">
        <f>SUM(O9:O47)</f>
        <v>205643</v>
      </c>
      <c r="P48" s="479">
        <f>SUM(P9:P47)</f>
        <v>417469</v>
      </c>
      <c r="Q48" s="223">
        <f t="shared" si="4"/>
        <v>13191</v>
      </c>
      <c r="R48" s="18">
        <f t="shared" si="4"/>
        <v>7304</v>
      </c>
      <c r="S48" s="18">
        <f t="shared" si="4"/>
        <v>20495</v>
      </c>
      <c r="T48" s="223">
        <f t="shared" si="4"/>
        <v>582856</v>
      </c>
      <c r="U48" s="18">
        <f t="shared" si="4"/>
        <v>554383</v>
      </c>
      <c r="V48" s="18">
        <f t="shared" si="4"/>
        <v>1137239</v>
      </c>
    </row>
    <row r="49" ht="8.25" customHeight="1">
      <c r="S49" s="42"/>
    </row>
    <row r="50" spans="1:19" ht="12" customHeight="1">
      <c r="A50" s="263"/>
      <c r="I50" s="39"/>
      <c r="J50" s="39"/>
      <c r="K50" s="39"/>
      <c r="Q50" s="2"/>
      <c r="R50" s="2"/>
      <c r="S50" s="2"/>
    </row>
    <row r="51" ht="11.25">
      <c r="A51" s="209"/>
    </row>
    <row r="53" spans="2:19" ht="11.25">
      <c r="B53" s="39"/>
      <c r="C53" s="39"/>
      <c r="D53" s="39"/>
      <c r="Q53" s="2"/>
      <c r="R53" s="2"/>
      <c r="S53" s="2"/>
    </row>
    <row r="54" spans="2:19" ht="11.25">
      <c r="B54" s="39"/>
      <c r="C54" s="39"/>
      <c r="D54" s="39"/>
      <c r="Q54" s="2"/>
      <c r="R54" s="2"/>
      <c r="S54" s="2"/>
    </row>
    <row r="55" spans="2:19" ht="11.25">
      <c r="B55" s="39"/>
      <c r="C55" s="39"/>
      <c r="D55" s="39"/>
      <c r="Q55" s="2"/>
      <c r="R55" s="2"/>
      <c r="S55" s="2"/>
    </row>
    <row r="56" spans="2:19" ht="11.25">
      <c r="B56" s="39"/>
      <c r="C56" s="39"/>
      <c r="D56" s="39"/>
      <c r="Q56" s="2"/>
      <c r="R56" s="2"/>
      <c r="S56" s="2"/>
    </row>
    <row r="57" spans="2:19" ht="11.25">
      <c r="B57" s="39"/>
      <c r="C57" s="39"/>
      <c r="D57" s="39"/>
      <c r="Q57" s="2"/>
      <c r="R57" s="2"/>
      <c r="S57" s="2"/>
    </row>
    <row r="58" spans="2:19" ht="11.25">
      <c r="B58" s="39"/>
      <c r="C58" s="39"/>
      <c r="D58" s="39"/>
      <c r="Q58" s="2"/>
      <c r="R58" s="2"/>
      <c r="S58" s="2"/>
    </row>
    <row r="59" spans="2:19" ht="11.25">
      <c r="B59" s="39"/>
      <c r="C59" s="39"/>
      <c r="D59" s="39"/>
      <c r="Q59" s="2"/>
      <c r="R59" s="2"/>
      <c r="S59" s="2"/>
    </row>
    <row r="60" spans="2:19" ht="11.25">
      <c r="B60" s="39"/>
      <c r="C60" s="39"/>
      <c r="D60" s="39"/>
      <c r="Q60" s="2"/>
      <c r="R60" s="2"/>
      <c r="S60" s="2"/>
    </row>
    <row r="61" spans="2:19" ht="11.25">
      <c r="B61" s="39"/>
      <c r="C61" s="39"/>
      <c r="D61" s="39"/>
      <c r="Q61" s="2"/>
      <c r="R61" s="2"/>
      <c r="S61" s="2"/>
    </row>
    <row r="62" spans="2:19" ht="11.25">
      <c r="B62" s="39"/>
      <c r="C62" s="39"/>
      <c r="D62" s="39"/>
      <c r="Q62" s="2"/>
      <c r="R62" s="2"/>
      <c r="S62" s="2"/>
    </row>
    <row r="63" spans="2:19" ht="11.25">
      <c r="B63" s="39"/>
      <c r="C63" s="39"/>
      <c r="D63" s="39"/>
      <c r="Q63" s="2"/>
      <c r="R63" s="2"/>
      <c r="S63" s="2"/>
    </row>
    <row r="64" spans="2:19" ht="11.25">
      <c r="B64" s="39"/>
      <c r="C64" s="39"/>
      <c r="D64" s="39"/>
      <c r="Q64" s="2"/>
      <c r="R64" s="2"/>
      <c r="S64" s="2"/>
    </row>
    <row r="65" spans="2:19" ht="11.25">
      <c r="B65" s="39"/>
      <c r="C65" s="39"/>
      <c r="D65" s="39"/>
      <c r="Q65" s="2"/>
      <c r="R65" s="2"/>
      <c r="S65" s="2"/>
    </row>
    <row r="66" spans="2:19" ht="11.25">
      <c r="B66" s="39"/>
      <c r="C66" s="39"/>
      <c r="D66" s="39"/>
      <c r="Q66" s="2"/>
      <c r="R66" s="2"/>
      <c r="S66" s="2"/>
    </row>
    <row r="67" spans="2:19" ht="11.25">
      <c r="B67" s="39"/>
      <c r="C67" s="39"/>
      <c r="D67" s="39"/>
      <c r="Q67" s="2"/>
      <c r="R67" s="2"/>
      <c r="S67" s="2"/>
    </row>
    <row r="68" spans="2:19" ht="11.25">
      <c r="B68" s="39"/>
      <c r="C68" s="39"/>
      <c r="D68" s="39"/>
      <c r="Q68" s="2"/>
      <c r="R68" s="2"/>
      <c r="S68" s="2"/>
    </row>
    <row r="69" spans="2:19" ht="11.25">
      <c r="B69" s="39"/>
      <c r="C69" s="39"/>
      <c r="D69" s="39"/>
      <c r="Q69" s="2"/>
      <c r="R69" s="2"/>
      <c r="S69" s="2"/>
    </row>
    <row r="70" spans="2:19" ht="11.25">
      <c r="B70" s="39"/>
      <c r="C70" s="39"/>
      <c r="D70" s="39"/>
      <c r="Q70" s="2"/>
      <c r="R70" s="2"/>
      <c r="S70" s="2"/>
    </row>
    <row r="71" spans="2:19" ht="11.25">
      <c r="B71" s="39"/>
      <c r="C71" s="39"/>
      <c r="D71" s="39"/>
      <c r="Q71" s="2"/>
      <c r="R71" s="2"/>
      <c r="S71" s="2"/>
    </row>
    <row r="72" spans="2:19" ht="11.25">
      <c r="B72" s="39"/>
      <c r="C72" s="39"/>
      <c r="D72" s="39"/>
      <c r="Q72" s="2"/>
      <c r="R72" s="2"/>
      <c r="S72" s="2"/>
    </row>
  </sheetData>
  <sheetProtection/>
  <mergeCells count="3">
    <mergeCell ref="Q6:S6"/>
    <mergeCell ref="A2:V2"/>
    <mergeCell ref="A3:V3"/>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83"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AF78"/>
  <sheetViews>
    <sheetView zoomScalePageLayoutView="0" workbookViewId="0" topLeftCell="A1">
      <selection activeCell="R45" sqref="R45"/>
    </sheetView>
  </sheetViews>
  <sheetFormatPr defaultColWidth="8.57421875" defaultRowHeight="12.75"/>
  <cols>
    <col min="1" max="1" width="11.7109375" style="444" customWidth="1"/>
    <col min="2" max="3" width="8.00390625" style="443" customWidth="1"/>
    <col min="4" max="4" width="8.00390625" style="444" customWidth="1"/>
    <col min="5" max="6" width="7.140625" style="443" customWidth="1"/>
    <col min="7" max="7" width="7.140625" style="444" customWidth="1"/>
    <col min="8" max="9" width="7.140625" style="443" customWidth="1"/>
    <col min="10" max="10" width="7.140625" style="444" customWidth="1"/>
    <col min="11" max="22" width="7.140625" style="443" customWidth="1"/>
    <col min="23" max="25" width="7.7109375" style="443" customWidth="1"/>
    <col min="26" max="28" width="7.140625" style="443" customWidth="1"/>
    <col min="29" max="31" width="8.421875" style="443" customWidth="1"/>
    <col min="32" max="16384" width="8.57421875" style="443" customWidth="1"/>
  </cols>
  <sheetData>
    <row r="1" spans="1:10" ht="12">
      <c r="A1" s="456" t="s">
        <v>351</v>
      </c>
      <c r="D1" s="443"/>
      <c r="G1" s="443"/>
      <c r="J1" s="443"/>
    </row>
    <row r="2" spans="1:28" ht="12.75" customHeight="1">
      <c r="A2" s="513" t="s">
        <v>262</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row>
    <row r="3" spans="1:28" ht="12">
      <c r="A3" s="512" t="s">
        <v>261</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row>
    <row r="4" spans="1:10" ht="9.75" customHeight="1" thickBot="1">
      <c r="A4" s="455"/>
      <c r="B4" s="454"/>
      <c r="C4" s="454"/>
      <c r="D4" s="454"/>
      <c r="E4" s="454"/>
      <c r="F4" s="454"/>
      <c r="G4" s="454"/>
      <c r="H4" s="454"/>
      <c r="I4" s="454"/>
      <c r="J4" s="454"/>
    </row>
    <row r="5" spans="1:31" ht="53.25" customHeight="1">
      <c r="A5" s="514" t="s">
        <v>107</v>
      </c>
      <c r="B5" s="510" t="s">
        <v>417</v>
      </c>
      <c r="C5" s="511"/>
      <c r="D5" s="516"/>
      <c r="E5" s="510" t="s">
        <v>260</v>
      </c>
      <c r="F5" s="511"/>
      <c r="G5" s="516"/>
      <c r="H5" s="510" t="s">
        <v>416</v>
      </c>
      <c r="I5" s="511"/>
      <c r="J5" s="516"/>
      <c r="K5" s="510" t="s">
        <v>259</v>
      </c>
      <c r="L5" s="511"/>
      <c r="M5" s="516"/>
      <c r="N5" s="510" t="s">
        <v>258</v>
      </c>
      <c r="O5" s="511"/>
      <c r="P5" s="516"/>
      <c r="Q5" s="510" t="s">
        <v>257</v>
      </c>
      <c r="R5" s="511"/>
      <c r="S5" s="516"/>
      <c r="T5" s="510" t="s">
        <v>256</v>
      </c>
      <c r="U5" s="511"/>
      <c r="V5" s="516"/>
      <c r="W5" s="510" t="s">
        <v>255</v>
      </c>
      <c r="X5" s="511"/>
      <c r="Y5" s="516"/>
      <c r="Z5" s="510" t="s">
        <v>254</v>
      </c>
      <c r="AA5" s="511"/>
      <c r="AB5" s="511"/>
      <c r="AC5" s="510" t="s">
        <v>253</v>
      </c>
      <c r="AD5" s="511"/>
      <c r="AE5" s="511"/>
    </row>
    <row r="6" spans="1:31" ht="11.25">
      <c r="A6" s="515"/>
      <c r="B6" s="452" t="s">
        <v>55</v>
      </c>
      <c r="C6" s="451" t="s">
        <v>108</v>
      </c>
      <c r="D6" s="453" t="s">
        <v>56</v>
      </c>
      <c r="E6" s="452" t="s">
        <v>55</v>
      </c>
      <c r="F6" s="451" t="s">
        <v>108</v>
      </c>
      <c r="G6" s="453" t="s">
        <v>56</v>
      </c>
      <c r="H6" s="452" t="s">
        <v>55</v>
      </c>
      <c r="I6" s="451" t="s">
        <v>108</v>
      </c>
      <c r="J6" s="453" t="s">
        <v>56</v>
      </c>
      <c r="K6" s="452" t="s">
        <v>55</v>
      </c>
      <c r="L6" s="451" t="s">
        <v>108</v>
      </c>
      <c r="M6" s="453" t="s">
        <v>56</v>
      </c>
      <c r="N6" s="452" t="s">
        <v>55</v>
      </c>
      <c r="O6" s="451" t="s">
        <v>108</v>
      </c>
      <c r="P6" s="453" t="s">
        <v>56</v>
      </c>
      <c r="Q6" s="452" t="s">
        <v>55</v>
      </c>
      <c r="R6" s="451" t="s">
        <v>108</v>
      </c>
      <c r="S6" s="453" t="s">
        <v>56</v>
      </c>
      <c r="T6" s="452" t="s">
        <v>55</v>
      </c>
      <c r="U6" s="451" t="s">
        <v>108</v>
      </c>
      <c r="V6" s="453" t="s">
        <v>56</v>
      </c>
      <c r="W6" s="452" t="s">
        <v>55</v>
      </c>
      <c r="X6" s="451" t="s">
        <v>108</v>
      </c>
      <c r="Y6" s="453" t="s">
        <v>56</v>
      </c>
      <c r="Z6" s="452" t="s">
        <v>55</v>
      </c>
      <c r="AA6" s="451" t="s">
        <v>108</v>
      </c>
      <c r="AB6" s="451" t="s">
        <v>56</v>
      </c>
      <c r="AC6" s="452" t="s">
        <v>55</v>
      </c>
      <c r="AD6" s="451" t="s">
        <v>108</v>
      </c>
      <c r="AE6" s="451" t="s">
        <v>56</v>
      </c>
    </row>
    <row r="7" spans="1:31" ht="11.25">
      <c r="A7" s="447" t="s">
        <v>415</v>
      </c>
      <c r="B7" s="480">
        <v>0</v>
      </c>
      <c r="C7" s="481">
        <v>1</v>
      </c>
      <c r="D7" s="482">
        <v>1</v>
      </c>
      <c r="E7" s="481">
        <v>0</v>
      </c>
      <c r="F7" s="481">
        <v>0</v>
      </c>
      <c r="G7" s="481">
        <v>0</v>
      </c>
      <c r="H7" s="480">
        <v>0</v>
      </c>
      <c r="I7" s="481">
        <v>0</v>
      </c>
      <c r="J7" s="482">
        <v>0</v>
      </c>
      <c r="K7" s="480">
        <v>0</v>
      </c>
      <c r="L7" s="481">
        <v>0</v>
      </c>
      <c r="M7" s="481">
        <v>0</v>
      </c>
      <c r="N7" s="480">
        <v>0</v>
      </c>
      <c r="O7" s="481">
        <v>0</v>
      </c>
      <c r="P7" s="482">
        <v>0</v>
      </c>
      <c r="Q7" s="480">
        <v>0</v>
      </c>
      <c r="R7" s="481">
        <v>0</v>
      </c>
      <c r="S7" s="482">
        <v>0</v>
      </c>
      <c r="T7" s="480">
        <v>0</v>
      </c>
      <c r="U7" s="481">
        <v>0</v>
      </c>
      <c r="V7" s="482">
        <v>0</v>
      </c>
      <c r="W7" s="481">
        <v>0</v>
      </c>
      <c r="X7" s="481">
        <v>0</v>
      </c>
      <c r="Y7" s="481">
        <v>0</v>
      </c>
      <c r="Z7" s="483">
        <v>0</v>
      </c>
      <c r="AA7" s="481">
        <v>0</v>
      </c>
      <c r="AB7" s="481">
        <v>0</v>
      </c>
      <c r="AC7" s="483">
        <v>0</v>
      </c>
      <c r="AD7" s="484">
        <v>1</v>
      </c>
      <c r="AE7" s="484">
        <v>1</v>
      </c>
    </row>
    <row r="8" spans="1:31" s="444" customFormat="1" ht="11.25">
      <c r="A8" s="447" t="s">
        <v>263</v>
      </c>
      <c r="B8" s="485">
        <v>6</v>
      </c>
      <c r="C8" s="486">
        <v>7</v>
      </c>
      <c r="D8" s="487">
        <v>13</v>
      </c>
      <c r="E8" s="488">
        <v>0</v>
      </c>
      <c r="F8" s="488">
        <v>0</v>
      </c>
      <c r="G8" s="488">
        <v>0</v>
      </c>
      <c r="H8" s="485">
        <v>0</v>
      </c>
      <c r="I8" s="486">
        <v>0</v>
      </c>
      <c r="J8" s="487">
        <v>0</v>
      </c>
      <c r="K8" s="485">
        <v>0</v>
      </c>
      <c r="L8" s="486">
        <v>0</v>
      </c>
      <c r="M8" s="486">
        <v>0</v>
      </c>
      <c r="N8" s="485">
        <v>0</v>
      </c>
      <c r="O8" s="486">
        <v>0</v>
      </c>
      <c r="P8" s="487">
        <v>0</v>
      </c>
      <c r="Q8" s="485">
        <v>0</v>
      </c>
      <c r="R8" s="486">
        <v>0</v>
      </c>
      <c r="S8" s="487">
        <v>0</v>
      </c>
      <c r="T8" s="485">
        <v>0</v>
      </c>
      <c r="U8" s="486">
        <v>0</v>
      </c>
      <c r="V8" s="487">
        <v>0</v>
      </c>
      <c r="W8" s="488">
        <v>0</v>
      </c>
      <c r="X8" s="488">
        <v>0</v>
      </c>
      <c r="Y8" s="488">
        <v>0</v>
      </c>
      <c r="Z8" s="489">
        <v>0</v>
      </c>
      <c r="AA8" s="486">
        <v>0</v>
      </c>
      <c r="AB8" s="486">
        <v>0</v>
      </c>
      <c r="AC8" s="489">
        <v>6</v>
      </c>
      <c r="AD8" s="490">
        <v>7</v>
      </c>
      <c r="AE8" s="490">
        <v>13</v>
      </c>
    </row>
    <row r="9" spans="1:32" ht="11.25">
      <c r="A9" s="449" t="s">
        <v>264</v>
      </c>
      <c r="B9" s="485">
        <v>327</v>
      </c>
      <c r="C9" s="486">
        <v>313</v>
      </c>
      <c r="D9" s="487">
        <v>640</v>
      </c>
      <c r="E9" s="488">
        <v>0</v>
      </c>
      <c r="F9" s="488">
        <v>0</v>
      </c>
      <c r="G9" s="488">
        <v>0</v>
      </c>
      <c r="H9" s="485">
        <v>0</v>
      </c>
      <c r="I9" s="486">
        <v>0</v>
      </c>
      <c r="J9" s="487">
        <v>0</v>
      </c>
      <c r="K9" s="485">
        <v>0</v>
      </c>
      <c r="L9" s="486">
        <v>0</v>
      </c>
      <c r="M9" s="486">
        <v>0</v>
      </c>
      <c r="N9" s="485">
        <v>0</v>
      </c>
      <c r="O9" s="486">
        <v>0</v>
      </c>
      <c r="P9" s="487">
        <v>0</v>
      </c>
      <c r="Q9" s="485">
        <v>0</v>
      </c>
      <c r="R9" s="486">
        <v>0</v>
      </c>
      <c r="S9" s="487">
        <v>0</v>
      </c>
      <c r="T9" s="485">
        <v>0</v>
      </c>
      <c r="U9" s="486">
        <v>0</v>
      </c>
      <c r="V9" s="487">
        <v>0</v>
      </c>
      <c r="W9" s="488">
        <v>0</v>
      </c>
      <c r="X9" s="488">
        <v>0</v>
      </c>
      <c r="Y9" s="488">
        <v>0</v>
      </c>
      <c r="Z9" s="485">
        <v>0</v>
      </c>
      <c r="AA9" s="486">
        <v>0</v>
      </c>
      <c r="AB9" s="486">
        <v>0</v>
      </c>
      <c r="AC9" s="485">
        <v>327</v>
      </c>
      <c r="AD9" s="486">
        <v>313</v>
      </c>
      <c r="AE9" s="486">
        <v>640</v>
      </c>
      <c r="AF9" s="450"/>
    </row>
    <row r="10" spans="1:31" ht="11.25">
      <c r="A10" s="447" t="s">
        <v>265</v>
      </c>
      <c r="B10" s="485">
        <v>12865</v>
      </c>
      <c r="C10" s="486">
        <v>17028</v>
      </c>
      <c r="D10" s="487">
        <v>29893</v>
      </c>
      <c r="E10" s="488">
        <v>0</v>
      </c>
      <c r="F10" s="488">
        <v>0</v>
      </c>
      <c r="G10" s="488">
        <v>0</v>
      </c>
      <c r="H10" s="485">
        <v>0</v>
      </c>
      <c r="I10" s="486">
        <v>0</v>
      </c>
      <c r="J10" s="487">
        <v>0</v>
      </c>
      <c r="K10" s="485">
        <v>0</v>
      </c>
      <c r="L10" s="486">
        <v>0</v>
      </c>
      <c r="M10" s="486">
        <v>0</v>
      </c>
      <c r="N10" s="485">
        <v>0</v>
      </c>
      <c r="O10" s="486">
        <v>0</v>
      </c>
      <c r="P10" s="487">
        <v>0</v>
      </c>
      <c r="Q10" s="485">
        <v>0</v>
      </c>
      <c r="R10" s="486">
        <v>0</v>
      </c>
      <c r="S10" s="487">
        <v>0</v>
      </c>
      <c r="T10" s="485">
        <v>0</v>
      </c>
      <c r="U10" s="486">
        <v>0</v>
      </c>
      <c r="V10" s="487">
        <v>0</v>
      </c>
      <c r="W10" s="488">
        <v>0</v>
      </c>
      <c r="X10" s="488">
        <v>0</v>
      </c>
      <c r="Y10" s="488">
        <v>0</v>
      </c>
      <c r="Z10" s="485">
        <v>0</v>
      </c>
      <c r="AA10" s="486">
        <v>0</v>
      </c>
      <c r="AB10" s="486">
        <v>0</v>
      </c>
      <c r="AC10" s="485">
        <v>12865</v>
      </c>
      <c r="AD10" s="486">
        <v>17028</v>
      </c>
      <c r="AE10" s="486">
        <v>29893</v>
      </c>
    </row>
    <row r="11" spans="1:31" ht="11.25">
      <c r="A11" s="449" t="s">
        <v>266</v>
      </c>
      <c r="B11" s="485">
        <v>16383</v>
      </c>
      <c r="C11" s="486">
        <v>20295</v>
      </c>
      <c r="D11" s="487">
        <v>36678</v>
      </c>
      <c r="E11" s="488">
        <v>0</v>
      </c>
      <c r="F11" s="488">
        <v>0</v>
      </c>
      <c r="G11" s="488">
        <v>0</v>
      </c>
      <c r="H11" s="485">
        <v>0</v>
      </c>
      <c r="I11" s="486">
        <v>0</v>
      </c>
      <c r="J11" s="487">
        <v>0</v>
      </c>
      <c r="K11" s="485">
        <v>0</v>
      </c>
      <c r="L11" s="486">
        <v>0</v>
      </c>
      <c r="M11" s="486">
        <v>0</v>
      </c>
      <c r="N11" s="485">
        <v>0</v>
      </c>
      <c r="O11" s="486">
        <v>0</v>
      </c>
      <c r="P11" s="487">
        <v>0</v>
      </c>
      <c r="Q11" s="485">
        <v>0</v>
      </c>
      <c r="R11" s="486">
        <v>0</v>
      </c>
      <c r="S11" s="487">
        <v>0</v>
      </c>
      <c r="T11" s="485">
        <v>0</v>
      </c>
      <c r="U11" s="486">
        <v>0</v>
      </c>
      <c r="V11" s="487">
        <v>0</v>
      </c>
      <c r="W11" s="488">
        <v>0</v>
      </c>
      <c r="X11" s="488">
        <v>0</v>
      </c>
      <c r="Y11" s="488">
        <v>0</v>
      </c>
      <c r="Z11" s="485">
        <v>0</v>
      </c>
      <c r="AA11" s="486">
        <v>0</v>
      </c>
      <c r="AB11" s="486">
        <v>0</v>
      </c>
      <c r="AC11" s="485">
        <v>16383</v>
      </c>
      <c r="AD11" s="486">
        <v>20295</v>
      </c>
      <c r="AE11" s="486">
        <v>36678</v>
      </c>
    </row>
    <row r="12" spans="1:31" ht="11.25">
      <c r="A12" s="447" t="s">
        <v>267</v>
      </c>
      <c r="B12" s="485">
        <v>17309</v>
      </c>
      <c r="C12" s="486">
        <v>21849</v>
      </c>
      <c r="D12" s="487">
        <v>39158</v>
      </c>
      <c r="E12" s="488">
        <v>2</v>
      </c>
      <c r="F12" s="488">
        <v>1</v>
      </c>
      <c r="G12" s="488">
        <v>3</v>
      </c>
      <c r="H12" s="485">
        <v>0</v>
      </c>
      <c r="I12" s="486">
        <v>0</v>
      </c>
      <c r="J12" s="487">
        <v>0</v>
      </c>
      <c r="K12" s="485">
        <v>0</v>
      </c>
      <c r="L12" s="486">
        <v>0</v>
      </c>
      <c r="M12" s="486">
        <v>0</v>
      </c>
      <c r="N12" s="485">
        <v>1</v>
      </c>
      <c r="O12" s="486">
        <v>1</v>
      </c>
      <c r="P12" s="487">
        <v>2</v>
      </c>
      <c r="Q12" s="485">
        <v>0</v>
      </c>
      <c r="R12" s="486">
        <v>1</v>
      </c>
      <c r="S12" s="487">
        <v>1</v>
      </c>
      <c r="T12" s="485">
        <v>0</v>
      </c>
      <c r="U12" s="486">
        <v>0</v>
      </c>
      <c r="V12" s="487">
        <v>0</v>
      </c>
      <c r="W12" s="488">
        <v>4</v>
      </c>
      <c r="X12" s="488">
        <v>5</v>
      </c>
      <c r="Y12" s="488">
        <v>9</v>
      </c>
      <c r="Z12" s="485">
        <v>9</v>
      </c>
      <c r="AA12" s="486">
        <v>8</v>
      </c>
      <c r="AB12" s="486">
        <v>17</v>
      </c>
      <c r="AC12" s="485">
        <v>17325</v>
      </c>
      <c r="AD12" s="486">
        <v>21865</v>
      </c>
      <c r="AE12" s="486">
        <v>39190</v>
      </c>
    </row>
    <row r="13" spans="1:31" ht="11.25">
      <c r="A13" s="449" t="s">
        <v>268</v>
      </c>
      <c r="B13" s="485">
        <v>16325</v>
      </c>
      <c r="C13" s="486">
        <v>18896</v>
      </c>
      <c r="D13" s="487">
        <v>35221</v>
      </c>
      <c r="E13" s="488">
        <v>89</v>
      </c>
      <c r="F13" s="488">
        <v>453</v>
      </c>
      <c r="G13" s="488">
        <v>542</v>
      </c>
      <c r="H13" s="485">
        <v>3</v>
      </c>
      <c r="I13" s="486">
        <v>9</v>
      </c>
      <c r="J13" s="487">
        <v>12</v>
      </c>
      <c r="K13" s="485">
        <v>0</v>
      </c>
      <c r="L13" s="486">
        <v>3</v>
      </c>
      <c r="M13" s="486">
        <v>3</v>
      </c>
      <c r="N13" s="485">
        <v>12</v>
      </c>
      <c r="O13" s="486">
        <v>26</v>
      </c>
      <c r="P13" s="487">
        <v>38</v>
      </c>
      <c r="Q13" s="485">
        <v>1</v>
      </c>
      <c r="R13" s="486">
        <v>1</v>
      </c>
      <c r="S13" s="487">
        <v>2</v>
      </c>
      <c r="T13" s="485">
        <v>3</v>
      </c>
      <c r="U13" s="486">
        <v>0</v>
      </c>
      <c r="V13" s="487">
        <v>3</v>
      </c>
      <c r="W13" s="488">
        <v>58</v>
      </c>
      <c r="X13" s="488">
        <v>102</v>
      </c>
      <c r="Y13" s="488">
        <v>160</v>
      </c>
      <c r="Z13" s="485">
        <v>708</v>
      </c>
      <c r="AA13" s="488">
        <v>957</v>
      </c>
      <c r="AB13" s="488">
        <v>1665</v>
      </c>
      <c r="AC13" s="485">
        <v>17199</v>
      </c>
      <c r="AD13" s="488">
        <v>20447</v>
      </c>
      <c r="AE13" s="488">
        <v>37646</v>
      </c>
    </row>
    <row r="14" spans="1:31" ht="11.25">
      <c r="A14" s="447" t="s">
        <v>269</v>
      </c>
      <c r="B14" s="485">
        <v>13051</v>
      </c>
      <c r="C14" s="486">
        <v>14262</v>
      </c>
      <c r="D14" s="487">
        <v>27313</v>
      </c>
      <c r="E14" s="488">
        <v>116</v>
      </c>
      <c r="F14" s="488">
        <v>441</v>
      </c>
      <c r="G14" s="488">
        <v>557</v>
      </c>
      <c r="H14" s="485">
        <v>129</v>
      </c>
      <c r="I14" s="486">
        <v>139</v>
      </c>
      <c r="J14" s="487">
        <v>268</v>
      </c>
      <c r="K14" s="485">
        <v>0</v>
      </c>
      <c r="L14" s="486">
        <v>3</v>
      </c>
      <c r="M14" s="486">
        <v>3</v>
      </c>
      <c r="N14" s="485">
        <v>124</v>
      </c>
      <c r="O14" s="486">
        <v>346</v>
      </c>
      <c r="P14" s="487">
        <v>470</v>
      </c>
      <c r="Q14" s="485">
        <v>28</v>
      </c>
      <c r="R14" s="486">
        <v>39</v>
      </c>
      <c r="S14" s="487">
        <v>67</v>
      </c>
      <c r="T14" s="485">
        <v>54</v>
      </c>
      <c r="U14" s="486">
        <v>33</v>
      </c>
      <c r="V14" s="487">
        <v>87</v>
      </c>
      <c r="W14" s="488">
        <v>311</v>
      </c>
      <c r="X14" s="488">
        <v>320</v>
      </c>
      <c r="Y14" s="488">
        <v>631</v>
      </c>
      <c r="Z14" s="485">
        <v>896</v>
      </c>
      <c r="AA14" s="488">
        <v>997</v>
      </c>
      <c r="AB14" s="488">
        <v>1893</v>
      </c>
      <c r="AC14" s="485">
        <v>14709</v>
      </c>
      <c r="AD14" s="488">
        <v>16580</v>
      </c>
      <c r="AE14" s="488">
        <v>31289</v>
      </c>
    </row>
    <row r="15" spans="1:31" ht="11.25">
      <c r="A15" s="449" t="s">
        <v>270</v>
      </c>
      <c r="B15" s="485">
        <v>8299</v>
      </c>
      <c r="C15" s="486">
        <v>8730</v>
      </c>
      <c r="D15" s="487">
        <v>17029</v>
      </c>
      <c r="E15" s="488">
        <v>97</v>
      </c>
      <c r="F15" s="488">
        <v>314</v>
      </c>
      <c r="G15" s="488">
        <v>411</v>
      </c>
      <c r="H15" s="485">
        <v>281</v>
      </c>
      <c r="I15" s="486">
        <v>417</v>
      </c>
      <c r="J15" s="487">
        <v>698</v>
      </c>
      <c r="K15" s="485">
        <v>0</v>
      </c>
      <c r="L15" s="486">
        <v>5</v>
      </c>
      <c r="M15" s="486">
        <v>5</v>
      </c>
      <c r="N15" s="485">
        <v>147</v>
      </c>
      <c r="O15" s="486">
        <v>372</v>
      </c>
      <c r="P15" s="487">
        <v>519</v>
      </c>
      <c r="Q15" s="485">
        <v>250</v>
      </c>
      <c r="R15" s="486">
        <v>242</v>
      </c>
      <c r="S15" s="487">
        <v>492</v>
      </c>
      <c r="T15" s="485">
        <v>315</v>
      </c>
      <c r="U15" s="486">
        <v>285</v>
      </c>
      <c r="V15" s="487">
        <v>600</v>
      </c>
      <c r="W15" s="488">
        <v>306</v>
      </c>
      <c r="X15" s="488">
        <v>334</v>
      </c>
      <c r="Y15" s="488">
        <v>640</v>
      </c>
      <c r="Z15" s="485">
        <v>643</v>
      </c>
      <c r="AA15" s="488">
        <v>636</v>
      </c>
      <c r="AB15" s="488">
        <v>1279</v>
      </c>
      <c r="AC15" s="485">
        <v>10338</v>
      </c>
      <c r="AD15" s="488">
        <v>11335</v>
      </c>
      <c r="AE15" s="488">
        <v>21673</v>
      </c>
    </row>
    <row r="16" spans="1:31" ht="11.25">
      <c r="A16" s="447" t="s">
        <v>271</v>
      </c>
      <c r="B16" s="485">
        <v>4855</v>
      </c>
      <c r="C16" s="486">
        <v>5014</v>
      </c>
      <c r="D16" s="487">
        <v>9869</v>
      </c>
      <c r="E16" s="488">
        <v>60</v>
      </c>
      <c r="F16" s="488">
        <v>204</v>
      </c>
      <c r="G16" s="488">
        <v>264</v>
      </c>
      <c r="H16" s="485">
        <v>223</v>
      </c>
      <c r="I16" s="486">
        <v>304</v>
      </c>
      <c r="J16" s="487">
        <v>527</v>
      </c>
      <c r="K16" s="485">
        <v>0</v>
      </c>
      <c r="L16" s="486">
        <v>2</v>
      </c>
      <c r="M16" s="486">
        <v>2</v>
      </c>
      <c r="N16" s="485">
        <v>106</v>
      </c>
      <c r="O16" s="486">
        <v>173</v>
      </c>
      <c r="P16" s="487">
        <v>279</v>
      </c>
      <c r="Q16" s="485">
        <v>341</v>
      </c>
      <c r="R16" s="486">
        <v>375</v>
      </c>
      <c r="S16" s="487">
        <v>716</v>
      </c>
      <c r="T16" s="485">
        <v>454</v>
      </c>
      <c r="U16" s="486">
        <v>414</v>
      </c>
      <c r="V16" s="487">
        <v>868</v>
      </c>
      <c r="W16" s="488">
        <v>186</v>
      </c>
      <c r="X16" s="488">
        <v>198</v>
      </c>
      <c r="Y16" s="488">
        <v>384</v>
      </c>
      <c r="Z16" s="485">
        <v>347</v>
      </c>
      <c r="AA16" s="488">
        <v>340</v>
      </c>
      <c r="AB16" s="488">
        <v>687</v>
      </c>
      <c r="AC16" s="485">
        <v>6572</v>
      </c>
      <c r="AD16" s="488">
        <v>7024</v>
      </c>
      <c r="AE16" s="488">
        <v>13596</v>
      </c>
    </row>
    <row r="17" spans="1:31" ht="11.25">
      <c r="A17" s="449" t="s">
        <v>272</v>
      </c>
      <c r="B17" s="485">
        <v>2603</v>
      </c>
      <c r="C17" s="486">
        <v>2862</v>
      </c>
      <c r="D17" s="487">
        <v>5465</v>
      </c>
      <c r="E17" s="488">
        <v>39</v>
      </c>
      <c r="F17" s="488">
        <v>155</v>
      </c>
      <c r="G17" s="488">
        <v>194</v>
      </c>
      <c r="H17" s="485">
        <v>325</v>
      </c>
      <c r="I17" s="486">
        <v>494</v>
      </c>
      <c r="J17" s="487">
        <v>819</v>
      </c>
      <c r="K17" s="485">
        <v>0</v>
      </c>
      <c r="L17" s="486">
        <v>1</v>
      </c>
      <c r="M17" s="486">
        <v>1</v>
      </c>
      <c r="N17" s="485">
        <v>58</v>
      </c>
      <c r="O17" s="486">
        <v>96</v>
      </c>
      <c r="P17" s="487">
        <v>154</v>
      </c>
      <c r="Q17" s="485">
        <v>384</v>
      </c>
      <c r="R17" s="486">
        <v>417</v>
      </c>
      <c r="S17" s="487">
        <v>801</v>
      </c>
      <c r="T17" s="485">
        <v>499</v>
      </c>
      <c r="U17" s="486">
        <v>483</v>
      </c>
      <c r="V17" s="487">
        <v>982</v>
      </c>
      <c r="W17" s="488">
        <v>112</v>
      </c>
      <c r="X17" s="488">
        <v>107</v>
      </c>
      <c r="Y17" s="488">
        <v>219</v>
      </c>
      <c r="Z17" s="485">
        <v>180</v>
      </c>
      <c r="AA17" s="488">
        <v>181</v>
      </c>
      <c r="AB17" s="488">
        <v>361</v>
      </c>
      <c r="AC17" s="485">
        <v>4200</v>
      </c>
      <c r="AD17" s="488">
        <v>4796</v>
      </c>
      <c r="AE17" s="488">
        <v>8996</v>
      </c>
    </row>
    <row r="18" spans="1:31" ht="11.25">
      <c r="A18" s="447" t="s">
        <v>273</v>
      </c>
      <c r="B18" s="485">
        <v>1583</v>
      </c>
      <c r="C18" s="486">
        <v>1850</v>
      </c>
      <c r="D18" s="487">
        <v>3433</v>
      </c>
      <c r="E18" s="488">
        <v>33</v>
      </c>
      <c r="F18" s="488">
        <v>116</v>
      </c>
      <c r="G18" s="488">
        <v>149</v>
      </c>
      <c r="H18" s="485">
        <v>287</v>
      </c>
      <c r="I18" s="486">
        <v>526</v>
      </c>
      <c r="J18" s="487">
        <v>813</v>
      </c>
      <c r="K18" s="485">
        <v>0</v>
      </c>
      <c r="L18" s="486">
        <v>0</v>
      </c>
      <c r="M18" s="486">
        <v>0</v>
      </c>
      <c r="N18" s="485">
        <v>28</v>
      </c>
      <c r="O18" s="486">
        <v>59</v>
      </c>
      <c r="P18" s="487">
        <v>87</v>
      </c>
      <c r="Q18" s="485">
        <v>475</v>
      </c>
      <c r="R18" s="486">
        <v>483</v>
      </c>
      <c r="S18" s="487">
        <v>958</v>
      </c>
      <c r="T18" s="485">
        <v>609</v>
      </c>
      <c r="U18" s="486">
        <v>536</v>
      </c>
      <c r="V18" s="487">
        <v>1145</v>
      </c>
      <c r="W18" s="488">
        <v>71</v>
      </c>
      <c r="X18" s="488">
        <v>82</v>
      </c>
      <c r="Y18" s="488">
        <v>153</v>
      </c>
      <c r="Z18" s="485">
        <v>122</v>
      </c>
      <c r="AA18" s="488">
        <v>118</v>
      </c>
      <c r="AB18" s="488">
        <v>240</v>
      </c>
      <c r="AC18" s="485">
        <v>3208</v>
      </c>
      <c r="AD18" s="488">
        <v>3770</v>
      </c>
      <c r="AE18" s="488">
        <v>6978</v>
      </c>
    </row>
    <row r="19" spans="1:31" ht="11.25">
      <c r="A19" s="449" t="s">
        <v>274</v>
      </c>
      <c r="B19" s="485">
        <v>1107</v>
      </c>
      <c r="C19" s="486">
        <v>1295</v>
      </c>
      <c r="D19" s="487">
        <v>2402</v>
      </c>
      <c r="E19" s="488">
        <v>28</v>
      </c>
      <c r="F19" s="488">
        <v>96</v>
      </c>
      <c r="G19" s="488">
        <v>124</v>
      </c>
      <c r="H19" s="485">
        <v>257</v>
      </c>
      <c r="I19" s="486">
        <v>353</v>
      </c>
      <c r="J19" s="487">
        <v>610</v>
      </c>
      <c r="K19" s="485">
        <v>0</v>
      </c>
      <c r="L19" s="486">
        <v>1</v>
      </c>
      <c r="M19" s="486">
        <v>1</v>
      </c>
      <c r="N19" s="485">
        <v>24</v>
      </c>
      <c r="O19" s="486">
        <v>41</v>
      </c>
      <c r="P19" s="487">
        <v>65</v>
      </c>
      <c r="Q19" s="485">
        <v>558</v>
      </c>
      <c r="R19" s="486">
        <v>510</v>
      </c>
      <c r="S19" s="487">
        <v>1068</v>
      </c>
      <c r="T19" s="485">
        <v>597</v>
      </c>
      <c r="U19" s="486">
        <v>523</v>
      </c>
      <c r="V19" s="487">
        <v>1120</v>
      </c>
      <c r="W19" s="488">
        <v>62</v>
      </c>
      <c r="X19" s="488">
        <v>48</v>
      </c>
      <c r="Y19" s="488">
        <v>110</v>
      </c>
      <c r="Z19" s="485">
        <v>78</v>
      </c>
      <c r="AA19" s="488">
        <v>66</v>
      </c>
      <c r="AB19" s="488">
        <v>144</v>
      </c>
      <c r="AC19" s="485">
        <v>2711</v>
      </c>
      <c r="AD19" s="488">
        <v>2933</v>
      </c>
      <c r="AE19" s="488">
        <v>5644</v>
      </c>
    </row>
    <row r="20" spans="1:31" ht="11.25">
      <c r="A20" s="447" t="s">
        <v>275</v>
      </c>
      <c r="B20" s="485">
        <v>756</v>
      </c>
      <c r="C20" s="486">
        <v>1044</v>
      </c>
      <c r="D20" s="487">
        <v>1800</v>
      </c>
      <c r="E20" s="488">
        <v>19</v>
      </c>
      <c r="F20" s="488">
        <v>56</v>
      </c>
      <c r="G20" s="488">
        <v>75</v>
      </c>
      <c r="H20" s="485">
        <v>207</v>
      </c>
      <c r="I20" s="486">
        <v>283</v>
      </c>
      <c r="J20" s="487">
        <v>490</v>
      </c>
      <c r="K20" s="485">
        <v>0</v>
      </c>
      <c r="L20" s="486">
        <v>0</v>
      </c>
      <c r="M20" s="486">
        <v>0</v>
      </c>
      <c r="N20" s="485">
        <v>14</v>
      </c>
      <c r="O20" s="486">
        <v>33</v>
      </c>
      <c r="P20" s="487">
        <v>47</v>
      </c>
      <c r="Q20" s="485">
        <v>424</v>
      </c>
      <c r="R20" s="486">
        <v>418</v>
      </c>
      <c r="S20" s="487">
        <v>842</v>
      </c>
      <c r="T20" s="485">
        <v>463</v>
      </c>
      <c r="U20" s="486">
        <v>397</v>
      </c>
      <c r="V20" s="487">
        <v>860</v>
      </c>
      <c r="W20" s="488">
        <v>54</v>
      </c>
      <c r="X20" s="488">
        <v>51</v>
      </c>
      <c r="Y20" s="488">
        <v>105</v>
      </c>
      <c r="Z20" s="485">
        <v>47</v>
      </c>
      <c r="AA20" s="488">
        <v>77</v>
      </c>
      <c r="AB20" s="488">
        <v>124</v>
      </c>
      <c r="AC20" s="485">
        <v>1984</v>
      </c>
      <c r="AD20" s="488">
        <v>2359</v>
      </c>
      <c r="AE20" s="488">
        <v>4343</v>
      </c>
    </row>
    <row r="21" spans="1:31" ht="11.25">
      <c r="A21" s="449" t="s">
        <v>276</v>
      </c>
      <c r="B21" s="485">
        <v>623</v>
      </c>
      <c r="C21" s="486">
        <v>837</v>
      </c>
      <c r="D21" s="487">
        <v>1460</v>
      </c>
      <c r="E21" s="488">
        <v>16</v>
      </c>
      <c r="F21" s="488">
        <v>68</v>
      </c>
      <c r="G21" s="488">
        <v>84</v>
      </c>
      <c r="H21" s="485">
        <v>165</v>
      </c>
      <c r="I21" s="486">
        <v>236</v>
      </c>
      <c r="J21" s="487">
        <v>401</v>
      </c>
      <c r="K21" s="485">
        <v>0</v>
      </c>
      <c r="L21" s="486">
        <v>0</v>
      </c>
      <c r="M21" s="486">
        <v>0</v>
      </c>
      <c r="N21" s="485">
        <v>18</v>
      </c>
      <c r="O21" s="486">
        <v>16</v>
      </c>
      <c r="P21" s="487">
        <v>34</v>
      </c>
      <c r="Q21" s="485">
        <v>323</v>
      </c>
      <c r="R21" s="486">
        <v>306</v>
      </c>
      <c r="S21" s="487">
        <v>629</v>
      </c>
      <c r="T21" s="485">
        <v>341</v>
      </c>
      <c r="U21" s="486">
        <v>323</v>
      </c>
      <c r="V21" s="487">
        <v>664</v>
      </c>
      <c r="W21" s="488">
        <v>39</v>
      </c>
      <c r="X21" s="488">
        <v>50</v>
      </c>
      <c r="Y21" s="488">
        <v>89</v>
      </c>
      <c r="Z21" s="485">
        <v>46</v>
      </c>
      <c r="AA21" s="488">
        <v>65</v>
      </c>
      <c r="AB21" s="488">
        <v>111</v>
      </c>
      <c r="AC21" s="485">
        <v>1571</v>
      </c>
      <c r="AD21" s="488">
        <v>1901</v>
      </c>
      <c r="AE21" s="488">
        <v>3472</v>
      </c>
    </row>
    <row r="22" spans="1:31" ht="11.25">
      <c r="A22" s="447" t="s">
        <v>277</v>
      </c>
      <c r="B22" s="485">
        <v>479</v>
      </c>
      <c r="C22" s="486">
        <v>755</v>
      </c>
      <c r="D22" s="487">
        <v>1234</v>
      </c>
      <c r="E22" s="488">
        <v>10</v>
      </c>
      <c r="F22" s="488">
        <v>53</v>
      </c>
      <c r="G22" s="488">
        <v>63</v>
      </c>
      <c r="H22" s="485">
        <v>82</v>
      </c>
      <c r="I22" s="486">
        <v>114</v>
      </c>
      <c r="J22" s="487">
        <v>196</v>
      </c>
      <c r="K22" s="485">
        <v>0</v>
      </c>
      <c r="L22" s="486">
        <v>1</v>
      </c>
      <c r="M22" s="486">
        <v>1</v>
      </c>
      <c r="N22" s="485">
        <v>9</v>
      </c>
      <c r="O22" s="486">
        <v>19</v>
      </c>
      <c r="P22" s="487">
        <v>28</v>
      </c>
      <c r="Q22" s="485">
        <v>253</v>
      </c>
      <c r="R22" s="486">
        <v>244</v>
      </c>
      <c r="S22" s="487">
        <v>497</v>
      </c>
      <c r="T22" s="485">
        <v>263</v>
      </c>
      <c r="U22" s="486">
        <v>237</v>
      </c>
      <c r="V22" s="487">
        <v>500</v>
      </c>
      <c r="W22" s="488">
        <v>28</v>
      </c>
      <c r="X22" s="488">
        <v>24</v>
      </c>
      <c r="Y22" s="488">
        <v>52</v>
      </c>
      <c r="Z22" s="485">
        <v>34</v>
      </c>
      <c r="AA22" s="488">
        <v>35</v>
      </c>
      <c r="AB22" s="488">
        <v>69</v>
      </c>
      <c r="AC22" s="485">
        <v>1158</v>
      </c>
      <c r="AD22" s="488">
        <v>1482</v>
      </c>
      <c r="AE22" s="488">
        <v>2640</v>
      </c>
    </row>
    <row r="23" spans="1:31" ht="11.25">
      <c r="A23" s="449" t="s">
        <v>278</v>
      </c>
      <c r="B23" s="485">
        <v>423</v>
      </c>
      <c r="C23" s="486">
        <v>687</v>
      </c>
      <c r="D23" s="487">
        <v>1110</v>
      </c>
      <c r="E23" s="488">
        <v>19</v>
      </c>
      <c r="F23" s="488">
        <v>50</v>
      </c>
      <c r="G23" s="488">
        <v>69</v>
      </c>
      <c r="H23" s="485">
        <v>63</v>
      </c>
      <c r="I23" s="486">
        <v>73</v>
      </c>
      <c r="J23" s="487">
        <v>136</v>
      </c>
      <c r="K23" s="485">
        <v>0</v>
      </c>
      <c r="L23" s="486">
        <v>0</v>
      </c>
      <c r="M23" s="486">
        <v>0</v>
      </c>
      <c r="N23" s="485">
        <v>11</v>
      </c>
      <c r="O23" s="486">
        <v>11</v>
      </c>
      <c r="P23" s="487">
        <v>22</v>
      </c>
      <c r="Q23" s="485">
        <v>243</v>
      </c>
      <c r="R23" s="486">
        <v>214</v>
      </c>
      <c r="S23" s="487">
        <v>457</v>
      </c>
      <c r="T23" s="485">
        <v>231</v>
      </c>
      <c r="U23" s="486">
        <v>206</v>
      </c>
      <c r="V23" s="487">
        <v>437</v>
      </c>
      <c r="W23" s="488">
        <v>40</v>
      </c>
      <c r="X23" s="488">
        <v>30</v>
      </c>
      <c r="Y23" s="488">
        <v>70</v>
      </c>
      <c r="Z23" s="485">
        <v>48</v>
      </c>
      <c r="AA23" s="488">
        <v>49</v>
      </c>
      <c r="AB23" s="488">
        <v>97</v>
      </c>
      <c r="AC23" s="485">
        <v>1078</v>
      </c>
      <c r="AD23" s="488">
        <v>1320</v>
      </c>
      <c r="AE23" s="488">
        <v>2398</v>
      </c>
    </row>
    <row r="24" spans="1:31" ht="11.25">
      <c r="A24" s="447" t="s">
        <v>279</v>
      </c>
      <c r="B24" s="485">
        <v>344</v>
      </c>
      <c r="C24" s="486">
        <v>624</v>
      </c>
      <c r="D24" s="487">
        <v>968</v>
      </c>
      <c r="E24" s="488">
        <v>8</v>
      </c>
      <c r="F24" s="488">
        <v>55</v>
      </c>
      <c r="G24" s="488">
        <v>63</v>
      </c>
      <c r="H24" s="485">
        <v>42</v>
      </c>
      <c r="I24" s="486">
        <v>39</v>
      </c>
      <c r="J24" s="487">
        <v>81</v>
      </c>
      <c r="K24" s="485">
        <v>1</v>
      </c>
      <c r="L24" s="486">
        <v>0</v>
      </c>
      <c r="M24" s="486">
        <v>1</v>
      </c>
      <c r="N24" s="485">
        <v>5</v>
      </c>
      <c r="O24" s="486">
        <v>16</v>
      </c>
      <c r="P24" s="487">
        <v>21</v>
      </c>
      <c r="Q24" s="485">
        <v>195</v>
      </c>
      <c r="R24" s="486">
        <v>161</v>
      </c>
      <c r="S24" s="487">
        <v>356</v>
      </c>
      <c r="T24" s="485">
        <v>184</v>
      </c>
      <c r="U24" s="486">
        <v>137</v>
      </c>
      <c r="V24" s="487">
        <v>321</v>
      </c>
      <c r="W24" s="488">
        <v>25</v>
      </c>
      <c r="X24" s="488">
        <v>25</v>
      </c>
      <c r="Y24" s="488">
        <v>50</v>
      </c>
      <c r="Z24" s="485">
        <v>30</v>
      </c>
      <c r="AA24" s="488">
        <v>35</v>
      </c>
      <c r="AB24" s="488">
        <v>65</v>
      </c>
      <c r="AC24" s="485">
        <v>834</v>
      </c>
      <c r="AD24" s="488">
        <v>1092</v>
      </c>
      <c r="AE24" s="488">
        <v>1926</v>
      </c>
    </row>
    <row r="25" spans="1:31" ht="11.25">
      <c r="A25" s="449" t="s">
        <v>280</v>
      </c>
      <c r="B25" s="485">
        <v>316</v>
      </c>
      <c r="C25" s="486">
        <v>563</v>
      </c>
      <c r="D25" s="487">
        <v>879</v>
      </c>
      <c r="E25" s="488">
        <v>15</v>
      </c>
      <c r="F25" s="488">
        <v>43</v>
      </c>
      <c r="G25" s="488">
        <v>58</v>
      </c>
      <c r="H25" s="485">
        <v>49</v>
      </c>
      <c r="I25" s="486">
        <v>42</v>
      </c>
      <c r="J25" s="487">
        <v>91</v>
      </c>
      <c r="K25" s="485">
        <v>1</v>
      </c>
      <c r="L25" s="486">
        <v>0</v>
      </c>
      <c r="M25" s="486">
        <v>1</v>
      </c>
      <c r="N25" s="485">
        <v>7</v>
      </c>
      <c r="O25" s="486">
        <v>10</v>
      </c>
      <c r="P25" s="487">
        <v>17</v>
      </c>
      <c r="Q25" s="485">
        <v>143</v>
      </c>
      <c r="R25" s="486">
        <v>125</v>
      </c>
      <c r="S25" s="487">
        <v>268</v>
      </c>
      <c r="T25" s="485">
        <v>135</v>
      </c>
      <c r="U25" s="486">
        <v>118</v>
      </c>
      <c r="V25" s="487">
        <v>253</v>
      </c>
      <c r="W25" s="488">
        <v>24</v>
      </c>
      <c r="X25" s="488">
        <v>19</v>
      </c>
      <c r="Y25" s="488">
        <v>43</v>
      </c>
      <c r="Z25" s="485">
        <v>24</v>
      </c>
      <c r="AA25" s="488">
        <v>26</v>
      </c>
      <c r="AB25" s="488">
        <v>50</v>
      </c>
      <c r="AC25" s="485">
        <v>714</v>
      </c>
      <c r="AD25" s="488">
        <v>946</v>
      </c>
      <c r="AE25" s="488">
        <v>1660</v>
      </c>
    </row>
    <row r="26" spans="1:31" ht="11.25">
      <c r="A26" s="447" t="s">
        <v>281</v>
      </c>
      <c r="B26" s="485">
        <v>244</v>
      </c>
      <c r="C26" s="486">
        <v>513</v>
      </c>
      <c r="D26" s="487">
        <v>757</v>
      </c>
      <c r="E26" s="488">
        <v>17</v>
      </c>
      <c r="F26" s="488">
        <v>44</v>
      </c>
      <c r="G26" s="488">
        <v>61</v>
      </c>
      <c r="H26" s="485">
        <v>32</v>
      </c>
      <c r="I26" s="486">
        <v>35</v>
      </c>
      <c r="J26" s="487">
        <v>67</v>
      </c>
      <c r="K26" s="485">
        <v>0</v>
      </c>
      <c r="L26" s="486">
        <v>1</v>
      </c>
      <c r="M26" s="486">
        <v>1</v>
      </c>
      <c r="N26" s="485">
        <v>6</v>
      </c>
      <c r="O26" s="486">
        <v>3</v>
      </c>
      <c r="P26" s="487">
        <v>9</v>
      </c>
      <c r="Q26" s="485">
        <v>117</v>
      </c>
      <c r="R26" s="486">
        <v>98</v>
      </c>
      <c r="S26" s="487">
        <v>215</v>
      </c>
      <c r="T26" s="485">
        <v>118</v>
      </c>
      <c r="U26" s="486">
        <v>83</v>
      </c>
      <c r="V26" s="487">
        <v>201</v>
      </c>
      <c r="W26" s="488">
        <v>15</v>
      </c>
      <c r="X26" s="488">
        <v>17</v>
      </c>
      <c r="Y26" s="488">
        <v>32</v>
      </c>
      <c r="Z26" s="485">
        <v>18</v>
      </c>
      <c r="AA26" s="488">
        <v>34</v>
      </c>
      <c r="AB26" s="488">
        <v>52</v>
      </c>
      <c r="AC26" s="485">
        <v>567</v>
      </c>
      <c r="AD26" s="488">
        <v>828</v>
      </c>
      <c r="AE26" s="488">
        <v>1395</v>
      </c>
    </row>
    <row r="27" spans="1:31" ht="11.25">
      <c r="A27" s="449" t="s">
        <v>282</v>
      </c>
      <c r="B27" s="485">
        <v>230</v>
      </c>
      <c r="C27" s="486">
        <v>422</v>
      </c>
      <c r="D27" s="487">
        <v>652</v>
      </c>
      <c r="E27" s="488">
        <v>13</v>
      </c>
      <c r="F27" s="488">
        <v>42</v>
      </c>
      <c r="G27" s="488">
        <v>55</v>
      </c>
      <c r="H27" s="485">
        <v>35</v>
      </c>
      <c r="I27" s="486">
        <v>23</v>
      </c>
      <c r="J27" s="487">
        <v>58</v>
      </c>
      <c r="K27" s="485">
        <v>0</v>
      </c>
      <c r="L27" s="486">
        <v>3</v>
      </c>
      <c r="M27" s="486">
        <v>3</v>
      </c>
      <c r="N27" s="485">
        <v>5</v>
      </c>
      <c r="O27" s="486">
        <v>7</v>
      </c>
      <c r="P27" s="487">
        <v>12</v>
      </c>
      <c r="Q27" s="485">
        <v>101</v>
      </c>
      <c r="R27" s="486">
        <v>99</v>
      </c>
      <c r="S27" s="487">
        <v>200</v>
      </c>
      <c r="T27" s="485">
        <v>84</v>
      </c>
      <c r="U27" s="486">
        <v>68</v>
      </c>
      <c r="V27" s="487">
        <v>152</v>
      </c>
      <c r="W27" s="488">
        <v>21</v>
      </c>
      <c r="X27" s="488">
        <v>15</v>
      </c>
      <c r="Y27" s="488">
        <v>36</v>
      </c>
      <c r="Z27" s="485">
        <v>21</v>
      </c>
      <c r="AA27" s="488">
        <v>30</v>
      </c>
      <c r="AB27" s="488">
        <v>51</v>
      </c>
      <c r="AC27" s="485">
        <v>510</v>
      </c>
      <c r="AD27" s="488">
        <v>709</v>
      </c>
      <c r="AE27" s="488">
        <v>1219</v>
      </c>
    </row>
    <row r="28" spans="1:31" ht="11.25">
      <c r="A28" s="447" t="s">
        <v>283</v>
      </c>
      <c r="B28" s="485">
        <v>198</v>
      </c>
      <c r="C28" s="486">
        <v>348</v>
      </c>
      <c r="D28" s="487">
        <v>546</v>
      </c>
      <c r="E28" s="488">
        <v>7</v>
      </c>
      <c r="F28" s="488">
        <v>23</v>
      </c>
      <c r="G28" s="488">
        <v>30</v>
      </c>
      <c r="H28" s="485">
        <v>25</v>
      </c>
      <c r="I28" s="486">
        <v>20</v>
      </c>
      <c r="J28" s="487">
        <v>45</v>
      </c>
      <c r="K28" s="485">
        <v>0</v>
      </c>
      <c r="L28" s="486">
        <v>0</v>
      </c>
      <c r="M28" s="486">
        <v>0</v>
      </c>
      <c r="N28" s="485">
        <v>2</v>
      </c>
      <c r="O28" s="486">
        <v>6</v>
      </c>
      <c r="P28" s="487">
        <v>8</v>
      </c>
      <c r="Q28" s="485">
        <v>119</v>
      </c>
      <c r="R28" s="486">
        <v>81</v>
      </c>
      <c r="S28" s="487">
        <v>200</v>
      </c>
      <c r="T28" s="485">
        <v>105</v>
      </c>
      <c r="U28" s="486">
        <v>70</v>
      </c>
      <c r="V28" s="487">
        <v>175</v>
      </c>
      <c r="W28" s="488">
        <v>9</v>
      </c>
      <c r="X28" s="488">
        <v>23</v>
      </c>
      <c r="Y28" s="488">
        <v>32</v>
      </c>
      <c r="Z28" s="485">
        <v>8</v>
      </c>
      <c r="AA28" s="488">
        <v>33</v>
      </c>
      <c r="AB28" s="488">
        <v>41</v>
      </c>
      <c r="AC28" s="485">
        <v>473</v>
      </c>
      <c r="AD28" s="488">
        <v>604</v>
      </c>
      <c r="AE28" s="488">
        <v>1077</v>
      </c>
    </row>
    <row r="29" spans="1:31" ht="11.25">
      <c r="A29" s="449" t="s">
        <v>284</v>
      </c>
      <c r="B29" s="485">
        <v>180</v>
      </c>
      <c r="C29" s="486">
        <v>345</v>
      </c>
      <c r="D29" s="487">
        <v>525</v>
      </c>
      <c r="E29" s="488">
        <v>3</v>
      </c>
      <c r="F29" s="488">
        <v>39</v>
      </c>
      <c r="G29" s="488">
        <v>42</v>
      </c>
      <c r="H29" s="485">
        <v>35</v>
      </c>
      <c r="I29" s="486">
        <v>15</v>
      </c>
      <c r="J29" s="487">
        <v>50</v>
      </c>
      <c r="K29" s="485">
        <v>0</v>
      </c>
      <c r="L29" s="486">
        <v>0</v>
      </c>
      <c r="M29" s="486">
        <v>0</v>
      </c>
      <c r="N29" s="485">
        <v>6</v>
      </c>
      <c r="O29" s="486">
        <v>5</v>
      </c>
      <c r="P29" s="487">
        <v>11</v>
      </c>
      <c r="Q29" s="485">
        <v>85</v>
      </c>
      <c r="R29" s="486">
        <v>60</v>
      </c>
      <c r="S29" s="487">
        <v>145</v>
      </c>
      <c r="T29" s="485">
        <v>73</v>
      </c>
      <c r="U29" s="486">
        <v>47</v>
      </c>
      <c r="V29" s="487">
        <v>120</v>
      </c>
      <c r="W29" s="488">
        <v>20</v>
      </c>
      <c r="X29" s="488">
        <v>10</v>
      </c>
      <c r="Y29" s="488">
        <v>30</v>
      </c>
      <c r="Z29" s="485">
        <v>12</v>
      </c>
      <c r="AA29" s="488">
        <v>16</v>
      </c>
      <c r="AB29" s="488">
        <v>28</v>
      </c>
      <c r="AC29" s="485">
        <v>414</v>
      </c>
      <c r="AD29" s="488">
        <v>537</v>
      </c>
      <c r="AE29" s="488">
        <v>951</v>
      </c>
    </row>
    <row r="30" spans="1:31" ht="11.25">
      <c r="A30" s="447" t="s">
        <v>285</v>
      </c>
      <c r="B30" s="485">
        <v>166</v>
      </c>
      <c r="C30" s="486">
        <v>260</v>
      </c>
      <c r="D30" s="487">
        <v>426</v>
      </c>
      <c r="E30" s="488">
        <v>9</v>
      </c>
      <c r="F30" s="488">
        <v>29</v>
      </c>
      <c r="G30" s="488">
        <v>38</v>
      </c>
      <c r="H30" s="485">
        <v>18</v>
      </c>
      <c r="I30" s="486">
        <v>14</v>
      </c>
      <c r="J30" s="487">
        <v>32</v>
      </c>
      <c r="K30" s="485">
        <v>1</v>
      </c>
      <c r="L30" s="486">
        <v>0</v>
      </c>
      <c r="M30" s="486">
        <v>1</v>
      </c>
      <c r="N30" s="485">
        <v>6</v>
      </c>
      <c r="O30" s="486">
        <v>4</v>
      </c>
      <c r="P30" s="487">
        <v>10</v>
      </c>
      <c r="Q30" s="485">
        <v>65</v>
      </c>
      <c r="R30" s="486">
        <v>41</v>
      </c>
      <c r="S30" s="487">
        <v>106</v>
      </c>
      <c r="T30" s="485">
        <v>61</v>
      </c>
      <c r="U30" s="486">
        <v>34</v>
      </c>
      <c r="V30" s="487">
        <v>95</v>
      </c>
      <c r="W30" s="488">
        <v>9</v>
      </c>
      <c r="X30" s="488">
        <v>12</v>
      </c>
      <c r="Y30" s="488">
        <v>21</v>
      </c>
      <c r="Z30" s="485">
        <v>18</v>
      </c>
      <c r="AA30" s="488">
        <v>20</v>
      </c>
      <c r="AB30" s="488">
        <v>38</v>
      </c>
      <c r="AC30" s="485">
        <v>353</v>
      </c>
      <c r="AD30" s="488">
        <v>414</v>
      </c>
      <c r="AE30" s="488">
        <v>767</v>
      </c>
    </row>
    <row r="31" spans="1:31" ht="11.25">
      <c r="A31" s="449" t="s">
        <v>286</v>
      </c>
      <c r="B31" s="485">
        <v>107</v>
      </c>
      <c r="C31" s="486">
        <v>249</v>
      </c>
      <c r="D31" s="487">
        <v>356</v>
      </c>
      <c r="E31" s="488">
        <v>3</v>
      </c>
      <c r="F31" s="488">
        <v>28</v>
      </c>
      <c r="G31" s="488">
        <v>31</v>
      </c>
      <c r="H31" s="485">
        <v>18</v>
      </c>
      <c r="I31" s="486">
        <v>14</v>
      </c>
      <c r="J31" s="487">
        <v>32</v>
      </c>
      <c r="K31" s="485">
        <v>0</v>
      </c>
      <c r="L31" s="486">
        <v>0</v>
      </c>
      <c r="M31" s="486">
        <v>0</v>
      </c>
      <c r="N31" s="485">
        <v>3</v>
      </c>
      <c r="O31" s="486">
        <v>10</v>
      </c>
      <c r="P31" s="487">
        <v>13</v>
      </c>
      <c r="Q31" s="485">
        <v>43</v>
      </c>
      <c r="R31" s="486">
        <v>38</v>
      </c>
      <c r="S31" s="487">
        <v>81</v>
      </c>
      <c r="T31" s="485">
        <v>55</v>
      </c>
      <c r="U31" s="486">
        <v>36</v>
      </c>
      <c r="V31" s="487">
        <v>91</v>
      </c>
      <c r="W31" s="488">
        <v>4</v>
      </c>
      <c r="X31" s="488">
        <v>7</v>
      </c>
      <c r="Y31" s="488">
        <v>11</v>
      </c>
      <c r="Z31" s="485">
        <v>12</v>
      </c>
      <c r="AA31" s="488">
        <v>14</v>
      </c>
      <c r="AB31" s="488">
        <v>26</v>
      </c>
      <c r="AC31" s="485">
        <v>245</v>
      </c>
      <c r="AD31" s="488">
        <v>396</v>
      </c>
      <c r="AE31" s="488">
        <v>641</v>
      </c>
    </row>
    <row r="32" spans="1:31" ht="11.25">
      <c r="A32" s="447" t="s">
        <v>287</v>
      </c>
      <c r="B32" s="485">
        <v>113</v>
      </c>
      <c r="C32" s="486">
        <v>219</v>
      </c>
      <c r="D32" s="487">
        <v>332</v>
      </c>
      <c r="E32" s="488">
        <v>3</v>
      </c>
      <c r="F32" s="488">
        <v>24</v>
      </c>
      <c r="G32" s="488">
        <v>27</v>
      </c>
      <c r="H32" s="485">
        <v>10</v>
      </c>
      <c r="I32" s="486">
        <v>13</v>
      </c>
      <c r="J32" s="487">
        <v>23</v>
      </c>
      <c r="K32" s="485">
        <v>0</v>
      </c>
      <c r="L32" s="486">
        <v>1</v>
      </c>
      <c r="M32" s="486">
        <v>1</v>
      </c>
      <c r="N32" s="485">
        <v>0</v>
      </c>
      <c r="O32" s="486">
        <v>9</v>
      </c>
      <c r="P32" s="487">
        <v>9</v>
      </c>
      <c r="Q32" s="485">
        <v>43</v>
      </c>
      <c r="R32" s="486">
        <v>39</v>
      </c>
      <c r="S32" s="487">
        <v>82</v>
      </c>
      <c r="T32" s="485">
        <v>37</v>
      </c>
      <c r="U32" s="486">
        <v>35</v>
      </c>
      <c r="V32" s="487">
        <v>72</v>
      </c>
      <c r="W32" s="488">
        <v>6</v>
      </c>
      <c r="X32" s="488">
        <v>4</v>
      </c>
      <c r="Y32" s="488">
        <v>10</v>
      </c>
      <c r="Z32" s="485">
        <v>13</v>
      </c>
      <c r="AA32" s="488">
        <v>13</v>
      </c>
      <c r="AB32" s="488">
        <v>26</v>
      </c>
      <c r="AC32" s="485">
        <v>225</v>
      </c>
      <c r="AD32" s="488">
        <v>357</v>
      </c>
      <c r="AE32" s="488">
        <v>582</v>
      </c>
    </row>
    <row r="33" spans="1:31" ht="11.25">
      <c r="A33" s="449" t="s">
        <v>288</v>
      </c>
      <c r="B33" s="485">
        <v>77</v>
      </c>
      <c r="C33" s="486">
        <v>196</v>
      </c>
      <c r="D33" s="487">
        <v>273</v>
      </c>
      <c r="E33" s="488">
        <v>4</v>
      </c>
      <c r="F33" s="488">
        <v>27</v>
      </c>
      <c r="G33" s="488">
        <v>31</v>
      </c>
      <c r="H33" s="485">
        <v>7</v>
      </c>
      <c r="I33" s="486">
        <v>14</v>
      </c>
      <c r="J33" s="487">
        <v>21</v>
      </c>
      <c r="K33" s="485">
        <v>0</v>
      </c>
      <c r="L33" s="486">
        <v>0</v>
      </c>
      <c r="M33" s="486">
        <v>0</v>
      </c>
      <c r="N33" s="485">
        <v>2</v>
      </c>
      <c r="O33" s="486">
        <v>5</v>
      </c>
      <c r="P33" s="487">
        <v>7</v>
      </c>
      <c r="Q33" s="485">
        <v>47</v>
      </c>
      <c r="R33" s="486">
        <v>34</v>
      </c>
      <c r="S33" s="487">
        <v>81</v>
      </c>
      <c r="T33" s="485">
        <v>34</v>
      </c>
      <c r="U33" s="486">
        <v>22</v>
      </c>
      <c r="V33" s="487">
        <v>56</v>
      </c>
      <c r="W33" s="488">
        <v>3</v>
      </c>
      <c r="X33" s="488">
        <v>3</v>
      </c>
      <c r="Y33" s="488">
        <v>6</v>
      </c>
      <c r="Z33" s="485">
        <v>5</v>
      </c>
      <c r="AA33" s="488">
        <v>18</v>
      </c>
      <c r="AB33" s="488">
        <v>23</v>
      </c>
      <c r="AC33" s="485">
        <v>179</v>
      </c>
      <c r="AD33" s="488">
        <v>319</v>
      </c>
      <c r="AE33" s="488">
        <v>498</v>
      </c>
    </row>
    <row r="34" spans="1:31" ht="11.25">
      <c r="A34" s="447" t="s">
        <v>289</v>
      </c>
      <c r="B34" s="485">
        <v>80</v>
      </c>
      <c r="C34" s="486">
        <v>182</v>
      </c>
      <c r="D34" s="487">
        <v>262</v>
      </c>
      <c r="E34" s="488">
        <v>8</v>
      </c>
      <c r="F34" s="488">
        <v>32</v>
      </c>
      <c r="G34" s="488">
        <v>40</v>
      </c>
      <c r="H34" s="485">
        <v>11</v>
      </c>
      <c r="I34" s="486">
        <v>8</v>
      </c>
      <c r="J34" s="487">
        <v>19</v>
      </c>
      <c r="K34" s="485">
        <v>0</v>
      </c>
      <c r="L34" s="486">
        <v>1</v>
      </c>
      <c r="M34" s="486">
        <v>1</v>
      </c>
      <c r="N34" s="485">
        <v>1</v>
      </c>
      <c r="O34" s="486">
        <v>4</v>
      </c>
      <c r="P34" s="487">
        <v>5</v>
      </c>
      <c r="Q34" s="485">
        <v>54</v>
      </c>
      <c r="R34" s="486">
        <v>32</v>
      </c>
      <c r="S34" s="487">
        <v>86</v>
      </c>
      <c r="T34" s="485">
        <v>46</v>
      </c>
      <c r="U34" s="486">
        <v>30</v>
      </c>
      <c r="V34" s="487">
        <v>76</v>
      </c>
      <c r="W34" s="488">
        <v>5</v>
      </c>
      <c r="X34" s="488">
        <v>7</v>
      </c>
      <c r="Y34" s="488">
        <v>12</v>
      </c>
      <c r="Z34" s="485">
        <v>4</v>
      </c>
      <c r="AA34" s="488">
        <v>12</v>
      </c>
      <c r="AB34" s="488">
        <v>16</v>
      </c>
      <c r="AC34" s="485">
        <v>209</v>
      </c>
      <c r="AD34" s="488">
        <v>308</v>
      </c>
      <c r="AE34" s="488">
        <v>517</v>
      </c>
    </row>
    <row r="35" spans="1:31" ht="11.25">
      <c r="A35" s="449" t="s">
        <v>290</v>
      </c>
      <c r="B35" s="485">
        <v>93</v>
      </c>
      <c r="C35" s="486">
        <v>156</v>
      </c>
      <c r="D35" s="487">
        <v>249</v>
      </c>
      <c r="E35" s="488">
        <v>4</v>
      </c>
      <c r="F35" s="488">
        <v>23</v>
      </c>
      <c r="G35" s="488">
        <v>27</v>
      </c>
      <c r="H35" s="485">
        <v>10</v>
      </c>
      <c r="I35" s="486">
        <v>10</v>
      </c>
      <c r="J35" s="487">
        <v>20</v>
      </c>
      <c r="K35" s="485">
        <v>0</v>
      </c>
      <c r="L35" s="486">
        <v>0</v>
      </c>
      <c r="M35" s="486">
        <v>0</v>
      </c>
      <c r="N35" s="485">
        <v>6</v>
      </c>
      <c r="O35" s="486">
        <v>1</v>
      </c>
      <c r="P35" s="487">
        <v>7</v>
      </c>
      <c r="Q35" s="485">
        <v>38</v>
      </c>
      <c r="R35" s="486">
        <v>15</v>
      </c>
      <c r="S35" s="487">
        <v>53</v>
      </c>
      <c r="T35" s="485">
        <v>28</v>
      </c>
      <c r="U35" s="486">
        <v>12</v>
      </c>
      <c r="V35" s="487">
        <v>40</v>
      </c>
      <c r="W35" s="488">
        <v>2</v>
      </c>
      <c r="X35" s="488">
        <v>3</v>
      </c>
      <c r="Y35" s="488">
        <v>5</v>
      </c>
      <c r="Z35" s="485">
        <v>6</v>
      </c>
      <c r="AA35" s="488">
        <v>19</v>
      </c>
      <c r="AB35" s="488">
        <v>25</v>
      </c>
      <c r="AC35" s="485">
        <v>187</v>
      </c>
      <c r="AD35" s="488">
        <v>239</v>
      </c>
      <c r="AE35" s="488">
        <v>426</v>
      </c>
    </row>
    <row r="36" spans="1:31" ht="11.25">
      <c r="A36" s="447" t="s">
        <v>291</v>
      </c>
      <c r="B36" s="485">
        <v>75</v>
      </c>
      <c r="C36" s="486">
        <v>145</v>
      </c>
      <c r="D36" s="487">
        <v>220</v>
      </c>
      <c r="E36" s="488">
        <v>8</v>
      </c>
      <c r="F36" s="488">
        <v>19</v>
      </c>
      <c r="G36" s="488">
        <v>27</v>
      </c>
      <c r="H36" s="485">
        <v>5</v>
      </c>
      <c r="I36" s="486">
        <v>6</v>
      </c>
      <c r="J36" s="487">
        <v>11</v>
      </c>
      <c r="K36" s="485">
        <v>0</v>
      </c>
      <c r="L36" s="486">
        <v>0</v>
      </c>
      <c r="M36" s="486">
        <v>0</v>
      </c>
      <c r="N36" s="485">
        <v>3</v>
      </c>
      <c r="O36" s="486">
        <v>5</v>
      </c>
      <c r="P36" s="487">
        <v>8</v>
      </c>
      <c r="Q36" s="485">
        <v>33</v>
      </c>
      <c r="R36" s="486">
        <v>18</v>
      </c>
      <c r="S36" s="487">
        <v>51</v>
      </c>
      <c r="T36" s="485">
        <v>29</v>
      </c>
      <c r="U36" s="486">
        <v>14</v>
      </c>
      <c r="V36" s="487">
        <v>43</v>
      </c>
      <c r="W36" s="488">
        <v>5</v>
      </c>
      <c r="X36" s="488">
        <v>3</v>
      </c>
      <c r="Y36" s="488">
        <v>8</v>
      </c>
      <c r="Z36" s="485">
        <v>9</v>
      </c>
      <c r="AA36" s="488">
        <v>14</v>
      </c>
      <c r="AB36" s="488">
        <v>23</v>
      </c>
      <c r="AC36" s="485">
        <v>167</v>
      </c>
      <c r="AD36" s="488">
        <v>224</v>
      </c>
      <c r="AE36" s="488">
        <v>391</v>
      </c>
    </row>
    <row r="37" spans="1:31" ht="11.25">
      <c r="A37" s="449" t="s">
        <v>292</v>
      </c>
      <c r="B37" s="485">
        <v>66</v>
      </c>
      <c r="C37" s="486">
        <v>169</v>
      </c>
      <c r="D37" s="487">
        <v>235</v>
      </c>
      <c r="E37" s="488">
        <v>4</v>
      </c>
      <c r="F37" s="488">
        <v>22</v>
      </c>
      <c r="G37" s="488">
        <v>26</v>
      </c>
      <c r="H37" s="485">
        <v>8</v>
      </c>
      <c r="I37" s="486">
        <v>8</v>
      </c>
      <c r="J37" s="487">
        <v>16</v>
      </c>
      <c r="K37" s="485">
        <v>0</v>
      </c>
      <c r="L37" s="486">
        <v>0</v>
      </c>
      <c r="M37" s="486">
        <v>0</v>
      </c>
      <c r="N37" s="485">
        <v>2</v>
      </c>
      <c r="O37" s="486">
        <v>5</v>
      </c>
      <c r="P37" s="487">
        <v>7</v>
      </c>
      <c r="Q37" s="485">
        <v>30</v>
      </c>
      <c r="R37" s="486">
        <v>18</v>
      </c>
      <c r="S37" s="487">
        <v>48</v>
      </c>
      <c r="T37" s="485">
        <v>23</v>
      </c>
      <c r="U37" s="486">
        <v>13</v>
      </c>
      <c r="V37" s="487">
        <v>36</v>
      </c>
      <c r="W37" s="488">
        <v>3</v>
      </c>
      <c r="X37" s="488">
        <v>3</v>
      </c>
      <c r="Y37" s="488">
        <v>6</v>
      </c>
      <c r="Z37" s="485">
        <v>4</v>
      </c>
      <c r="AA37" s="488">
        <v>8</v>
      </c>
      <c r="AB37" s="488">
        <v>12</v>
      </c>
      <c r="AC37" s="485">
        <v>140</v>
      </c>
      <c r="AD37" s="488">
        <v>246</v>
      </c>
      <c r="AE37" s="488">
        <v>386</v>
      </c>
    </row>
    <row r="38" spans="1:31" ht="11.25">
      <c r="A38" s="447" t="s">
        <v>293</v>
      </c>
      <c r="B38" s="485">
        <v>61</v>
      </c>
      <c r="C38" s="486">
        <v>121</v>
      </c>
      <c r="D38" s="487">
        <v>182</v>
      </c>
      <c r="E38" s="488">
        <v>6</v>
      </c>
      <c r="F38" s="488">
        <v>26</v>
      </c>
      <c r="G38" s="488">
        <v>32</v>
      </c>
      <c r="H38" s="485">
        <v>8</v>
      </c>
      <c r="I38" s="486">
        <v>4</v>
      </c>
      <c r="J38" s="487">
        <v>12</v>
      </c>
      <c r="K38" s="485">
        <v>0</v>
      </c>
      <c r="L38" s="486">
        <v>0</v>
      </c>
      <c r="M38" s="486">
        <v>0</v>
      </c>
      <c r="N38" s="485">
        <v>2</v>
      </c>
      <c r="O38" s="486">
        <v>5</v>
      </c>
      <c r="P38" s="487">
        <v>7</v>
      </c>
      <c r="Q38" s="485">
        <v>23</v>
      </c>
      <c r="R38" s="486">
        <v>16</v>
      </c>
      <c r="S38" s="487">
        <v>39</v>
      </c>
      <c r="T38" s="485">
        <v>20</v>
      </c>
      <c r="U38" s="486">
        <v>8</v>
      </c>
      <c r="V38" s="487">
        <v>28</v>
      </c>
      <c r="W38" s="488">
        <v>2</v>
      </c>
      <c r="X38" s="488">
        <v>5</v>
      </c>
      <c r="Y38" s="488">
        <v>7</v>
      </c>
      <c r="Z38" s="485">
        <v>0</v>
      </c>
      <c r="AA38" s="488">
        <v>8</v>
      </c>
      <c r="AB38" s="488">
        <v>8</v>
      </c>
      <c r="AC38" s="485">
        <v>122</v>
      </c>
      <c r="AD38" s="488">
        <v>193</v>
      </c>
      <c r="AE38" s="488">
        <v>315</v>
      </c>
    </row>
    <row r="39" spans="1:31" ht="11.25">
      <c r="A39" s="449" t="s">
        <v>294</v>
      </c>
      <c r="B39" s="485">
        <v>43</v>
      </c>
      <c r="C39" s="486">
        <v>123</v>
      </c>
      <c r="D39" s="487">
        <v>166</v>
      </c>
      <c r="E39" s="488">
        <v>3</v>
      </c>
      <c r="F39" s="488">
        <v>24</v>
      </c>
      <c r="G39" s="488">
        <v>27</v>
      </c>
      <c r="H39" s="485">
        <v>11</v>
      </c>
      <c r="I39" s="486">
        <v>7</v>
      </c>
      <c r="J39" s="487">
        <v>18</v>
      </c>
      <c r="K39" s="485">
        <v>1</v>
      </c>
      <c r="L39" s="486">
        <v>0</v>
      </c>
      <c r="M39" s="486">
        <v>1</v>
      </c>
      <c r="N39" s="485">
        <v>2</v>
      </c>
      <c r="O39" s="486">
        <v>3</v>
      </c>
      <c r="P39" s="487">
        <v>5</v>
      </c>
      <c r="Q39" s="485">
        <v>27</v>
      </c>
      <c r="R39" s="486">
        <v>14</v>
      </c>
      <c r="S39" s="487">
        <v>41</v>
      </c>
      <c r="T39" s="485">
        <v>17</v>
      </c>
      <c r="U39" s="486">
        <v>12</v>
      </c>
      <c r="V39" s="487">
        <v>29</v>
      </c>
      <c r="W39" s="488">
        <v>0</v>
      </c>
      <c r="X39" s="488">
        <v>1</v>
      </c>
      <c r="Y39" s="488">
        <v>1</v>
      </c>
      <c r="Z39" s="485">
        <v>2</v>
      </c>
      <c r="AA39" s="488">
        <v>2</v>
      </c>
      <c r="AB39" s="488">
        <v>4</v>
      </c>
      <c r="AC39" s="485">
        <v>106</v>
      </c>
      <c r="AD39" s="488">
        <v>186</v>
      </c>
      <c r="AE39" s="488">
        <v>292</v>
      </c>
    </row>
    <row r="40" spans="1:31" ht="11.25">
      <c r="A40" s="447" t="s">
        <v>295</v>
      </c>
      <c r="B40" s="485">
        <v>46</v>
      </c>
      <c r="C40" s="486">
        <v>100</v>
      </c>
      <c r="D40" s="487">
        <v>146</v>
      </c>
      <c r="E40" s="488">
        <v>4</v>
      </c>
      <c r="F40" s="488">
        <v>23</v>
      </c>
      <c r="G40" s="488">
        <v>27</v>
      </c>
      <c r="H40" s="485">
        <v>6</v>
      </c>
      <c r="I40" s="486">
        <v>2</v>
      </c>
      <c r="J40" s="487">
        <v>8</v>
      </c>
      <c r="K40" s="485">
        <v>0</v>
      </c>
      <c r="L40" s="486">
        <v>0</v>
      </c>
      <c r="M40" s="486">
        <v>0</v>
      </c>
      <c r="N40" s="485">
        <v>4</v>
      </c>
      <c r="O40" s="486">
        <v>4</v>
      </c>
      <c r="P40" s="487">
        <v>8</v>
      </c>
      <c r="Q40" s="485">
        <v>30</v>
      </c>
      <c r="R40" s="486">
        <v>15</v>
      </c>
      <c r="S40" s="487">
        <v>45</v>
      </c>
      <c r="T40" s="485">
        <v>22</v>
      </c>
      <c r="U40" s="486">
        <v>10</v>
      </c>
      <c r="V40" s="487">
        <v>32</v>
      </c>
      <c r="W40" s="488">
        <v>7</v>
      </c>
      <c r="X40" s="488">
        <v>4</v>
      </c>
      <c r="Y40" s="488">
        <v>11</v>
      </c>
      <c r="Z40" s="485">
        <v>5</v>
      </c>
      <c r="AA40" s="488">
        <v>10</v>
      </c>
      <c r="AB40" s="488">
        <v>15</v>
      </c>
      <c r="AC40" s="485">
        <v>124</v>
      </c>
      <c r="AD40" s="488">
        <v>168</v>
      </c>
      <c r="AE40" s="488">
        <v>292</v>
      </c>
    </row>
    <row r="41" spans="1:31" ht="11.25">
      <c r="A41" s="449" t="s">
        <v>296</v>
      </c>
      <c r="B41" s="485">
        <v>40</v>
      </c>
      <c r="C41" s="486">
        <v>111</v>
      </c>
      <c r="D41" s="487">
        <v>151</v>
      </c>
      <c r="E41" s="488">
        <v>2</v>
      </c>
      <c r="F41" s="488">
        <v>18</v>
      </c>
      <c r="G41" s="488">
        <v>20</v>
      </c>
      <c r="H41" s="485">
        <v>10</v>
      </c>
      <c r="I41" s="486">
        <v>3</v>
      </c>
      <c r="J41" s="487">
        <v>13</v>
      </c>
      <c r="K41" s="485">
        <v>0</v>
      </c>
      <c r="L41" s="486">
        <v>0</v>
      </c>
      <c r="M41" s="486">
        <v>0</v>
      </c>
      <c r="N41" s="485">
        <v>4</v>
      </c>
      <c r="O41" s="486">
        <v>2</v>
      </c>
      <c r="P41" s="487">
        <v>6</v>
      </c>
      <c r="Q41" s="485">
        <v>24</v>
      </c>
      <c r="R41" s="486">
        <v>10</v>
      </c>
      <c r="S41" s="487">
        <v>34</v>
      </c>
      <c r="T41" s="485">
        <v>19</v>
      </c>
      <c r="U41" s="486">
        <v>8</v>
      </c>
      <c r="V41" s="487">
        <v>27</v>
      </c>
      <c r="W41" s="488">
        <v>4</v>
      </c>
      <c r="X41" s="488">
        <v>7</v>
      </c>
      <c r="Y41" s="488">
        <v>11</v>
      </c>
      <c r="Z41" s="485">
        <v>5</v>
      </c>
      <c r="AA41" s="488">
        <v>9</v>
      </c>
      <c r="AB41" s="488">
        <v>14</v>
      </c>
      <c r="AC41" s="485">
        <v>108</v>
      </c>
      <c r="AD41" s="488">
        <v>168</v>
      </c>
      <c r="AE41" s="488">
        <v>276</v>
      </c>
    </row>
    <row r="42" spans="1:31" ht="11.25">
      <c r="A42" s="447" t="s">
        <v>297</v>
      </c>
      <c r="B42" s="485">
        <v>44</v>
      </c>
      <c r="C42" s="486">
        <v>68</v>
      </c>
      <c r="D42" s="487">
        <v>112</v>
      </c>
      <c r="E42" s="488">
        <v>2</v>
      </c>
      <c r="F42" s="488">
        <v>9</v>
      </c>
      <c r="G42" s="488">
        <v>11</v>
      </c>
      <c r="H42" s="485">
        <v>9</v>
      </c>
      <c r="I42" s="486">
        <v>1</v>
      </c>
      <c r="J42" s="487">
        <v>10</v>
      </c>
      <c r="K42" s="485">
        <v>0</v>
      </c>
      <c r="L42" s="486">
        <v>0</v>
      </c>
      <c r="M42" s="486">
        <v>0</v>
      </c>
      <c r="N42" s="485">
        <v>0</v>
      </c>
      <c r="O42" s="486">
        <v>3</v>
      </c>
      <c r="P42" s="487">
        <v>3</v>
      </c>
      <c r="Q42" s="485">
        <v>18</v>
      </c>
      <c r="R42" s="486">
        <v>4</v>
      </c>
      <c r="S42" s="487">
        <v>22</v>
      </c>
      <c r="T42" s="485">
        <v>19</v>
      </c>
      <c r="U42" s="486">
        <v>3</v>
      </c>
      <c r="V42" s="487">
        <v>22</v>
      </c>
      <c r="W42" s="488">
        <v>0</v>
      </c>
      <c r="X42" s="488">
        <v>1</v>
      </c>
      <c r="Y42" s="488">
        <v>1</v>
      </c>
      <c r="Z42" s="485">
        <v>5</v>
      </c>
      <c r="AA42" s="488">
        <v>1</v>
      </c>
      <c r="AB42" s="488">
        <v>6</v>
      </c>
      <c r="AC42" s="485">
        <v>97</v>
      </c>
      <c r="AD42" s="488">
        <v>90</v>
      </c>
      <c r="AE42" s="488">
        <v>187</v>
      </c>
    </row>
    <row r="43" spans="1:31" ht="11.25">
      <c r="A43" s="449" t="s">
        <v>298</v>
      </c>
      <c r="B43" s="485">
        <v>26</v>
      </c>
      <c r="C43" s="486">
        <v>58</v>
      </c>
      <c r="D43" s="487">
        <v>84</v>
      </c>
      <c r="E43" s="488">
        <v>0</v>
      </c>
      <c r="F43" s="488">
        <v>12</v>
      </c>
      <c r="G43" s="488">
        <v>12</v>
      </c>
      <c r="H43" s="485">
        <v>5</v>
      </c>
      <c r="I43" s="486">
        <v>5</v>
      </c>
      <c r="J43" s="487">
        <v>10</v>
      </c>
      <c r="K43" s="485">
        <v>0</v>
      </c>
      <c r="L43" s="486">
        <v>0</v>
      </c>
      <c r="M43" s="486">
        <v>0</v>
      </c>
      <c r="N43" s="485">
        <v>0</v>
      </c>
      <c r="O43" s="486">
        <v>0</v>
      </c>
      <c r="P43" s="487">
        <v>0</v>
      </c>
      <c r="Q43" s="485">
        <v>22</v>
      </c>
      <c r="R43" s="486">
        <v>13</v>
      </c>
      <c r="S43" s="487">
        <v>35</v>
      </c>
      <c r="T43" s="485">
        <v>18</v>
      </c>
      <c r="U43" s="486">
        <v>10</v>
      </c>
      <c r="V43" s="487">
        <v>28</v>
      </c>
      <c r="W43" s="488">
        <v>2</v>
      </c>
      <c r="X43" s="488">
        <v>2</v>
      </c>
      <c r="Y43" s="488">
        <v>4</v>
      </c>
      <c r="Z43" s="485">
        <v>4</v>
      </c>
      <c r="AA43" s="488">
        <v>2</v>
      </c>
      <c r="AB43" s="488">
        <v>6</v>
      </c>
      <c r="AC43" s="485">
        <v>77</v>
      </c>
      <c r="AD43" s="488">
        <v>102</v>
      </c>
      <c r="AE43" s="488">
        <v>179</v>
      </c>
    </row>
    <row r="44" spans="1:31" ht="11.25">
      <c r="A44" s="447" t="s">
        <v>299</v>
      </c>
      <c r="B44" s="485">
        <v>19</v>
      </c>
      <c r="C44" s="486">
        <v>51</v>
      </c>
      <c r="D44" s="487">
        <v>70</v>
      </c>
      <c r="E44" s="488">
        <v>2</v>
      </c>
      <c r="F44" s="488">
        <v>9</v>
      </c>
      <c r="G44" s="488">
        <v>11</v>
      </c>
      <c r="H44" s="485">
        <v>4</v>
      </c>
      <c r="I44" s="486">
        <v>3</v>
      </c>
      <c r="J44" s="487">
        <v>7</v>
      </c>
      <c r="K44" s="485">
        <v>0</v>
      </c>
      <c r="L44" s="486">
        <v>0</v>
      </c>
      <c r="M44" s="486">
        <v>0</v>
      </c>
      <c r="N44" s="485">
        <v>1</v>
      </c>
      <c r="O44" s="486">
        <v>0</v>
      </c>
      <c r="P44" s="487">
        <v>1</v>
      </c>
      <c r="Q44" s="485">
        <v>22</v>
      </c>
      <c r="R44" s="486">
        <v>5</v>
      </c>
      <c r="S44" s="487">
        <v>27</v>
      </c>
      <c r="T44" s="485">
        <v>15</v>
      </c>
      <c r="U44" s="486">
        <v>3</v>
      </c>
      <c r="V44" s="487">
        <v>18</v>
      </c>
      <c r="W44" s="488">
        <v>1</v>
      </c>
      <c r="X44" s="488">
        <v>2</v>
      </c>
      <c r="Y44" s="488">
        <v>3</v>
      </c>
      <c r="Z44" s="485">
        <v>2</v>
      </c>
      <c r="AA44" s="488">
        <v>2</v>
      </c>
      <c r="AB44" s="488">
        <v>4</v>
      </c>
      <c r="AC44" s="485">
        <v>66</v>
      </c>
      <c r="AD44" s="488">
        <v>75</v>
      </c>
      <c r="AE44" s="488">
        <v>141</v>
      </c>
    </row>
    <row r="45" spans="1:31" ht="11.25">
      <c r="A45" s="449" t="s">
        <v>300</v>
      </c>
      <c r="B45" s="485">
        <v>32</v>
      </c>
      <c r="C45" s="486">
        <v>35</v>
      </c>
      <c r="D45" s="487">
        <v>67</v>
      </c>
      <c r="E45" s="488">
        <v>2</v>
      </c>
      <c r="F45" s="488">
        <v>7</v>
      </c>
      <c r="G45" s="488">
        <v>9</v>
      </c>
      <c r="H45" s="485">
        <v>2</v>
      </c>
      <c r="I45" s="486">
        <v>2</v>
      </c>
      <c r="J45" s="487">
        <v>4</v>
      </c>
      <c r="K45" s="485">
        <v>0</v>
      </c>
      <c r="L45" s="486">
        <v>0</v>
      </c>
      <c r="M45" s="486">
        <v>0</v>
      </c>
      <c r="N45" s="485">
        <v>0</v>
      </c>
      <c r="O45" s="486">
        <v>1</v>
      </c>
      <c r="P45" s="487">
        <v>1</v>
      </c>
      <c r="Q45" s="485">
        <v>24</v>
      </c>
      <c r="R45" s="486">
        <v>5</v>
      </c>
      <c r="S45" s="487">
        <v>29</v>
      </c>
      <c r="T45" s="485">
        <v>12</v>
      </c>
      <c r="U45" s="486">
        <v>12</v>
      </c>
      <c r="V45" s="487">
        <v>24</v>
      </c>
      <c r="W45" s="488">
        <v>4</v>
      </c>
      <c r="X45" s="488">
        <v>0</v>
      </c>
      <c r="Y45" s="488">
        <v>4</v>
      </c>
      <c r="Z45" s="485">
        <v>3</v>
      </c>
      <c r="AA45" s="488">
        <v>2</v>
      </c>
      <c r="AB45" s="488">
        <v>5</v>
      </c>
      <c r="AC45" s="485">
        <v>79</v>
      </c>
      <c r="AD45" s="488">
        <v>64</v>
      </c>
      <c r="AE45" s="488">
        <v>143</v>
      </c>
    </row>
    <row r="46" spans="1:31" ht="11.25">
      <c r="A46" s="447" t="s">
        <v>301</v>
      </c>
      <c r="B46" s="485">
        <v>24</v>
      </c>
      <c r="C46" s="486">
        <v>43</v>
      </c>
      <c r="D46" s="487">
        <v>67</v>
      </c>
      <c r="E46" s="488">
        <v>2</v>
      </c>
      <c r="F46" s="488">
        <v>10</v>
      </c>
      <c r="G46" s="488">
        <v>12</v>
      </c>
      <c r="H46" s="485">
        <v>2</v>
      </c>
      <c r="I46" s="486">
        <v>4</v>
      </c>
      <c r="J46" s="487">
        <v>6</v>
      </c>
      <c r="K46" s="485">
        <v>0</v>
      </c>
      <c r="L46" s="486">
        <v>0</v>
      </c>
      <c r="M46" s="486">
        <v>0</v>
      </c>
      <c r="N46" s="485">
        <v>1</v>
      </c>
      <c r="O46" s="486">
        <v>0</v>
      </c>
      <c r="P46" s="487">
        <v>1</v>
      </c>
      <c r="Q46" s="485">
        <v>22</v>
      </c>
      <c r="R46" s="486">
        <v>8</v>
      </c>
      <c r="S46" s="487">
        <v>30</v>
      </c>
      <c r="T46" s="485">
        <v>13</v>
      </c>
      <c r="U46" s="486">
        <v>3</v>
      </c>
      <c r="V46" s="487">
        <v>16</v>
      </c>
      <c r="W46" s="488">
        <v>0</v>
      </c>
      <c r="X46" s="488">
        <v>0</v>
      </c>
      <c r="Y46" s="488">
        <v>0</v>
      </c>
      <c r="Z46" s="485">
        <v>1</v>
      </c>
      <c r="AA46" s="488">
        <v>3</v>
      </c>
      <c r="AB46" s="488">
        <v>4</v>
      </c>
      <c r="AC46" s="485">
        <v>65</v>
      </c>
      <c r="AD46" s="488">
        <v>71</v>
      </c>
      <c r="AE46" s="488">
        <v>136</v>
      </c>
    </row>
    <row r="47" spans="1:31" ht="11.25">
      <c r="A47" s="449" t="s">
        <v>302</v>
      </c>
      <c r="B47" s="485">
        <v>21</v>
      </c>
      <c r="C47" s="486">
        <v>29</v>
      </c>
      <c r="D47" s="487">
        <v>50</v>
      </c>
      <c r="E47" s="488">
        <v>1</v>
      </c>
      <c r="F47" s="488">
        <v>3</v>
      </c>
      <c r="G47" s="488">
        <v>4</v>
      </c>
      <c r="H47" s="485">
        <v>3</v>
      </c>
      <c r="I47" s="486">
        <v>4</v>
      </c>
      <c r="J47" s="487">
        <v>7</v>
      </c>
      <c r="K47" s="485">
        <v>0</v>
      </c>
      <c r="L47" s="486">
        <v>0</v>
      </c>
      <c r="M47" s="486">
        <v>0</v>
      </c>
      <c r="N47" s="485">
        <v>2</v>
      </c>
      <c r="O47" s="486">
        <v>0</v>
      </c>
      <c r="P47" s="487">
        <v>2</v>
      </c>
      <c r="Q47" s="485">
        <v>9</v>
      </c>
      <c r="R47" s="486">
        <v>8</v>
      </c>
      <c r="S47" s="487">
        <v>17</v>
      </c>
      <c r="T47" s="485">
        <v>11</v>
      </c>
      <c r="U47" s="486">
        <v>7</v>
      </c>
      <c r="V47" s="487">
        <v>18</v>
      </c>
      <c r="W47" s="488">
        <v>2</v>
      </c>
      <c r="X47" s="488">
        <v>0</v>
      </c>
      <c r="Y47" s="488">
        <v>2</v>
      </c>
      <c r="Z47" s="485">
        <v>1</v>
      </c>
      <c r="AA47" s="488">
        <v>1</v>
      </c>
      <c r="AB47" s="488">
        <v>2</v>
      </c>
      <c r="AC47" s="485">
        <v>50</v>
      </c>
      <c r="AD47" s="488">
        <v>52</v>
      </c>
      <c r="AE47" s="488">
        <v>102</v>
      </c>
    </row>
    <row r="48" spans="1:31" ht="11.25">
      <c r="A48" s="447" t="s">
        <v>303</v>
      </c>
      <c r="B48" s="485">
        <v>18</v>
      </c>
      <c r="C48" s="486">
        <v>18</v>
      </c>
      <c r="D48" s="487">
        <v>36</v>
      </c>
      <c r="E48" s="488">
        <v>1</v>
      </c>
      <c r="F48" s="488">
        <v>2</v>
      </c>
      <c r="G48" s="488">
        <v>3</v>
      </c>
      <c r="H48" s="485">
        <v>3</v>
      </c>
      <c r="I48" s="486">
        <v>0</v>
      </c>
      <c r="J48" s="487">
        <v>3</v>
      </c>
      <c r="K48" s="485">
        <v>0</v>
      </c>
      <c r="L48" s="486">
        <v>0</v>
      </c>
      <c r="M48" s="486">
        <v>0</v>
      </c>
      <c r="N48" s="485">
        <v>0</v>
      </c>
      <c r="O48" s="486">
        <v>2</v>
      </c>
      <c r="P48" s="487">
        <v>2</v>
      </c>
      <c r="Q48" s="485">
        <v>15</v>
      </c>
      <c r="R48" s="486">
        <v>5</v>
      </c>
      <c r="S48" s="487">
        <v>20</v>
      </c>
      <c r="T48" s="485">
        <v>7</v>
      </c>
      <c r="U48" s="486">
        <v>5</v>
      </c>
      <c r="V48" s="487">
        <v>12</v>
      </c>
      <c r="W48" s="488">
        <v>4</v>
      </c>
      <c r="X48" s="488">
        <v>2</v>
      </c>
      <c r="Y48" s="488">
        <v>6</v>
      </c>
      <c r="Z48" s="485">
        <v>4</v>
      </c>
      <c r="AA48" s="488">
        <v>2</v>
      </c>
      <c r="AB48" s="488">
        <v>6</v>
      </c>
      <c r="AC48" s="485">
        <v>52</v>
      </c>
      <c r="AD48" s="488">
        <v>36</v>
      </c>
      <c r="AE48" s="488">
        <v>88</v>
      </c>
    </row>
    <row r="49" spans="1:31" ht="11.25">
      <c r="A49" s="449" t="s">
        <v>304</v>
      </c>
      <c r="B49" s="485">
        <v>15</v>
      </c>
      <c r="C49" s="486">
        <v>7</v>
      </c>
      <c r="D49" s="487">
        <v>22</v>
      </c>
      <c r="E49" s="488">
        <v>1</v>
      </c>
      <c r="F49" s="488">
        <v>1</v>
      </c>
      <c r="G49" s="488">
        <v>2</v>
      </c>
      <c r="H49" s="485">
        <v>2</v>
      </c>
      <c r="I49" s="486">
        <v>0</v>
      </c>
      <c r="J49" s="487">
        <v>2</v>
      </c>
      <c r="K49" s="485">
        <v>0</v>
      </c>
      <c r="L49" s="486">
        <v>0</v>
      </c>
      <c r="M49" s="486">
        <v>0</v>
      </c>
      <c r="N49" s="485">
        <v>0</v>
      </c>
      <c r="O49" s="486">
        <v>0</v>
      </c>
      <c r="P49" s="487">
        <v>0</v>
      </c>
      <c r="Q49" s="485">
        <v>9</v>
      </c>
      <c r="R49" s="486">
        <v>3</v>
      </c>
      <c r="S49" s="487">
        <v>12</v>
      </c>
      <c r="T49" s="485">
        <v>5</v>
      </c>
      <c r="U49" s="486">
        <v>3</v>
      </c>
      <c r="V49" s="487">
        <v>8</v>
      </c>
      <c r="W49" s="488">
        <v>1</v>
      </c>
      <c r="X49" s="488">
        <v>1</v>
      </c>
      <c r="Y49" s="488">
        <v>2</v>
      </c>
      <c r="Z49" s="485">
        <v>0</v>
      </c>
      <c r="AA49" s="488">
        <v>0</v>
      </c>
      <c r="AB49" s="488">
        <v>0</v>
      </c>
      <c r="AC49" s="485">
        <v>33</v>
      </c>
      <c r="AD49" s="488">
        <v>15</v>
      </c>
      <c r="AE49" s="488">
        <v>48</v>
      </c>
    </row>
    <row r="50" spans="1:31" ht="11.25">
      <c r="A50" s="447" t="s">
        <v>305</v>
      </c>
      <c r="B50" s="485">
        <v>14</v>
      </c>
      <c r="C50" s="486">
        <v>16</v>
      </c>
      <c r="D50" s="487">
        <v>30</v>
      </c>
      <c r="E50" s="488">
        <v>0</v>
      </c>
      <c r="F50" s="488">
        <v>0</v>
      </c>
      <c r="G50" s="488">
        <v>0</v>
      </c>
      <c r="H50" s="485">
        <v>5</v>
      </c>
      <c r="I50" s="486">
        <v>1</v>
      </c>
      <c r="J50" s="487">
        <v>6</v>
      </c>
      <c r="K50" s="485">
        <v>0</v>
      </c>
      <c r="L50" s="486">
        <v>0</v>
      </c>
      <c r="M50" s="486">
        <v>0</v>
      </c>
      <c r="N50" s="485">
        <v>1</v>
      </c>
      <c r="O50" s="486">
        <v>0</v>
      </c>
      <c r="P50" s="487">
        <v>1</v>
      </c>
      <c r="Q50" s="485">
        <v>4</v>
      </c>
      <c r="R50" s="486">
        <v>10</v>
      </c>
      <c r="S50" s="487">
        <v>14</v>
      </c>
      <c r="T50" s="485">
        <v>5</v>
      </c>
      <c r="U50" s="486">
        <v>4</v>
      </c>
      <c r="V50" s="487">
        <v>9</v>
      </c>
      <c r="W50" s="488">
        <v>0</v>
      </c>
      <c r="X50" s="488">
        <v>0</v>
      </c>
      <c r="Y50" s="488">
        <v>0</v>
      </c>
      <c r="Z50" s="485">
        <v>1</v>
      </c>
      <c r="AA50" s="488">
        <v>0</v>
      </c>
      <c r="AB50" s="488">
        <v>1</v>
      </c>
      <c r="AC50" s="485">
        <v>30</v>
      </c>
      <c r="AD50" s="488">
        <v>31</v>
      </c>
      <c r="AE50" s="488">
        <v>61</v>
      </c>
    </row>
    <row r="51" spans="1:31" ht="11.25">
      <c r="A51" s="449" t="s">
        <v>306</v>
      </c>
      <c r="B51" s="485">
        <v>13</v>
      </c>
      <c r="C51" s="486">
        <v>9</v>
      </c>
      <c r="D51" s="487">
        <v>22</v>
      </c>
      <c r="E51" s="488">
        <v>1</v>
      </c>
      <c r="F51" s="488">
        <v>2</v>
      </c>
      <c r="G51" s="488">
        <v>3</v>
      </c>
      <c r="H51" s="485">
        <v>0</v>
      </c>
      <c r="I51" s="486">
        <v>1</v>
      </c>
      <c r="J51" s="487">
        <v>1</v>
      </c>
      <c r="K51" s="485">
        <v>0</v>
      </c>
      <c r="L51" s="486">
        <v>0</v>
      </c>
      <c r="M51" s="486">
        <v>0</v>
      </c>
      <c r="N51" s="485">
        <v>0</v>
      </c>
      <c r="O51" s="486">
        <v>0</v>
      </c>
      <c r="P51" s="487">
        <v>0</v>
      </c>
      <c r="Q51" s="485">
        <v>7</v>
      </c>
      <c r="R51" s="486">
        <v>3</v>
      </c>
      <c r="S51" s="487">
        <v>10</v>
      </c>
      <c r="T51" s="485">
        <v>7</v>
      </c>
      <c r="U51" s="486">
        <v>3</v>
      </c>
      <c r="V51" s="487">
        <v>10</v>
      </c>
      <c r="W51" s="488">
        <v>0</v>
      </c>
      <c r="X51" s="488">
        <v>0</v>
      </c>
      <c r="Y51" s="488">
        <v>0</v>
      </c>
      <c r="Z51" s="485">
        <v>1</v>
      </c>
      <c r="AA51" s="488">
        <v>1</v>
      </c>
      <c r="AB51" s="488">
        <v>2</v>
      </c>
      <c r="AC51" s="485">
        <v>29</v>
      </c>
      <c r="AD51" s="488">
        <v>19</v>
      </c>
      <c r="AE51" s="488">
        <v>48</v>
      </c>
    </row>
    <row r="52" spans="1:31" ht="11.25">
      <c r="A52" s="447" t="s">
        <v>307</v>
      </c>
      <c r="B52" s="485">
        <v>17</v>
      </c>
      <c r="C52" s="486">
        <v>7</v>
      </c>
      <c r="D52" s="487">
        <v>24</v>
      </c>
      <c r="E52" s="488">
        <v>1</v>
      </c>
      <c r="F52" s="488">
        <v>0</v>
      </c>
      <c r="G52" s="488">
        <v>1</v>
      </c>
      <c r="H52" s="485">
        <v>3</v>
      </c>
      <c r="I52" s="486">
        <v>0</v>
      </c>
      <c r="J52" s="487">
        <v>3</v>
      </c>
      <c r="K52" s="485">
        <v>0</v>
      </c>
      <c r="L52" s="486">
        <v>0</v>
      </c>
      <c r="M52" s="486">
        <v>0</v>
      </c>
      <c r="N52" s="485">
        <v>0</v>
      </c>
      <c r="O52" s="486">
        <v>0</v>
      </c>
      <c r="P52" s="487">
        <v>0</v>
      </c>
      <c r="Q52" s="485">
        <v>8</v>
      </c>
      <c r="R52" s="486">
        <v>1</v>
      </c>
      <c r="S52" s="487">
        <v>9</v>
      </c>
      <c r="T52" s="485">
        <v>3</v>
      </c>
      <c r="U52" s="486">
        <v>1</v>
      </c>
      <c r="V52" s="487">
        <v>4</v>
      </c>
      <c r="W52" s="488">
        <v>1</v>
      </c>
      <c r="X52" s="488">
        <v>0</v>
      </c>
      <c r="Y52" s="488">
        <v>1</v>
      </c>
      <c r="Z52" s="485">
        <v>1</v>
      </c>
      <c r="AA52" s="488">
        <v>0</v>
      </c>
      <c r="AB52" s="488">
        <v>1</v>
      </c>
      <c r="AC52" s="485">
        <v>34</v>
      </c>
      <c r="AD52" s="488">
        <v>9</v>
      </c>
      <c r="AE52" s="488">
        <v>43</v>
      </c>
    </row>
    <row r="53" spans="1:31" ht="11.25">
      <c r="A53" s="449" t="s">
        <v>308</v>
      </c>
      <c r="B53" s="485">
        <v>7</v>
      </c>
      <c r="C53" s="486">
        <v>3</v>
      </c>
      <c r="D53" s="487">
        <v>10</v>
      </c>
      <c r="E53" s="488">
        <v>0</v>
      </c>
      <c r="F53" s="488">
        <v>2</v>
      </c>
      <c r="G53" s="488">
        <v>2</v>
      </c>
      <c r="H53" s="485">
        <v>0</v>
      </c>
      <c r="I53" s="486">
        <v>2</v>
      </c>
      <c r="J53" s="487">
        <v>2</v>
      </c>
      <c r="K53" s="485">
        <v>0</v>
      </c>
      <c r="L53" s="486">
        <v>0</v>
      </c>
      <c r="M53" s="486">
        <v>0</v>
      </c>
      <c r="N53" s="485">
        <v>0</v>
      </c>
      <c r="O53" s="486">
        <v>0</v>
      </c>
      <c r="P53" s="487">
        <v>0</v>
      </c>
      <c r="Q53" s="485">
        <v>5</v>
      </c>
      <c r="R53" s="486">
        <v>4</v>
      </c>
      <c r="S53" s="487">
        <v>9</v>
      </c>
      <c r="T53" s="485">
        <v>3</v>
      </c>
      <c r="U53" s="486">
        <v>0</v>
      </c>
      <c r="V53" s="487">
        <v>3</v>
      </c>
      <c r="W53" s="488">
        <v>0</v>
      </c>
      <c r="X53" s="488">
        <v>0</v>
      </c>
      <c r="Y53" s="488">
        <v>0</v>
      </c>
      <c r="Z53" s="485">
        <v>0</v>
      </c>
      <c r="AA53" s="488">
        <v>0</v>
      </c>
      <c r="AB53" s="488">
        <v>0</v>
      </c>
      <c r="AC53" s="485">
        <v>15</v>
      </c>
      <c r="AD53" s="488">
        <v>11</v>
      </c>
      <c r="AE53" s="488">
        <v>26</v>
      </c>
    </row>
    <row r="54" spans="1:31" ht="11.25">
      <c r="A54" s="447" t="s">
        <v>309</v>
      </c>
      <c r="B54" s="485">
        <v>11</v>
      </c>
      <c r="C54" s="486">
        <v>5</v>
      </c>
      <c r="D54" s="487">
        <v>16</v>
      </c>
      <c r="E54" s="488">
        <v>0</v>
      </c>
      <c r="F54" s="488">
        <v>1</v>
      </c>
      <c r="G54" s="488">
        <v>1</v>
      </c>
      <c r="H54" s="485">
        <v>0</v>
      </c>
      <c r="I54" s="486">
        <v>0</v>
      </c>
      <c r="J54" s="487">
        <v>0</v>
      </c>
      <c r="K54" s="485">
        <v>0</v>
      </c>
      <c r="L54" s="486">
        <v>0</v>
      </c>
      <c r="M54" s="486">
        <v>0</v>
      </c>
      <c r="N54" s="485">
        <v>0</v>
      </c>
      <c r="O54" s="486">
        <v>0</v>
      </c>
      <c r="P54" s="487">
        <v>0</v>
      </c>
      <c r="Q54" s="485">
        <v>2</v>
      </c>
      <c r="R54" s="486">
        <v>1</v>
      </c>
      <c r="S54" s="487">
        <v>3</v>
      </c>
      <c r="T54" s="485">
        <v>1</v>
      </c>
      <c r="U54" s="486">
        <v>0</v>
      </c>
      <c r="V54" s="487">
        <v>1</v>
      </c>
      <c r="W54" s="488">
        <v>1</v>
      </c>
      <c r="X54" s="488">
        <v>0</v>
      </c>
      <c r="Y54" s="488">
        <v>1</v>
      </c>
      <c r="Z54" s="485">
        <v>1</v>
      </c>
      <c r="AA54" s="488">
        <v>0</v>
      </c>
      <c r="AB54" s="488">
        <v>1</v>
      </c>
      <c r="AC54" s="485">
        <v>16</v>
      </c>
      <c r="AD54" s="488">
        <v>7</v>
      </c>
      <c r="AE54" s="488">
        <v>23</v>
      </c>
    </row>
    <row r="55" spans="1:31" ht="11.25">
      <c r="A55" s="449" t="s">
        <v>310</v>
      </c>
      <c r="B55" s="485">
        <v>7</v>
      </c>
      <c r="C55" s="486">
        <v>0</v>
      </c>
      <c r="D55" s="487">
        <v>7</v>
      </c>
      <c r="E55" s="488">
        <v>0</v>
      </c>
      <c r="F55" s="488">
        <v>1</v>
      </c>
      <c r="G55" s="488">
        <v>1</v>
      </c>
      <c r="H55" s="485">
        <v>0</v>
      </c>
      <c r="I55" s="486">
        <v>0</v>
      </c>
      <c r="J55" s="487">
        <v>0</v>
      </c>
      <c r="K55" s="485">
        <v>0</v>
      </c>
      <c r="L55" s="486">
        <v>0</v>
      </c>
      <c r="M55" s="486">
        <v>0</v>
      </c>
      <c r="N55" s="485">
        <v>0</v>
      </c>
      <c r="O55" s="486">
        <v>0</v>
      </c>
      <c r="P55" s="487">
        <v>0</v>
      </c>
      <c r="Q55" s="485">
        <v>2</v>
      </c>
      <c r="R55" s="486">
        <v>2</v>
      </c>
      <c r="S55" s="487">
        <v>4</v>
      </c>
      <c r="T55" s="485">
        <v>2</v>
      </c>
      <c r="U55" s="486">
        <v>0</v>
      </c>
      <c r="V55" s="487">
        <v>2</v>
      </c>
      <c r="W55" s="488">
        <v>2</v>
      </c>
      <c r="X55" s="488">
        <v>0</v>
      </c>
      <c r="Y55" s="488">
        <v>2</v>
      </c>
      <c r="Z55" s="485">
        <v>0</v>
      </c>
      <c r="AA55" s="488">
        <v>0</v>
      </c>
      <c r="AB55" s="488">
        <v>0</v>
      </c>
      <c r="AC55" s="485">
        <v>13</v>
      </c>
      <c r="AD55" s="488">
        <v>3</v>
      </c>
      <c r="AE55" s="488">
        <v>16</v>
      </c>
    </row>
    <row r="56" spans="1:31" ht="11.25">
      <c r="A56" s="447" t="s">
        <v>311</v>
      </c>
      <c r="B56" s="485">
        <v>6</v>
      </c>
      <c r="C56" s="486">
        <v>3</v>
      </c>
      <c r="D56" s="487">
        <v>9</v>
      </c>
      <c r="E56" s="488">
        <v>0</v>
      </c>
      <c r="F56" s="488">
        <v>0</v>
      </c>
      <c r="G56" s="488">
        <v>0</v>
      </c>
      <c r="H56" s="485">
        <v>1</v>
      </c>
      <c r="I56" s="486">
        <v>0</v>
      </c>
      <c r="J56" s="487">
        <v>1</v>
      </c>
      <c r="K56" s="485">
        <v>0</v>
      </c>
      <c r="L56" s="486">
        <v>0</v>
      </c>
      <c r="M56" s="486">
        <v>0</v>
      </c>
      <c r="N56" s="485">
        <v>0</v>
      </c>
      <c r="O56" s="486">
        <v>0</v>
      </c>
      <c r="P56" s="487">
        <v>0</v>
      </c>
      <c r="Q56" s="485">
        <v>2</v>
      </c>
      <c r="R56" s="486">
        <v>0</v>
      </c>
      <c r="S56" s="487">
        <v>2</v>
      </c>
      <c r="T56" s="485">
        <v>4</v>
      </c>
      <c r="U56" s="486">
        <v>1</v>
      </c>
      <c r="V56" s="487">
        <v>5</v>
      </c>
      <c r="W56" s="488">
        <v>1</v>
      </c>
      <c r="X56" s="488">
        <v>0</v>
      </c>
      <c r="Y56" s="488">
        <v>1</v>
      </c>
      <c r="Z56" s="485">
        <v>0</v>
      </c>
      <c r="AA56" s="488">
        <v>0</v>
      </c>
      <c r="AB56" s="488">
        <v>0</v>
      </c>
      <c r="AC56" s="485">
        <v>14</v>
      </c>
      <c r="AD56" s="488">
        <v>4</v>
      </c>
      <c r="AE56" s="488">
        <v>18</v>
      </c>
    </row>
    <row r="57" spans="1:31" ht="11.25">
      <c r="A57" s="449" t="s">
        <v>312</v>
      </c>
      <c r="B57" s="485">
        <v>4</v>
      </c>
      <c r="C57" s="486">
        <v>2</v>
      </c>
      <c r="D57" s="487">
        <v>6</v>
      </c>
      <c r="E57" s="488">
        <v>0</v>
      </c>
      <c r="F57" s="488">
        <v>0</v>
      </c>
      <c r="G57" s="488">
        <v>0</v>
      </c>
      <c r="H57" s="485">
        <v>3</v>
      </c>
      <c r="I57" s="486">
        <v>0</v>
      </c>
      <c r="J57" s="487">
        <v>3</v>
      </c>
      <c r="K57" s="485">
        <v>0</v>
      </c>
      <c r="L57" s="486">
        <v>0</v>
      </c>
      <c r="M57" s="486">
        <v>0</v>
      </c>
      <c r="N57" s="485">
        <v>0</v>
      </c>
      <c r="O57" s="486">
        <v>0</v>
      </c>
      <c r="P57" s="487">
        <v>0</v>
      </c>
      <c r="Q57" s="485">
        <v>1</v>
      </c>
      <c r="R57" s="486">
        <v>0</v>
      </c>
      <c r="S57" s="487">
        <v>1</v>
      </c>
      <c r="T57" s="485">
        <v>2</v>
      </c>
      <c r="U57" s="486">
        <v>0</v>
      </c>
      <c r="V57" s="487">
        <v>2</v>
      </c>
      <c r="W57" s="488">
        <v>2</v>
      </c>
      <c r="X57" s="488">
        <v>0</v>
      </c>
      <c r="Y57" s="488">
        <v>2</v>
      </c>
      <c r="Z57" s="485">
        <v>0</v>
      </c>
      <c r="AA57" s="488">
        <v>0</v>
      </c>
      <c r="AB57" s="488">
        <v>0</v>
      </c>
      <c r="AC57" s="485">
        <v>12</v>
      </c>
      <c r="AD57" s="488">
        <v>2</v>
      </c>
      <c r="AE57" s="488">
        <v>14</v>
      </c>
    </row>
    <row r="58" spans="1:31" ht="11.25">
      <c r="A58" s="447" t="s">
        <v>313</v>
      </c>
      <c r="B58" s="485">
        <v>5</v>
      </c>
      <c r="C58" s="486">
        <v>1</v>
      </c>
      <c r="D58" s="487">
        <v>6</v>
      </c>
      <c r="E58" s="488">
        <v>0</v>
      </c>
      <c r="F58" s="488">
        <v>0</v>
      </c>
      <c r="G58" s="488">
        <v>0</v>
      </c>
      <c r="H58" s="485">
        <v>3</v>
      </c>
      <c r="I58" s="486">
        <v>0</v>
      </c>
      <c r="J58" s="487">
        <v>3</v>
      </c>
      <c r="K58" s="485">
        <v>0</v>
      </c>
      <c r="L58" s="486">
        <v>0</v>
      </c>
      <c r="M58" s="486">
        <v>0</v>
      </c>
      <c r="N58" s="485">
        <v>0</v>
      </c>
      <c r="O58" s="486">
        <v>0</v>
      </c>
      <c r="P58" s="487">
        <v>0</v>
      </c>
      <c r="Q58" s="485">
        <v>2</v>
      </c>
      <c r="R58" s="486">
        <v>0</v>
      </c>
      <c r="S58" s="487">
        <v>2</v>
      </c>
      <c r="T58" s="485">
        <v>2</v>
      </c>
      <c r="U58" s="486">
        <v>0</v>
      </c>
      <c r="V58" s="487">
        <v>2</v>
      </c>
      <c r="W58" s="488">
        <v>0</v>
      </c>
      <c r="X58" s="488">
        <v>1</v>
      </c>
      <c r="Y58" s="488">
        <v>1</v>
      </c>
      <c r="Z58" s="485">
        <v>0</v>
      </c>
      <c r="AA58" s="488">
        <v>0</v>
      </c>
      <c r="AB58" s="488">
        <v>0</v>
      </c>
      <c r="AC58" s="485">
        <v>12</v>
      </c>
      <c r="AD58" s="488">
        <v>2</v>
      </c>
      <c r="AE58" s="488">
        <v>14</v>
      </c>
    </row>
    <row r="59" spans="1:31" ht="11.25">
      <c r="A59" s="449" t="s">
        <v>314</v>
      </c>
      <c r="B59" s="485">
        <v>8</v>
      </c>
      <c r="C59" s="486">
        <v>2</v>
      </c>
      <c r="D59" s="487">
        <v>10</v>
      </c>
      <c r="E59" s="488">
        <v>0</v>
      </c>
      <c r="F59" s="488">
        <v>1</v>
      </c>
      <c r="G59" s="488">
        <v>1</v>
      </c>
      <c r="H59" s="485">
        <v>1</v>
      </c>
      <c r="I59" s="486">
        <v>0</v>
      </c>
      <c r="J59" s="487">
        <v>1</v>
      </c>
      <c r="K59" s="485">
        <v>0</v>
      </c>
      <c r="L59" s="486">
        <v>0</v>
      </c>
      <c r="M59" s="486">
        <v>0</v>
      </c>
      <c r="N59" s="485">
        <v>0</v>
      </c>
      <c r="O59" s="486">
        <v>0</v>
      </c>
      <c r="P59" s="487">
        <v>0</v>
      </c>
      <c r="Q59" s="485">
        <v>2</v>
      </c>
      <c r="R59" s="486">
        <v>0</v>
      </c>
      <c r="S59" s="487">
        <v>2</v>
      </c>
      <c r="T59" s="485">
        <v>1</v>
      </c>
      <c r="U59" s="486">
        <v>0</v>
      </c>
      <c r="V59" s="487">
        <v>1</v>
      </c>
      <c r="W59" s="488">
        <v>0</v>
      </c>
      <c r="X59" s="488">
        <v>0</v>
      </c>
      <c r="Y59" s="488">
        <v>0</v>
      </c>
      <c r="Z59" s="485">
        <v>1</v>
      </c>
      <c r="AA59" s="488">
        <v>0</v>
      </c>
      <c r="AB59" s="488">
        <v>1</v>
      </c>
      <c r="AC59" s="485">
        <v>13</v>
      </c>
      <c r="AD59" s="488">
        <v>3</v>
      </c>
      <c r="AE59" s="488">
        <v>16</v>
      </c>
    </row>
    <row r="60" spans="1:31" ht="11.25">
      <c r="A60" s="447" t="s">
        <v>315</v>
      </c>
      <c r="B60" s="485">
        <v>1</v>
      </c>
      <c r="C60" s="486">
        <v>0</v>
      </c>
      <c r="D60" s="487">
        <v>1</v>
      </c>
      <c r="E60" s="488">
        <v>0</v>
      </c>
      <c r="F60" s="488">
        <v>0</v>
      </c>
      <c r="G60" s="488">
        <v>0</v>
      </c>
      <c r="H60" s="485">
        <v>1</v>
      </c>
      <c r="I60" s="486">
        <v>0</v>
      </c>
      <c r="J60" s="487">
        <v>1</v>
      </c>
      <c r="K60" s="485">
        <v>0</v>
      </c>
      <c r="L60" s="486">
        <v>0</v>
      </c>
      <c r="M60" s="486">
        <v>0</v>
      </c>
      <c r="N60" s="485">
        <v>0</v>
      </c>
      <c r="O60" s="486">
        <v>0</v>
      </c>
      <c r="P60" s="487">
        <v>0</v>
      </c>
      <c r="Q60" s="485">
        <v>2</v>
      </c>
      <c r="R60" s="486">
        <v>0</v>
      </c>
      <c r="S60" s="487">
        <v>2</v>
      </c>
      <c r="T60" s="485">
        <v>0</v>
      </c>
      <c r="U60" s="486">
        <v>0</v>
      </c>
      <c r="V60" s="487">
        <v>0</v>
      </c>
      <c r="W60" s="488">
        <v>1</v>
      </c>
      <c r="X60" s="488">
        <v>0</v>
      </c>
      <c r="Y60" s="488">
        <v>1</v>
      </c>
      <c r="Z60" s="485">
        <v>0</v>
      </c>
      <c r="AA60" s="488">
        <v>0</v>
      </c>
      <c r="AB60" s="488">
        <v>0</v>
      </c>
      <c r="AC60" s="485">
        <v>5</v>
      </c>
      <c r="AD60" s="488">
        <v>0</v>
      </c>
      <c r="AE60" s="488">
        <v>5</v>
      </c>
    </row>
    <row r="61" spans="1:31" ht="11.25">
      <c r="A61" s="449" t="s">
        <v>316</v>
      </c>
      <c r="B61" s="485">
        <v>3</v>
      </c>
      <c r="C61" s="486">
        <v>0</v>
      </c>
      <c r="D61" s="487">
        <v>3</v>
      </c>
      <c r="E61" s="488">
        <v>0</v>
      </c>
      <c r="F61" s="488">
        <v>0</v>
      </c>
      <c r="G61" s="488">
        <v>0</v>
      </c>
      <c r="H61" s="485">
        <v>0</v>
      </c>
      <c r="I61" s="486">
        <v>0</v>
      </c>
      <c r="J61" s="487">
        <v>0</v>
      </c>
      <c r="K61" s="485">
        <v>0</v>
      </c>
      <c r="L61" s="486">
        <v>0</v>
      </c>
      <c r="M61" s="486">
        <v>0</v>
      </c>
      <c r="N61" s="485">
        <v>0</v>
      </c>
      <c r="O61" s="486">
        <v>0</v>
      </c>
      <c r="P61" s="487">
        <v>0</v>
      </c>
      <c r="Q61" s="485">
        <v>1</v>
      </c>
      <c r="R61" s="486">
        <v>0</v>
      </c>
      <c r="S61" s="487">
        <v>1</v>
      </c>
      <c r="T61" s="485">
        <v>1</v>
      </c>
      <c r="U61" s="486">
        <v>0</v>
      </c>
      <c r="V61" s="487">
        <v>1</v>
      </c>
      <c r="W61" s="488">
        <v>0</v>
      </c>
      <c r="X61" s="488">
        <v>0</v>
      </c>
      <c r="Y61" s="488">
        <v>0</v>
      </c>
      <c r="Z61" s="485">
        <v>0</v>
      </c>
      <c r="AA61" s="488">
        <v>0</v>
      </c>
      <c r="AB61" s="488">
        <v>0</v>
      </c>
      <c r="AC61" s="485">
        <v>5</v>
      </c>
      <c r="AD61" s="488">
        <v>0</v>
      </c>
      <c r="AE61" s="488">
        <v>5</v>
      </c>
    </row>
    <row r="62" spans="1:31" ht="11.25">
      <c r="A62" s="447" t="s">
        <v>317</v>
      </c>
      <c r="B62" s="485">
        <v>0</v>
      </c>
      <c r="C62" s="486">
        <v>2</v>
      </c>
      <c r="D62" s="487">
        <v>2</v>
      </c>
      <c r="E62" s="488">
        <v>0</v>
      </c>
      <c r="F62" s="488">
        <v>0</v>
      </c>
      <c r="G62" s="488">
        <v>0</v>
      </c>
      <c r="H62" s="485">
        <v>0</v>
      </c>
      <c r="I62" s="486">
        <v>0</v>
      </c>
      <c r="J62" s="487">
        <v>0</v>
      </c>
      <c r="K62" s="485">
        <v>0</v>
      </c>
      <c r="L62" s="486">
        <v>0</v>
      </c>
      <c r="M62" s="486">
        <v>0</v>
      </c>
      <c r="N62" s="485">
        <v>0</v>
      </c>
      <c r="O62" s="486">
        <v>0</v>
      </c>
      <c r="P62" s="487">
        <v>0</v>
      </c>
      <c r="Q62" s="485">
        <v>0</v>
      </c>
      <c r="R62" s="486">
        <v>0</v>
      </c>
      <c r="S62" s="487">
        <v>0</v>
      </c>
      <c r="T62" s="485">
        <v>1</v>
      </c>
      <c r="U62" s="486">
        <v>0</v>
      </c>
      <c r="V62" s="487">
        <v>1</v>
      </c>
      <c r="W62" s="488">
        <v>1</v>
      </c>
      <c r="X62" s="488">
        <v>0</v>
      </c>
      <c r="Y62" s="488">
        <v>1</v>
      </c>
      <c r="Z62" s="485">
        <v>0</v>
      </c>
      <c r="AA62" s="488">
        <v>0</v>
      </c>
      <c r="AB62" s="488">
        <v>0</v>
      </c>
      <c r="AC62" s="485">
        <v>2</v>
      </c>
      <c r="AD62" s="488">
        <v>2</v>
      </c>
      <c r="AE62" s="488">
        <v>4</v>
      </c>
    </row>
    <row r="63" spans="1:31" ht="11.25">
      <c r="A63" s="449" t="s">
        <v>318</v>
      </c>
      <c r="B63" s="485">
        <v>1</v>
      </c>
      <c r="C63" s="486">
        <v>0</v>
      </c>
      <c r="D63" s="487">
        <v>1</v>
      </c>
      <c r="E63" s="488">
        <v>0</v>
      </c>
      <c r="F63" s="488">
        <v>0</v>
      </c>
      <c r="G63" s="488">
        <v>0</v>
      </c>
      <c r="H63" s="485">
        <v>0</v>
      </c>
      <c r="I63" s="486">
        <v>0</v>
      </c>
      <c r="J63" s="487">
        <v>0</v>
      </c>
      <c r="K63" s="485">
        <v>0</v>
      </c>
      <c r="L63" s="486">
        <v>0</v>
      </c>
      <c r="M63" s="486">
        <v>0</v>
      </c>
      <c r="N63" s="485">
        <v>0</v>
      </c>
      <c r="O63" s="486">
        <v>0</v>
      </c>
      <c r="P63" s="487">
        <v>0</v>
      </c>
      <c r="Q63" s="485">
        <v>0</v>
      </c>
      <c r="R63" s="486">
        <v>1</v>
      </c>
      <c r="S63" s="487">
        <v>1</v>
      </c>
      <c r="T63" s="485">
        <v>1</v>
      </c>
      <c r="U63" s="486">
        <v>0</v>
      </c>
      <c r="V63" s="487">
        <v>1</v>
      </c>
      <c r="W63" s="488">
        <v>0</v>
      </c>
      <c r="X63" s="488">
        <v>1</v>
      </c>
      <c r="Y63" s="488">
        <v>1</v>
      </c>
      <c r="Z63" s="485">
        <v>0</v>
      </c>
      <c r="AA63" s="488">
        <v>0</v>
      </c>
      <c r="AB63" s="488">
        <v>0</v>
      </c>
      <c r="AC63" s="485">
        <v>2</v>
      </c>
      <c r="AD63" s="488">
        <v>2</v>
      </c>
      <c r="AE63" s="488">
        <v>4</v>
      </c>
    </row>
    <row r="64" spans="1:31" ht="11.25">
      <c r="A64" s="447" t="s">
        <v>319</v>
      </c>
      <c r="B64" s="485">
        <v>0</v>
      </c>
      <c r="C64" s="486">
        <v>0</v>
      </c>
      <c r="D64" s="487">
        <v>0</v>
      </c>
      <c r="E64" s="488">
        <v>0</v>
      </c>
      <c r="F64" s="488">
        <v>0</v>
      </c>
      <c r="G64" s="488">
        <v>0</v>
      </c>
      <c r="H64" s="485">
        <v>0</v>
      </c>
      <c r="I64" s="486">
        <v>0</v>
      </c>
      <c r="J64" s="487">
        <v>0</v>
      </c>
      <c r="K64" s="485">
        <v>0</v>
      </c>
      <c r="L64" s="486">
        <v>0</v>
      </c>
      <c r="M64" s="486">
        <v>0</v>
      </c>
      <c r="N64" s="485">
        <v>0</v>
      </c>
      <c r="O64" s="486">
        <v>0</v>
      </c>
      <c r="P64" s="487">
        <v>0</v>
      </c>
      <c r="Q64" s="485">
        <v>1</v>
      </c>
      <c r="R64" s="486">
        <v>0</v>
      </c>
      <c r="S64" s="487">
        <v>1</v>
      </c>
      <c r="T64" s="485">
        <v>1</v>
      </c>
      <c r="U64" s="486">
        <v>0</v>
      </c>
      <c r="V64" s="487">
        <v>1</v>
      </c>
      <c r="W64" s="488">
        <v>0</v>
      </c>
      <c r="X64" s="488">
        <v>0</v>
      </c>
      <c r="Y64" s="488">
        <v>0</v>
      </c>
      <c r="Z64" s="485">
        <v>0</v>
      </c>
      <c r="AA64" s="488">
        <v>0</v>
      </c>
      <c r="AB64" s="488">
        <v>0</v>
      </c>
      <c r="AC64" s="485">
        <v>2</v>
      </c>
      <c r="AD64" s="488">
        <v>0</v>
      </c>
      <c r="AE64" s="488">
        <v>2</v>
      </c>
    </row>
    <row r="65" spans="1:31" ht="11.25">
      <c r="A65" s="449" t="s">
        <v>320</v>
      </c>
      <c r="B65" s="485">
        <v>0</v>
      </c>
      <c r="C65" s="486">
        <v>0</v>
      </c>
      <c r="D65" s="487">
        <v>0</v>
      </c>
      <c r="E65" s="485">
        <v>0</v>
      </c>
      <c r="F65" s="486">
        <v>0</v>
      </c>
      <c r="G65" s="487">
        <v>0</v>
      </c>
      <c r="H65" s="485">
        <v>0</v>
      </c>
      <c r="I65" s="486">
        <v>0</v>
      </c>
      <c r="J65" s="487">
        <v>0</v>
      </c>
      <c r="K65" s="485">
        <v>0</v>
      </c>
      <c r="L65" s="486">
        <v>0</v>
      </c>
      <c r="M65" s="486">
        <v>0</v>
      </c>
      <c r="N65" s="485">
        <v>0</v>
      </c>
      <c r="O65" s="486">
        <v>0</v>
      </c>
      <c r="P65" s="487">
        <v>0</v>
      </c>
      <c r="Q65" s="485">
        <v>1</v>
      </c>
      <c r="R65" s="486">
        <v>0</v>
      </c>
      <c r="S65" s="487">
        <v>1</v>
      </c>
      <c r="T65" s="485">
        <v>0</v>
      </c>
      <c r="U65" s="486">
        <v>0</v>
      </c>
      <c r="V65" s="487">
        <v>0</v>
      </c>
      <c r="W65" s="485">
        <v>0</v>
      </c>
      <c r="X65" s="486">
        <v>0</v>
      </c>
      <c r="Y65" s="486">
        <v>0</v>
      </c>
      <c r="Z65" s="485">
        <v>0</v>
      </c>
      <c r="AA65" s="488">
        <v>0</v>
      </c>
      <c r="AB65" s="488">
        <v>0</v>
      </c>
      <c r="AC65" s="485">
        <v>1</v>
      </c>
      <c r="AD65" s="488">
        <v>0</v>
      </c>
      <c r="AE65" s="488">
        <v>1</v>
      </c>
    </row>
    <row r="66" spans="1:31" ht="11.25">
      <c r="A66" s="447" t="s">
        <v>321</v>
      </c>
      <c r="B66" s="485">
        <v>0</v>
      </c>
      <c r="C66" s="486">
        <v>0</v>
      </c>
      <c r="D66" s="487">
        <v>0</v>
      </c>
      <c r="E66" s="485">
        <v>0</v>
      </c>
      <c r="F66" s="486">
        <v>0</v>
      </c>
      <c r="G66" s="487">
        <v>0</v>
      </c>
      <c r="H66" s="485">
        <v>0</v>
      </c>
      <c r="I66" s="486">
        <v>0</v>
      </c>
      <c r="J66" s="487">
        <v>0</v>
      </c>
      <c r="K66" s="485">
        <v>0</v>
      </c>
      <c r="L66" s="486">
        <v>0</v>
      </c>
      <c r="M66" s="486">
        <v>0</v>
      </c>
      <c r="N66" s="485">
        <v>0</v>
      </c>
      <c r="O66" s="486">
        <v>0</v>
      </c>
      <c r="P66" s="487">
        <v>0</v>
      </c>
      <c r="Q66" s="485">
        <v>1</v>
      </c>
      <c r="R66" s="486">
        <v>0</v>
      </c>
      <c r="S66" s="487">
        <v>1</v>
      </c>
      <c r="T66" s="485">
        <v>1</v>
      </c>
      <c r="U66" s="486">
        <v>0</v>
      </c>
      <c r="V66" s="487">
        <v>1</v>
      </c>
      <c r="W66" s="485">
        <v>0</v>
      </c>
      <c r="X66" s="486">
        <v>0</v>
      </c>
      <c r="Y66" s="486">
        <v>0</v>
      </c>
      <c r="Z66" s="485">
        <v>0</v>
      </c>
      <c r="AA66" s="486">
        <v>0</v>
      </c>
      <c r="AB66" s="486">
        <v>0</v>
      </c>
      <c r="AC66" s="485">
        <v>2</v>
      </c>
      <c r="AD66" s="486">
        <v>0</v>
      </c>
      <c r="AE66" s="486">
        <v>2</v>
      </c>
    </row>
    <row r="67" spans="1:31" ht="11.25">
      <c r="A67" s="447" t="s">
        <v>322</v>
      </c>
      <c r="B67" s="485">
        <v>1</v>
      </c>
      <c r="C67" s="486">
        <v>0</v>
      </c>
      <c r="D67" s="487">
        <v>1</v>
      </c>
      <c r="E67" s="486">
        <v>0</v>
      </c>
      <c r="F67" s="486">
        <v>0</v>
      </c>
      <c r="G67" s="486">
        <v>0</v>
      </c>
      <c r="H67" s="485">
        <v>0</v>
      </c>
      <c r="I67" s="486">
        <v>0</v>
      </c>
      <c r="J67" s="487">
        <v>0</v>
      </c>
      <c r="K67" s="485">
        <v>0</v>
      </c>
      <c r="L67" s="486">
        <v>0</v>
      </c>
      <c r="M67" s="486">
        <v>0</v>
      </c>
      <c r="N67" s="485">
        <v>0</v>
      </c>
      <c r="O67" s="486">
        <v>0</v>
      </c>
      <c r="P67" s="487">
        <v>0</v>
      </c>
      <c r="Q67" s="485">
        <v>0</v>
      </c>
      <c r="R67" s="486">
        <v>0</v>
      </c>
      <c r="S67" s="487">
        <v>0</v>
      </c>
      <c r="T67" s="485">
        <v>0</v>
      </c>
      <c r="U67" s="486">
        <v>0</v>
      </c>
      <c r="V67" s="487">
        <v>0</v>
      </c>
      <c r="W67" s="486">
        <v>0</v>
      </c>
      <c r="X67" s="486">
        <v>0</v>
      </c>
      <c r="Y67" s="486">
        <v>0</v>
      </c>
      <c r="Z67" s="485">
        <v>0</v>
      </c>
      <c r="AA67" s="486">
        <v>0</v>
      </c>
      <c r="AB67" s="486">
        <v>0</v>
      </c>
      <c r="AC67" s="485">
        <v>1</v>
      </c>
      <c r="AD67" s="486">
        <v>0</v>
      </c>
      <c r="AE67" s="486">
        <v>1</v>
      </c>
    </row>
    <row r="68" spans="1:31" ht="11.25">
      <c r="A68" s="447" t="s">
        <v>323</v>
      </c>
      <c r="B68" s="485">
        <v>0</v>
      </c>
      <c r="C68" s="486">
        <v>0</v>
      </c>
      <c r="D68" s="487">
        <v>0</v>
      </c>
      <c r="E68" s="486">
        <v>0</v>
      </c>
      <c r="F68" s="486">
        <v>0</v>
      </c>
      <c r="G68" s="486">
        <v>0</v>
      </c>
      <c r="H68" s="485">
        <v>0</v>
      </c>
      <c r="I68" s="486">
        <v>0</v>
      </c>
      <c r="J68" s="487">
        <v>0</v>
      </c>
      <c r="K68" s="485">
        <v>0</v>
      </c>
      <c r="L68" s="486">
        <v>0</v>
      </c>
      <c r="M68" s="486">
        <v>0</v>
      </c>
      <c r="N68" s="485">
        <v>0</v>
      </c>
      <c r="O68" s="486">
        <v>0</v>
      </c>
      <c r="P68" s="487">
        <v>0</v>
      </c>
      <c r="Q68" s="485">
        <v>1</v>
      </c>
      <c r="R68" s="486">
        <v>0</v>
      </c>
      <c r="S68" s="487">
        <v>1</v>
      </c>
      <c r="T68" s="485">
        <v>0</v>
      </c>
      <c r="U68" s="486">
        <v>0</v>
      </c>
      <c r="V68" s="487">
        <v>0</v>
      </c>
      <c r="W68" s="486">
        <v>0</v>
      </c>
      <c r="X68" s="486">
        <v>0</v>
      </c>
      <c r="Y68" s="486">
        <v>0</v>
      </c>
      <c r="Z68" s="485">
        <v>0</v>
      </c>
      <c r="AA68" s="486">
        <v>0</v>
      </c>
      <c r="AB68" s="486">
        <v>0</v>
      </c>
      <c r="AC68" s="485">
        <v>1</v>
      </c>
      <c r="AD68" s="486">
        <v>0</v>
      </c>
      <c r="AE68" s="486">
        <v>1</v>
      </c>
    </row>
    <row r="69" spans="1:31" ht="12">
      <c r="A69" s="448" t="s">
        <v>9</v>
      </c>
      <c r="B69" s="491">
        <f aca="true" t="shared" si="0" ref="B69:AE69">SUM(B7:B68)</f>
        <v>99770</v>
      </c>
      <c r="C69" s="492">
        <f t="shared" si="0"/>
        <v>120930</v>
      </c>
      <c r="D69" s="493">
        <f t="shared" si="0"/>
        <v>220700</v>
      </c>
      <c r="E69" s="492">
        <f t="shared" si="0"/>
        <v>662</v>
      </c>
      <c r="F69" s="492">
        <f t="shared" si="0"/>
        <v>2608</v>
      </c>
      <c r="G69" s="492">
        <f t="shared" si="0"/>
        <v>3270</v>
      </c>
      <c r="H69" s="491">
        <f t="shared" si="0"/>
        <v>2409</v>
      </c>
      <c r="I69" s="492">
        <f t="shared" si="0"/>
        <v>3248</v>
      </c>
      <c r="J69" s="493">
        <f t="shared" si="0"/>
        <v>5657</v>
      </c>
      <c r="K69" s="491">
        <f t="shared" si="0"/>
        <v>4</v>
      </c>
      <c r="L69" s="492">
        <f t="shared" si="0"/>
        <v>22</v>
      </c>
      <c r="M69" s="492">
        <f t="shared" si="0"/>
        <v>26</v>
      </c>
      <c r="N69" s="491">
        <f t="shared" si="0"/>
        <v>623</v>
      </c>
      <c r="O69" s="492">
        <f t="shared" si="0"/>
        <v>1303</v>
      </c>
      <c r="P69" s="493">
        <f t="shared" si="0"/>
        <v>1926</v>
      </c>
      <c r="Q69" s="491">
        <f t="shared" si="0"/>
        <v>4680</v>
      </c>
      <c r="R69" s="492">
        <f t="shared" si="0"/>
        <v>4237</v>
      </c>
      <c r="S69" s="493">
        <f t="shared" si="0"/>
        <v>8917</v>
      </c>
      <c r="T69" s="491">
        <f t="shared" si="0"/>
        <v>5054</v>
      </c>
      <c r="U69" s="492">
        <f t="shared" si="0"/>
        <v>4249</v>
      </c>
      <c r="V69" s="493">
        <f t="shared" si="0"/>
        <v>9303</v>
      </c>
      <c r="W69" s="492">
        <f t="shared" si="0"/>
        <v>1458</v>
      </c>
      <c r="X69" s="492">
        <f t="shared" si="0"/>
        <v>1529</v>
      </c>
      <c r="Y69" s="492">
        <f t="shared" si="0"/>
        <v>2987</v>
      </c>
      <c r="Z69" s="491">
        <f t="shared" si="0"/>
        <v>3379</v>
      </c>
      <c r="AA69" s="492">
        <f t="shared" si="0"/>
        <v>3864</v>
      </c>
      <c r="AB69" s="492">
        <f t="shared" si="0"/>
        <v>7243</v>
      </c>
      <c r="AC69" s="491">
        <f t="shared" si="0"/>
        <v>118039</v>
      </c>
      <c r="AD69" s="492">
        <f t="shared" si="0"/>
        <v>141990</v>
      </c>
      <c r="AE69" s="492">
        <f t="shared" si="0"/>
        <v>260029</v>
      </c>
    </row>
    <row r="70" spans="1:31" s="444" customFormat="1" ht="11.25">
      <c r="A70" s="447"/>
      <c r="B70" s="445"/>
      <c r="C70" s="445"/>
      <c r="D70" s="445"/>
      <c r="E70" s="445"/>
      <c r="F70" s="445"/>
      <c r="G70" s="445"/>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row>
    <row r="71" spans="1:31" s="444" customFormat="1" ht="11.25">
      <c r="A71" s="446" t="s">
        <v>418</v>
      </c>
      <c r="B71" s="445"/>
      <c r="C71" s="445"/>
      <c r="D71" s="445"/>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row>
    <row r="72" spans="1:31" s="444" customFormat="1" ht="11.25">
      <c r="A72" s="446"/>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row>
    <row r="73" spans="1:31" s="444" customFormat="1" ht="11.25">
      <c r="A73" s="446"/>
      <c r="B73" s="445"/>
      <c r="C73" s="445"/>
      <c r="D73" s="445"/>
      <c r="E73" s="445"/>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row>
    <row r="74" spans="1:31" s="444" customFormat="1" ht="11.25">
      <c r="A74" s="446"/>
      <c r="B74" s="445"/>
      <c r="C74" s="445"/>
      <c r="D74" s="445"/>
      <c r="E74" s="445"/>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row>
    <row r="75" ht="11.25">
      <c r="M75" s="444"/>
    </row>
    <row r="76" ht="11.25">
      <c r="M76" s="444"/>
    </row>
    <row r="77" ht="11.25">
      <c r="M77" s="444"/>
    </row>
    <row r="78" ht="11.25">
      <c r="M78" s="444"/>
    </row>
  </sheetData>
  <sheetProtection/>
  <mergeCells count="13">
    <mergeCell ref="Q5:S5"/>
    <mergeCell ref="T5:V5"/>
    <mergeCell ref="W5:Y5"/>
    <mergeCell ref="Z5:AB5"/>
    <mergeCell ref="AC5:AE5"/>
    <mergeCell ref="A3:AB3"/>
    <mergeCell ref="A2:AB2"/>
    <mergeCell ref="A5:A6"/>
    <mergeCell ref="B5:D5"/>
    <mergeCell ref="E5:G5"/>
    <mergeCell ref="H5:J5"/>
    <mergeCell ref="K5:M5"/>
    <mergeCell ref="N5:P5"/>
  </mergeCells>
  <printOptions/>
  <pageMargins left="0" right="0" top="0" bottom="0" header="0.5118110236220472" footer="0.5118110236220472"/>
  <pageSetup fitToWidth="2" horizontalDpi="600" verticalDpi="600" orientation="portrait" paperSize="9" scale="80"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J39" sqref="J39"/>
    </sheetView>
  </sheetViews>
  <sheetFormatPr defaultColWidth="9.140625" defaultRowHeight="12.75"/>
  <cols>
    <col min="1" max="1" width="13.8515625" style="2" customWidth="1"/>
    <col min="2" max="16" width="7.57421875" style="2" customWidth="1"/>
    <col min="17" max="16384" width="9.140625" style="2" customWidth="1"/>
  </cols>
  <sheetData>
    <row r="1" ht="12">
      <c r="A1" s="36" t="s">
        <v>350</v>
      </c>
    </row>
    <row r="2" spans="1:16" ht="12">
      <c r="A2" s="518" t="s">
        <v>137</v>
      </c>
      <c r="B2" s="518"/>
      <c r="C2" s="518"/>
      <c r="D2" s="518"/>
      <c r="E2" s="518"/>
      <c r="F2" s="518"/>
      <c r="G2" s="518"/>
      <c r="H2" s="518"/>
      <c r="I2" s="518"/>
      <c r="J2" s="518"/>
      <c r="K2" s="518"/>
      <c r="L2" s="518"/>
      <c r="M2" s="518"/>
      <c r="N2" s="518"/>
      <c r="O2" s="518"/>
      <c r="P2" s="518"/>
    </row>
    <row r="3" ht="12" thickBot="1"/>
    <row r="4" spans="1:16" ht="11.25">
      <c r="A4" s="135"/>
      <c r="B4" s="505" t="s">
        <v>115</v>
      </c>
      <c r="C4" s="517"/>
      <c r="D4" s="506"/>
      <c r="E4" s="505" t="s">
        <v>61</v>
      </c>
      <c r="F4" s="517"/>
      <c r="G4" s="506"/>
      <c r="H4" s="505" t="s">
        <v>3</v>
      </c>
      <c r="I4" s="517"/>
      <c r="J4" s="506"/>
      <c r="K4" s="505" t="s">
        <v>4</v>
      </c>
      <c r="L4" s="517"/>
      <c r="M4" s="506"/>
      <c r="N4" s="505" t="s">
        <v>9</v>
      </c>
      <c r="O4" s="517"/>
      <c r="P4" s="517"/>
    </row>
    <row r="5" spans="1:16" ht="11.25">
      <c r="A5" s="224"/>
      <c r="B5" s="225" t="s">
        <v>54</v>
      </c>
      <c r="C5" s="226" t="s">
        <v>55</v>
      </c>
      <c r="D5" s="226" t="s">
        <v>56</v>
      </c>
      <c r="E5" s="225" t="s">
        <v>54</v>
      </c>
      <c r="F5" s="226" t="s">
        <v>55</v>
      </c>
      <c r="G5" s="226" t="s">
        <v>56</v>
      </c>
      <c r="H5" s="225" t="s">
        <v>54</v>
      </c>
      <c r="I5" s="226" t="s">
        <v>55</v>
      </c>
      <c r="J5" s="226" t="s">
        <v>56</v>
      </c>
      <c r="K5" s="225" t="s">
        <v>54</v>
      </c>
      <c r="L5" s="226" t="s">
        <v>55</v>
      </c>
      <c r="M5" s="226" t="s">
        <v>56</v>
      </c>
      <c r="N5" s="225" t="s">
        <v>54</v>
      </c>
      <c r="O5" s="226" t="s">
        <v>55</v>
      </c>
      <c r="P5" s="226" t="s">
        <v>56</v>
      </c>
    </row>
    <row r="6" spans="2:16" ht="11.25">
      <c r="B6" s="227"/>
      <c r="C6" s="228"/>
      <c r="D6" s="228"/>
      <c r="E6" s="227"/>
      <c r="F6" s="228"/>
      <c r="G6" s="228"/>
      <c r="H6" s="227"/>
      <c r="I6" s="228"/>
      <c r="J6" s="228"/>
      <c r="K6" s="227"/>
      <c r="L6" s="228"/>
      <c r="M6" s="228"/>
      <c r="N6" s="227"/>
      <c r="O6" s="228"/>
      <c r="P6" s="228"/>
    </row>
    <row r="7" spans="1:16" s="229" customFormat="1" ht="12">
      <c r="A7" s="162" t="s">
        <v>138</v>
      </c>
      <c r="B7" s="150">
        <v>1526</v>
      </c>
      <c r="C7" s="151">
        <v>839</v>
      </c>
      <c r="D7" s="151">
        <v>2365</v>
      </c>
      <c r="E7" s="150">
        <v>3270</v>
      </c>
      <c r="F7" s="151">
        <v>1452</v>
      </c>
      <c r="G7" s="151">
        <v>4722</v>
      </c>
      <c r="H7" s="150">
        <v>370</v>
      </c>
      <c r="I7" s="151">
        <v>148</v>
      </c>
      <c r="J7" s="151">
        <v>518</v>
      </c>
      <c r="K7" s="150">
        <v>821</v>
      </c>
      <c r="L7" s="151">
        <v>441</v>
      </c>
      <c r="M7" s="151">
        <v>1262</v>
      </c>
      <c r="N7" s="150">
        <f>SUM(K7,H7,E7,B7)</f>
        <v>5987</v>
      </c>
      <c r="O7" s="151">
        <f>SUM(L7,I7,F7,C7)</f>
        <v>2880</v>
      </c>
      <c r="P7" s="151">
        <f>SUM(M7,J7,G7,D7)</f>
        <v>8867</v>
      </c>
    </row>
    <row r="8" spans="1:7" s="229" customFormat="1" ht="12">
      <c r="A8" s="162"/>
      <c r="B8" s="230"/>
      <c r="C8" s="230"/>
      <c r="D8" s="230"/>
      <c r="E8" s="230"/>
      <c r="F8" s="147"/>
      <c r="G8" s="147"/>
    </row>
    <row r="21" spans="6:11" ht="11.25">
      <c r="F21" s="231"/>
      <c r="G21" s="231"/>
      <c r="H21" s="231"/>
      <c r="I21" s="232"/>
      <c r="J21" s="232"/>
      <c r="K21" s="232"/>
    </row>
    <row r="22" s="231" customFormat="1" ht="11.25"/>
    <row r="23" s="232" customFormat="1" ht="11.25"/>
  </sheetData>
  <sheetProtection/>
  <mergeCells count="6">
    <mergeCell ref="K4:M4"/>
    <mergeCell ref="N4:P4"/>
    <mergeCell ref="A2:P2"/>
    <mergeCell ref="B4:D4"/>
    <mergeCell ref="E4:G4"/>
    <mergeCell ref="H4:J4"/>
  </mergeCells>
  <printOptions/>
  <pageMargins left="0.3937007874015748" right="0.3937007874015748" top="0.984251968503937" bottom="0.984251968503937" header="0.5118110236220472" footer="0.5118110236220472"/>
  <pageSetup fitToHeight="1" fitToWidth="1" horizontalDpi="600" verticalDpi="600" orientation="portrait" paperSize="9" scale="70"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26" sqref="C26"/>
    </sheetView>
  </sheetViews>
  <sheetFormatPr defaultColWidth="9.140625" defaultRowHeight="12.75"/>
  <cols>
    <col min="1" max="1" width="31.140625" style="233" customWidth="1"/>
    <col min="2" max="2" width="14.00390625" style="233" customWidth="1"/>
    <col min="3" max="3" width="12.421875" style="233" customWidth="1"/>
    <col min="4" max="4" width="12.57421875" style="233" customWidth="1"/>
    <col min="5" max="7" width="11.00390625" style="233" customWidth="1"/>
    <col min="8" max="14" width="10.421875" style="233" customWidth="1"/>
    <col min="15" max="17" width="9.140625" style="233" customWidth="1"/>
    <col min="18" max="18" width="10.421875" style="233" customWidth="1"/>
    <col min="19" max="16384" width="9.140625" style="233" customWidth="1"/>
  </cols>
  <sheetData>
    <row r="1" ht="12">
      <c r="A1" s="36" t="s">
        <v>350</v>
      </c>
    </row>
    <row r="2" spans="1:7" ht="12">
      <c r="A2" s="519" t="s">
        <v>154</v>
      </c>
      <c r="B2" s="519"/>
      <c r="C2" s="519"/>
      <c r="D2" s="519"/>
      <c r="E2" s="519"/>
      <c r="F2" s="519"/>
      <c r="G2" s="519"/>
    </row>
    <row r="3" ht="12" thickBot="1"/>
    <row r="4" spans="1:7" s="236" customFormat="1" ht="11.25">
      <c r="A4" s="234"/>
      <c r="B4" s="234"/>
      <c r="C4" s="234"/>
      <c r="D4" s="254"/>
      <c r="E4" s="235"/>
      <c r="F4" s="234"/>
      <c r="G4" s="234"/>
    </row>
    <row r="5" spans="1:7" s="236" customFormat="1" ht="11.25">
      <c r="A5" s="237" t="s">
        <v>109</v>
      </c>
      <c r="B5" s="237"/>
      <c r="C5" s="237"/>
      <c r="D5" s="255"/>
      <c r="E5" s="238" t="s">
        <v>55</v>
      </c>
      <c r="F5" s="237" t="s">
        <v>108</v>
      </c>
      <c r="G5" s="237" t="s">
        <v>56</v>
      </c>
    </row>
    <row r="6" spans="1:12" s="243" customFormat="1" ht="12">
      <c r="A6" s="239" t="s">
        <v>112</v>
      </c>
      <c r="B6" s="239"/>
      <c r="C6" s="239"/>
      <c r="D6" s="274"/>
      <c r="E6" s="240"/>
      <c r="F6" s="241"/>
      <c r="G6" s="242"/>
      <c r="H6" s="233"/>
      <c r="I6" s="233"/>
      <c r="J6" s="233"/>
      <c r="K6" s="233"/>
      <c r="L6" s="233"/>
    </row>
    <row r="7" spans="1:12" s="243" customFormat="1" ht="12">
      <c r="A7" s="239" t="s">
        <v>135</v>
      </c>
      <c r="B7" s="239"/>
      <c r="C7" s="239"/>
      <c r="D7" s="275" t="s">
        <v>152</v>
      </c>
      <c r="E7" s="240">
        <v>0</v>
      </c>
      <c r="F7" s="241">
        <v>0</v>
      </c>
      <c r="G7" s="241">
        <f>SUM(E7:F7)</f>
        <v>0</v>
      </c>
      <c r="H7" s="233"/>
      <c r="I7" s="233"/>
      <c r="J7" s="233"/>
      <c r="K7" s="233"/>
      <c r="L7" s="233"/>
    </row>
    <row r="8" spans="1:12" s="243" customFormat="1" ht="12">
      <c r="A8" s="239"/>
      <c r="B8" s="239"/>
      <c r="C8" s="239"/>
      <c r="D8" s="275" t="s">
        <v>153</v>
      </c>
      <c r="E8" s="240">
        <v>130709</v>
      </c>
      <c r="F8" s="241">
        <v>194194</v>
      </c>
      <c r="G8" s="241">
        <f>SUM(E8:F8)</f>
        <v>324903</v>
      </c>
      <c r="H8" s="233"/>
      <c r="I8" s="233"/>
      <c r="J8" s="233"/>
      <c r="K8" s="233"/>
      <c r="L8" s="233"/>
    </row>
    <row r="9" spans="1:12" s="243" customFormat="1" ht="12">
      <c r="A9" s="239"/>
      <c r="B9" s="239"/>
      <c r="C9" s="239"/>
      <c r="D9" s="276" t="s">
        <v>9</v>
      </c>
      <c r="E9" s="279">
        <f>SUM(E7:E8)</f>
        <v>130709</v>
      </c>
      <c r="F9" s="280">
        <f>SUM(F7:F8)</f>
        <v>194194</v>
      </c>
      <c r="G9" s="280">
        <f>SUM(G7:G8)</f>
        <v>324903</v>
      </c>
      <c r="H9" s="233"/>
      <c r="I9" s="233"/>
      <c r="J9" s="233"/>
      <c r="K9" s="233"/>
      <c r="L9" s="233"/>
    </row>
    <row r="10" spans="1:12" s="243" customFormat="1" ht="12">
      <c r="A10" s="239"/>
      <c r="B10" s="239"/>
      <c r="C10" s="239"/>
      <c r="D10" s="276"/>
      <c r="E10" s="277"/>
      <c r="F10" s="278"/>
      <c r="G10" s="278"/>
      <c r="H10" s="233"/>
      <c r="I10" s="233"/>
      <c r="J10" s="233"/>
      <c r="K10" s="233"/>
      <c r="L10" s="233"/>
    </row>
    <row r="11" spans="1:12" s="243" customFormat="1" ht="12">
      <c r="A11" s="239" t="s">
        <v>136</v>
      </c>
      <c r="B11" s="239"/>
      <c r="C11" s="239"/>
      <c r="D11" s="275" t="s">
        <v>152</v>
      </c>
      <c r="E11" s="240">
        <v>683</v>
      </c>
      <c r="F11" s="241">
        <v>383</v>
      </c>
      <c r="G11" s="241">
        <f>SUM(E11:F11)</f>
        <v>1066</v>
      </c>
      <c r="H11" s="246"/>
      <c r="I11" s="233"/>
      <c r="J11" s="233"/>
      <c r="K11" s="233"/>
      <c r="L11" s="233"/>
    </row>
    <row r="12" spans="1:12" s="243" customFormat="1" ht="12">
      <c r="A12" s="239"/>
      <c r="B12" s="239"/>
      <c r="C12" s="239"/>
      <c r="D12" s="275" t="s">
        <v>153</v>
      </c>
      <c r="E12" s="240">
        <v>7777</v>
      </c>
      <c r="F12" s="241">
        <v>9146</v>
      </c>
      <c r="G12" s="241">
        <f>SUM(E12:F12)</f>
        <v>16923</v>
      </c>
      <c r="H12" s="246"/>
      <c r="I12" s="233"/>
      <c r="J12" s="233"/>
      <c r="K12" s="233"/>
      <c r="L12" s="233"/>
    </row>
    <row r="13" spans="1:12" s="243" customFormat="1" ht="12">
      <c r="A13" s="239"/>
      <c r="B13" s="239"/>
      <c r="C13" s="239"/>
      <c r="D13" s="276" t="s">
        <v>9</v>
      </c>
      <c r="E13" s="279">
        <f>SUM(E11:E12)</f>
        <v>8460</v>
      </c>
      <c r="F13" s="280">
        <f>SUM(F11:F12)</f>
        <v>9529</v>
      </c>
      <c r="G13" s="280">
        <f>SUM(G11:G12)</f>
        <v>17989</v>
      </c>
      <c r="H13" s="246"/>
      <c r="I13" s="233"/>
      <c r="J13" s="233"/>
      <c r="K13" s="233"/>
      <c r="L13" s="233"/>
    </row>
    <row r="14" spans="1:12" s="243" customFormat="1" ht="12">
      <c r="A14" s="239"/>
      <c r="B14" s="239"/>
      <c r="C14" s="239"/>
      <c r="D14" s="276"/>
      <c r="E14" s="277"/>
      <c r="F14" s="278"/>
      <c r="G14" s="278"/>
      <c r="H14" s="246"/>
      <c r="I14" s="233"/>
      <c r="J14" s="233"/>
      <c r="K14" s="233"/>
      <c r="L14" s="233"/>
    </row>
    <row r="15" spans="1:12" s="243" customFormat="1" ht="12">
      <c r="A15" s="239" t="s">
        <v>141</v>
      </c>
      <c r="B15" s="239"/>
      <c r="C15" s="239"/>
      <c r="D15" s="275" t="s">
        <v>152</v>
      </c>
      <c r="E15" s="240">
        <v>0</v>
      </c>
      <c r="F15" s="241">
        <v>0</v>
      </c>
      <c r="G15" s="241">
        <f>SUM(E15:F15)</f>
        <v>0</v>
      </c>
      <c r="H15" s="233"/>
      <c r="I15" s="233"/>
      <c r="J15" s="233"/>
      <c r="K15" s="233"/>
      <c r="L15" s="233"/>
    </row>
    <row r="16" spans="1:12" s="243" customFormat="1" ht="12">
      <c r="A16" s="239"/>
      <c r="B16" s="239"/>
      <c r="C16" s="239"/>
      <c r="D16" s="275" t="s">
        <v>153</v>
      </c>
      <c r="E16" s="240">
        <v>3163</v>
      </c>
      <c r="F16" s="241">
        <v>6262</v>
      </c>
      <c r="G16" s="241">
        <f>SUM(E16:F16)</f>
        <v>9425</v>
      </c>
      <c r="H16" s="233"/>
      <c r="I16" s="233"/>
      <c r="J16" s="233"/>
      <c r="K16" s="233"/>
      <c r="L16" s="233"/>
    </row>
    <row r="17" spans="1:12" s="243" customFormat="1" ht="12">
      <c r="A17" s="239"/>
      <c r="B17" s="239"/>
      <c r="C17" s="239"/>
      <c r="D17" s="276" t="s">
        <v>9</v>
      </c>
      <c r="E17" s="279">
        <f>SUM(E15:E16)</f>
        <v>3163</v>
      </c>
      <c r="F17" s="280">
        <f>SUM(F15:F16)</f>
        <v>6262</v>
      </c>
      <c r="G17" s="280">
        <f>SUM(G15:G16)</f>
        <v>9425</v>
      </c>
      <c r="H17" s="233"/>
      <c r="I17" s="233"/>
      <c r="J17" s="233"/>
      <c r="K17" s="233"/>
      <c r="L17" s="233"/>
    </row>
    <row r="18" spans="1:12" s="243" customFormat="1" ht="12">
      <c r="A18" s="239"/>
      <c r="B18" s="239"/>
      <c r="C18" s="239"/>
      <c r="D18" s="274"/>
      <c r="E18" s="244"/>
      <c r="F18" s="245"/>
      <c r="G18" s="241"/>
      <c r="H18" s="233"/>
      <c r="I18" s="233"/>
      <c r="J18" s="233"/>
      <c r="K18" s="233"/>
      <c r="L18" s="233"/>
    </row>
    <row r="19" spans="1:10" s="243" customFormat="1" ht="12">
      <c r="A19" s="239" t="s">
        <v>140</v>
      </c>
      <c r="B19" s="239"/>
      <c r="C19" s="239"/>
      <c r="D19" s="274"/>
      <c r="E19" s="281">
        <v>19944</v>
      </c>
      <c r="F19" s="260">
        <v>27917</v>
      </c>
      <c r="G19" s="249">
        <f>SUM(E19:F19)</f>
        <v>47861</v>
      </c>
      <c r="H19" s="233"/>
      <c r="I19" s="233"/>
      <c r="J19" s="233"/>
    </row>
    <row r="20" spans="1:12" s="243" customFormat="1" ht="12">
      <c r="A20" s="239"/>
      <c r="B20" s="239"/>
      <c r="C20" s="239"/>
      <c r="D20" s="274"/>
      <c r="E20" s="244"/>
      <c r="F20" s="245"/>
      <c r="G20" s="247"/>
      <c r="H20" s="233"/>
      <c r="I20" s="233"/>
      <c r="J20" s="233"/>
      <c r="K20" s="233"/>
      <c r="L20" s="233"/>
    </row>
    <row r="21" spans="1:12" s="243" customFormat="1" ht="8.25" customHeight="1">
      <c r="A21" s="239"/>
      <c r="B21" s="245"/>
      <c r="C21" s="245"/>
      <c r="D21" s="245"/>
      <c r="E21" s="245"/>
      <c r="F21" s="248"/>
      <c r="G21" s="249"/>
      <c r="H21" s="233"/>
      <c r="I21" s="233"/>
      <c r="J21" s="233"/>
      <c r="K21" s="233"/>
      <c r="L21" s="233"/>
    </row>
    <row r="22" spans="1:12" s="252" customFormat="1" ht="51" customHeight="1">
      <c r="A22" s="520" t="s">
        <v>0</v>
      </c>
      <c r="B22" s="520"/>
      <c r="C22" s="520"/>
      <c r="D22" s="520"/>
      <c r="E22" s="520"/>
      <c r="F22" s="520"/>
      <c r="G22" s="520"/>
      <c r="H22" s="251"/>
      <c r="I22" s="251"/>
      <c r="J22" s="251"/>
      <c r="K22" s="251"/>
      <c r="L22" s="251"/>
    </row>
    <row r="23" spans="1:12" s="252" customFormat="1" ht="25.5" customHeight="1">
      <c r="A23" s="520" t="s">
        <v>155</v>
      </c>
      <c r="B23" s="520"/>
      <c r="C23" s="520"/>
      <c r="D23" s="520"/>
      <c r="E23" s="520"/>
      <c r="F23" s="520"/>
      <c r="G23" s="520"/>
      <c r="H23" s="251"/>
      <c r="I23" s="251"/>
      <c r="J23" s="251"/>
      <c r="K23" s="251"/>
      <c r="L23" s="251"/>
    </row>
    <row r="24" spans="1:12" s="252" customFormat="1" ht="12" customHeight="1">
      <c r="A24" s="520" t="s">
        <v>414</v>
      </c>
      <c r="B24" s="520"/>
      <c r="C24" s="520"/>
      <c r="D24" s="520"/>
      <c r="E24" s="520"/>
      <c r="F24" s="520"/>
      <c r="G24" s="520"/>
      <c r="H24" s="251"/>
      <c r="I24" s="251"/>
      <c r="J24" s="251"/>
      <c r="K24" s="251"/>
      <c r="L24" s="251"/>
    </row>
    <row r="25" spans="1:12" s="252" customFormat="1" ht="11.25">
      <c r="A25" s="250"/>
      <c r="B25" s="250"/>
      <c r="C25" s="250"/>
      <c r="D25" s="250"/>
      <c r="E25" s="250"/>
      <c r="F25" s="250"/>
      <c r="G25" s="250"/>
      <c r="H25" s="251"/>
      <c r="I25" s="251"/>
      <c r="J25" s="251"/>
      <c r="K25" s="251"/>
      <c r="L25" s="251"/>
    </row>
    <row r="26" spans="1:12" s="252" customFormat="1" ht="11.25">
      <c r="A26" s="250"/>
      <c r="B26" s="250"/>
      <c r="C26" s="250"/>
      <c r="D26" s="250"/>
      <c r="E26" s="250"/>
      <c r="F26" s="250"/>
      <c r="G26" s="250"/>
      <c r="H26" s="251"/>
      <c r="I26" s="251"/>
      <c r="J26" s="251"/>
      <c r="K26" s="251"/>
      <c r="L26" s="251"/>
    </row>
    <row r="27" spans="1:12" s="243" customFormat="1" ht="12">
      <c r="A27" s="239"/>
      <c r="B27" s="245"/>
      <c r="C27" s="245"/>
      <c r="D27" s="245"/>
      <c r="E27" s="245"/>
      <c r="F27" s="248"/>
      <c r="G27" s="249"/>
      <c r="H27" s="233"/>
      <c r="I27" s="233"/>
      <c r="J27" s="233"/>
      <c r="K27" s="233"/>
      <c r="L27" s="233"/>
    </row>
    <row r="28" spans="1:12" s="243" customFormat="1" ht="12">
      <c r="A28" s="239"/>
      <c r="B28" s="245"/>
      <c r="C28" s="245"/>
      <c r="D28" s="245"/>
      <c r="E28" s="245"/>
      <c r="F28" s="248"/>
      <c r="G28" s="249"/>
      <c r="H28" s="233"/>
      <c r="I28" s="233"/>
      <c r="J28" s="233"/>
      <c r="K28" s="233"/>
      <c r="L28" s="233"/>
    </row>
    <row r="29" spans="1:12" s="252" customFormat="1" ht="12">
      <c r="A29" s="519" t="s">
        <v>156</v>
      </c>
      <c r="B29" s="519"/>
      <c r="C29" s="519"/>
      <c r="D29" s="519"/>
      <c r="E29" s="519"/>
      <c r="F29" s="519"/>
      <c r="G29" s="519"/>
      <c r="H29" s="251"/>
      <c r="I29" s="251"/>
      <c r="J29" s="251"/>
      <c r="K29" s="251"/>
      <c r="L29" s="251"/>
    </row>
    <row r="30" spans="1:12" s="252" customFormat="1" ht="12" thickBot="1">
      <c r="A30" s="253"/>
      <c r="B30" s="245"/>
      <c r="C30" s="245"/>
      <c r="D30" s="245"/>
      <c r="E30" s="245"/>
      <c r="F30" s="245"/>
      <c r="G30" s="249"/>
      <c r="H30" s="251"/>
      <c r="I30" s="251"/>
      <c r="J30" s="251"/>
      <c r="K30" s="251"/>
      <c r="L30" s="251"/>
    </row>
    <row r="31" spans="1:7" s="236" customFormat="1" ht="11.25">
      <c r="A31" s="234"/>
      <c r="B31" s="235" t="s">
        <v>110</v>
      </c>
      <c r="C31" s="254" t="s">
        <v>61</v>
      </c>
      <c r="D31" s="254"/>
      <c r="E31" s="235"/>
      <c r="F31" s="234"/>
      <c r="G31" s="234"/>
    </row>
    <row r="32" spans="1:7" s="236" customFormat="1" ht="11.25">
      <c r="A32" s="237" t="s">
        <v>109</v>
      </c>
      <c r="B32" s="238" t="s">
        <v>13</v>
      </c>
      <c r="C32" s="255" t="s">
        <v>111</v>
      </c>
      <c r="D32" s="255" t="s">
        <v>4</v>
      </c>
      <c r="E32" s="238" t="s">
        <v>55</v>
      </c>
      <c r="F32" s="237" t="s">
        <v>108</v>
      </c>
      <c r="G32" s="237" t="s">
        <v>56</v>
      </c>
    </row>
    <row r="33" spans="1:12" s="243" customFormat="1" ht="12">
      <c r="A33" s="239" t="s">
        <v>132</v>
      </c>
      <c r="B33" s="244"/>
      <c r="C33" s="256"/>
      <c r="D33" s="256"/>
      <c r="E33" s="244"/>
      <c r="F33" s="245"/>
      <c r="G33" s="247"/>
      <c r="H33" s="233"/>
      <c r="I33" s="233"/>
      <c r="J33" s="233"/>
      <c r="K33" s="233"/>
      <c r="L33" s="233"/>
    </row>
    <row r="34" spans="1:12" s="243" customFormat="1" ht="11.25">
      <c r="A34" s="233" t="s">
        <v>113</v>
      </c>
      <c r="B34" s="244">
        <v>2873</v>
      </c>
      <c r="C34" s="256">
        <v>1742</v>
      </c>
      <c r="D34" s="256">
        <v>57333</v>
      </c>
      <c r="E34" s="244">
        <v>20197</v>
      </c>
      <c r="F34" s="245">
        <v>41751</v>
      </c>
      <c r="G34" s="247">
        <f>SUM(E34:F34)</f>
        <v>61948</v>
      </c>
      <c r="H34" s="246"/>
      <c r="I34" s="233"/>
      <c r="J34" s="233"/>
      <c r="K34" s="233"/>
      <c r="L34" s="233"/>
    </row>
    <row r="35" spans="1:12" s="243" customFormat="1" ht="11.25">
      <c r="A35" s="233" t="s">
        <v>114</v>
      </c>
      <c r="B35" s="244">
        <v>9454</v>
      </c>
      <c r="C35" s="256">
        <v>0</v>
      </c>
      <c r="D35" s="256">
        <v>103849</v>
      </c>
      <c r="E35" s="244">
        <v>38637</v>
      </c>
      <c r="F35" s="245">
        <v>74666</v>
      </c>
      <c r="G35" s="245">
        <f>SUM(E35:F35)</f>
        <v>113303</v>
      </c>
      <c r="H35" s="246"/>
      <c r="I35" s="233"/>
      <c r="J35" s="233"/>
      <c r="K35" s="233"/>
      <c r="L35" s="233"/>
    </row>
    <row r="36" spans="2:8" s="257" customFormat="1" ht="12">
      <c r="B36" s="258">
        <f>SUM(B34:B35)</f>
        <v>12327</v>
      </c>
      <c r="C36" s="258">
        <f>SUM(C34:C35)</f>
        <v>1742</v>
      </c>
      <c r="D36" s="258">
        <f>SUM(D34:D35)</f>
        <v>161182</v>
      </c>
      <c r="E36" s="258">
        <f>SUM(E34:E35)</f>
        <v>58834</v>
      </c>
      <c r="F36" s="259">
        <f>SUM(F34:F35)</f>
        <v>116417</v>
      </c>
      <c r="G36" s="259">
        <f>SUM(E36:F36)</f>
        <v>175251</v>
      </c>
      <c r="H36" s="246"/>
    </row>
    <row r="37" spans="2:8" s="257" customFormat="1" ht="7.5" customHeight="1">
      <c r="B37" s="260"/>
      <c r="C37" s="260"/>
      <c r="D37" s="260"/>
      <c r="E37" s="260"/>
      <c r="F37" s="260"/>
      <c r="G37" s="260"/>
      <c r="H37" s="246"/>
    </row>
    <row r="38" spans="1:7" ht="11.25">
      <c r="A38" s="521" t="s">
        <v>134</v>
      </c>
      <c r="B38" s="521"/>
      <c r="C38" s="521"/>
      <c r="D38" s="521"/>
      <c r="E38" s="521"/>
      <c r="F38" s="521"/>
      <c r="G38" s="521"/>
    </row>
    <row r="39" spans="2:8" s="257" customFormat="1" ht="12.75" customHeight="1">
      <c r="B39" s="260"/>
      <c r="C39" s="260"/>
      <c r="D39" s="260"/>
      <c r="E39" s="260"/>
      <c r="F39" s="260"/>
      <c r="G39" s="260"/>
      <c r="H39" s="246"/>
    </row>
    <row r="40" spans="2:8" s="257" customFormat="1" ht="12">
      <c r="B40" s="260"/>
      <c r="C40" s="260"/>
      <c r="D40" s="260"/>
      <c r="E40" s="260"/>
      <c r="F40" s="260"/>
      <c r="G40" s="260"/>
      <c r="H40" s="246"/>
    </row>
    <row r="41" spans="1:12" s="252" customFormat="1" ht="11.25">
      <c r="A41" s="251"/>
      <c r="B41" s="245"/>
      <c r="C41" s="245"/>
      <c r="D41" s="245"/>
      <c r="E41" s="245"/>
      <c r="F41" s="245"/>
      <c r="G41" s="245"/>
      <c r="H41" s="251"/>
      <c r="I41" s="251"/>
      <c r="J41" s="251"/>
      <c r="K41" s="251"/>
      <c r="L41" s="251"/>
    </row>
  </sheetData>
  <sheetProtection/>
  <mergeCells count="6">
    <mergeCell ref="A2:G2"/>
    <mergeCell ref="A22:G22"/>
    <mergeCell ref="A38:G38"/>
    <mergeCell ref="A29:G29"/>
    <mergeCell ref="A23:G23"/>
    <mergeCell ref="A24:G24"/>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2014-07-28T14:29:33Z</cp:lastPrinted>
  <dcterms:created xsi:type="dcterms:W3CDTF">2002-08-14T09:55:25Z</dcterms:created>
  <dcterms:modified xsi:type="dcterms:W3CDTF">2015-01-05T09:25:30Z</dcterms:modified>
  <cp:category/>
  <cp:version/>
  <cp:contentType/>
  <cp:contentStatus/>
</cp:coreProperties>
</file>