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776" yWindow="65524" windowWidth="7608" windowHeight="9036" tabRatio="919" activeTab="0"/>
  </bookViews>
  <sheets>
    <sheet name="INHOUD" sheetId="1" r:id="rId1"/>
    <sheet name="TOELICHTING" sheetId="2" r:id="rId2"/>
    <sheet name="1_SES_KL" sheetId="3" r:id="rId3"/>
    <sheet name="2_SES_LA" sheetId="4" r:id="rId4"/>
    <sheet name="3_Evolutie SES" sheetId="5" r:id="rId5"/>
    <sheet name="4_KL_SES_DETAIL" sheetId="6" r:id="rId6"/>
    <sheet name="5_LA_SES_DETAIL" sheetId="7" r:id="rId7"/>
    <sheet name="6_SES_SV_LA_geslacht" sheetId="8" r:id="rId8"/>
    <sheet name="7_SES_ZBL_LA_geslacht" sheetId="9" r:id="rId9"/>
    <sheet name="8_SES_SV_LA_Belg_NBelg" sheetId="10" r:id="rId10"/>
    <sheet name="9_SES_ZBL_LA_Belg_NBelg" sheetId="11" r:id="rId11"/>
  </sheets>
  <definedNames>
    <definedName name="_xlnm.Print_Area" localSheetId="1">'TOELICHTING'!$A$1:$M$39</definedName>
  </definedNames>
  <calcPr fullCalcOnLoad="1"/>
</workbook>
</file>

<file path=xl/sharedStrings.xml><?xml version="1.0" encoding="utf-8"?>
<sst xmlns="http://schemas.openxmlformats.org/spreadsheetml/2006/main" count="808" uniqueCount="97">
  <si>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</si>
  <si>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</si>
  <si>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</si>
  <si>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</si>
  <si>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</si>
  <si>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</si>
  <si>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</si>
  <si>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</si>
  <si>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</si>
  <si>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</si>
  <si>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</si>
  <si>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</si>
  <si>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Henegouwen</t>
  </si>
  <si>
    <t>Limburg</t>
  </si>
  <si>
    <t>ALGEMEEN TOTAAL</t>
  </si>
  <si>
    <t>Algemeen totaal</t>
  </si>
  <si>
    <t>Opleidingsniveau moeder</t>
  </si>
  <si>
    <t>Schooltoelage</t>
  </si>
  <si>
    <t>&gt;2</t>
  </si>
  <si>
    <t>Zittenblijver</t>
  </si>
  <si>
    <t>Geen zittenblijver</t>
  </si>
  <si>
    <t>GEWOON KLEUTERONDERWIJS</t>
  </si>
  <si>
    <t>GEWOON LAGER ONDERWIJS</t>
  </si>
  <si>
    <t>Gewoon kleuteronderwijs</t>
  </si>
  <si>
    <t xml:space="preserve">  2008-2009</t>
  </si>
  <si>
    <t xml:space="preserve">  2009-2010</t>
  </si>
  <si>
    <t xml:space="preserve">  2010-2011</t>
  </si>
  <si>
    <t>Gewoon lager onderwijs</t>
  </si>
  <si>
    <t>Gezinstaal</t>
  </si>
  <si>
    <t>Geen lager onderwijs</t>
  </si>
  <si>
    <t>Lager onderwijs</t>
  </si>
  <si>
    <t>Lager secundair onderwijs</t>
  </si>
  <si>
    <t>Hoger onderwijs</t>
  </si>
  <si>
    <t>Onbekend</t>
  </si>
  <si>
    <t>Tikt aan</t>
  </si>
  <si>
    <t>Tikt niet aan</t>
  </si>
  <si>
    <t>Hoger secundair onderwijs</t>
  </si>
  <si>
    <t>Totaal Tikt aan</t>
  </si>
  <si>
    <t>Totaal Tikt niet aan</t>
  </si>
  <si>
    <t>1_SES_KL</t>
  </si>
  <si>
    <t>2_SES_LA</t>
  </si>
  <si>
    <t>Aantikken Schooltoelage</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</si>
  <si>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</si>
  <si>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</si>
  <si>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</si>
  <si>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</si>
  <si>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</si>
  <si>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</si>
  <si>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</si>
  <si>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</si>
  <si>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</si>
  <si>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</si>
  <si>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</si>
  <si>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&lt;1</t>
  </si>
  <si>
    <t>gewoon kleuteronderwijs</t>
  </si>
  <si>
    <t>gewoon lager onderwijs</t>
  </si>
  <si>
    <t>Aantal leerlingen dat aantikt op de leerlingenkenmerken, per provincie, soort schoolbestuur, kenmerk en geslacht</t>
  </si>
  <si>
    <t>Evolutie van het aantal leerlingen dat aantikt op de leerlingenkenmerken, per onderwijsniveau, kenmerk en geslacht</t>
  </si>
  <si>
    <t>Detail van alle leerlingen voor de leerlingenkenmerken 'Gezinstaal' en 'Opleidingsniveau van de moeder', per provincie en soort schoolbestuur</t>
  </si>
  <si>
    <t>EVOLUTIE AANTAL LEERLINGEN DAT AANTIKT OP DE LEERLINGENKENMERKEN</t>
  </si>
  <si>
    <t>Nederlands met sommigen (1)</t>
  </si>
  <si>
    <t>Nederlands met sommigen (2)</t>
  </si>
  <si>
    <t>(1) Spreekt Nederlands met maximum 1 gezinslid (zie toelichting vooraan dit hoofdstuk).</t>
  </si>
  <si>
    <t>(2) Spreekt Nederlands met meer dan één gezinslid (zie toelichting vooraan dit hoofdstuk).</t>
  </si>
  <si>
    <t>Ja</t>
  </si>
  <si>
    <t>Nee</t>
  </si>
  <si>
    <t>Aantikken Opleidingsniveau moeder</t>
  </si>
  <si>
    <t>Schoolse vorderingen voor alle mogelijke combinaties van aantikken op drie leerlingenkenmerken (aantallen en procentueel) - naar geslacht</t>
  </si>
  <si>
    <t>Zittenblijven voor alle mogelijke combinaties van aantikken op drie leerlingenkenmerken (aantallen en procentueel) - naar geslacht</t>
  </si>
  <si>
    <t>Zittenblijven voor alle mogelijke combinaties van aantikken op drie leerlingenkenmerken (aantallen en procentueel) - naar Belg/niet-Belg</t>
  </si>
  <si>
    <t>Schoolse vorderingen en zittenblijven voor alle mogelijke combinaties van aantikken op de drie leerlingenkenmerken</t>
  </si>
  <si>
    <t>3_SES_evolutie</t>
  </si>
  <si>
    <t>4_KL_SES_detail</t>
  </si>
  <si>
    <t>5_LA_SES_detail</t>
  </si>
  <si>
    <t>6_SES_SV_LA_geslacht</t>
  </si>
  <si>
    <t>7_SES_ZBL_LA_geslacht</t>
  </si>
  <si>
    <t>8_SES_SV_LA_Belg_NBelg</t>
  </si>
  <si>
    <t>9_SES_ZBL_LA_Belg_NBelg</t>
  </si>
  <si>
    <t>Totale leerlingen-                populatie</t>
  </si>
  <si>
    <t>Schoolse vorderingen voor alle mogelijke combinaties van aantikken op de drie leerlingenkenmerken (aantallen en procentueel) - naar Belg/niet-Belg</t>
  </si>
  <si>
    <t xml:space="preserve">  2011-2012</t>
  </si>
  <si>
    <t>LEERLINGENKENMERKEN BASISONDERWIJS 2012-2013</t>
  </si>
  <si>
    <t>Schooljaar 2013-2014</t>
  </si>
  <si>
    <t>AANTAL LEERLINGEN DAT AANTIKT OP DE LEERLINGENKENMERKEN - schooljaar 2012-2013</t>
  </si>
  <si>
    <t xml:space="preserve">  2012-2013</t>
  </si>
  <si>
    <t>GEWOON LAGER ONDERWIJS - schooljaar 2012-2013</t>
  </si>
  <si>
    <t>Schoolse vorderingen van leerlingen in het gewoon lager onderwijs die aantikken op een combinatie van leerlingenkenmerken , naar geslacht - aantallen - schooljaar 2012-2013</t>
  </si>
  <si>
    <t>Schoolse vorderingen van leerlingen in het gewoon lager onderwijs die aantikken op een combinatie van leerlingenkenmerken , naar geslacht - procentueel - schooljaar 2012-2013</t>
  </si>
  <si>
    <t>Zittenblijven van leerlingen in het gewoon lager onderwijs die aantikken op een combinatie van leerlingenkenmerken, naar geslacht- procentueel - schooljaar 2012-2013</t>
  </si>
  <si>
    <t>Zittenblijven van leerlingen in het gewoon lager onderwijs die aantikken op een combinatie van leerlingenkenmerken, naar geslacht- aantallen - schooljaar 2012-2013</t>
  </si>
  <si>
    <t>Schoolse vorderingen van leerlingen in het gewoon lager onderwijs die aantikken op een combinatie van leerlingenkenmerken, naar Belg/niet-Belg - aantallen - schooljaar 2012-2013</t>
  </si>
  <si>
    <t>Schoolse vorderingen van leerlingen in het gewoon lager onderwijs die aantikken op een combinatie van leerlingenkenmerken, naar Belg/niet-Belg - procentueel - schooljaar 2012-2013</t>
  </si>
  <si>
    <t>Zittenblijven van leerlingen in het gewoon lager onderwijs die aantikken op een combinatie van leerlingenkenmerken, naar Belg/niet-Belg - aantallen - schooljaar 2012-2013</t>
  </si>
  <si>
    <t>Zittenblijven van leerlingen in het gewoon lager onderwijs die aantikken op een combinatie van leerlingenkenmerken, naar Belg/niet-Belg - procentueel - schooljaar 2012-2013</t>
  </si>
  <si>
    <t>Totale leerlingen-                        populatie 2012-2013</t>
  </si>
  <si>
    <t>Totale leerlingen-           populatie 2012-2013</t>
  </si>
  <si>
    <t>GEWOON KLEUTERONDERWIJS - schooljaar 2012-2013</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</si>
</sst>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quot;Ja&quot;;&quot;Ja&quot;;&quot;Nee&quot;"/>
    <numFmt numFmtId="166" formatCode="&quot;Waar&quot;;&quot;Waar&quot;;&quot;Onwaar&quot;"/>
    <numFmt numFmtId="167" formatCode="&quot;Aan&quot;;&quot;Aan&quot;;&quot;Uit&quot;"/>
    <numFmt numFmtId="168" formatCode="[$€-2]\ #.##000_);[Red]\([$€-2]\ #.##000\)"/>
  </numFmts>
  <fonts count="49">
    <font>
      <sz val="11"/>
      <color theme="1"/>
      <name val="Calibri"/>
      <family val="2"/>
    </font>
    <font>
      <sz val="11"/>
      <color indexed="8"/>
      <name val="Calibri"/>
      <family val="2"/>
    </font>
    <font>
      <b/>
      <sz val="10"/>
      <name val="Arial"/>
      <family val="2"/>
    </font>
    <font>
      <sz val="8"/>
      <name val="Arial"/>
      <family val="2"/>
    </font>
    <fon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8"/>
      <name val="Calibri"/>
      <family val="2"/>
    </font>
    <font>
      <b/>
      <sz val="11"/>
      <color indexed="8"/>
      <name val="Arial"/>
      <family val="2"/>
    </font>
    <font>
      <sz val="10"/>
      <color indexed="8"/>
      <name val="Arial"/>
      <family val="2"/>
    </font>
    <font>
      <b/>
      <sz val="10"/>
      <color indexed="8"/>
      <name val="Arial"/>
      <family val="2"/>
    </font>
    <font>
      <b/>
      <sz val="11"/>
      <color indexed="10"/>
      <name val="Calibri"/>
      <family val="2"/>
    </font>
    <font>
      <b/>
      <sz val="11"/>
      <name val="Calibri"/>
      <family val="2"/>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1"/>
      <name val="Calibri"/>
      <family val="2"/>
    </font>
    <font>
      <b/>
      <sz val="11"/>
      <color theme="1"/>
      <name val="Arial"/>
      <family val="2"/>
    </font>
    <font>
      <sz val="10"/>
      <color theme="1"/>
      <name val="Arial"/>
      <family val="2"/>
    </font>
    <font>
      <b/>
      <sz val="10"/>
      <color theme="1"/>
      <name val="Arial"/>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style="thin"/>
      <right style="thin"/>
      <top style="thin"/>
      <bottom style="thin"/>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color indexed="8"/>
      </top>
      <bottom/>
    </border>
    <border>
      <left/>
      <right/>
      <top style="thin"/>
      <bottom style="thin"/>
    </border>
    <border>
      <left/>
      <right/>
      <top/>
      <bottom style="thin">
        <color indexed="8"/>
      </bottom>
    </border>
    <border>
      <left style="thin"/>
      <right/>
      <top/>
      <bottom style="thin">
        <color indexed="8"/>
      </bottom>
    </border>
    <border>
      <left style="thin"/>
      <right/>
      <top/>
      <bottom style="thin"/>
    </border>
    <border>
      <left/>
      <right style="thin"/>
      <top/>
      <bottom style="thin">
        <color indexed="8"/>
      </bottom>
    </border>
    <border>
      <left style="thin"/>
      <right/>
      <top style="thin"/>
      <bottom style="thin"/>
    </border>
    <border>
      <left/>
      <right style="thin"/>
      <top style="thin"/>
      <bottom style="thin"/>
    </border>
    <border>
      <left style="thin"/>
      <right style="medium"/>
      <top style="thin"/>
      <bottom style="thin"/>
    </border>
    <border>
      <left style="medium"/>
      <right style="thin"/>
      <top style="thin"/>
      <bottom style="thin"/>
    </border>
    <border>
      <left/>
      <right style="medium"/>
      <top style="thin"/>
      <bottom style="thin"/>
    </border>
    <border>
      <left/>
      <right style="thin"/>
      <top style="thin"/>
      <bottom/>
    </border>
    <border>
      <left style="thin"/>
      <right style="thin"/>
      <top style="thin"/>
      <bottom/>
    </border>
    <border>
      <left style="thin"/>
      <right/>
      <top style="thin"/>
      <bottom/>
    </border>
    <border>
      <left style="medium"/>
      <right style="thin"/>
      <top style="thin"/>
      <bottom/>
    </border>
    <border>
      <left style="thin"/>
      <right style="medium"/>
      <top style="thin"/>
      <bottom/>
    </border>
    <border>
      <left/>
      <right style="medium"/>
      <top style="thin"/>
      <bottom/>
    </border>
    <border>
      <left/>
      <right/>
      <top style="thin"/>
      <bottom/>
    </border>
    <border>
      <left/>
      <right style="medium"/>
      <top/>
      <bottom/>
    </border>
    <border>
      <left style="medium"/>
      <right/>
      <top style="thin"/>
      <bottom style="thin"/>
    </border>
    <border>
      <left style="medium"/>
      <right/>
      <top style="thin"/>
      <bottom/>
    </border>
    <border>
      <left style="thin"/>
      <right style="thin"/>
      <top style="medium"/>
      <bottom/>
    </border>
    <border>
      <left style="thin"/>
      <right/>
      <top style="medium"/>
      <bottom style="thin">
        <color indexed="8"/>
      </bottom>
    </border>
    <border>
      <left/>
      <right style="thin"/>
      <top style="medium"/>
      <bottom style="thin">
        <color indexed="8"/>
      </bottom>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right/>
      <top style="thick"/>
      <bottom style="thin"/>
    </border>
    <border>
      <left/>
      <right style="medium"/>
      <top style="thick"/>
      <bottom style="thin"/>
    </border>
    <border>
      <left style="medium"/>
      <right/>
      <top style="thick"/>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216">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64" fontId="0" fillId="0" borderId="16" xfId="0" applyNumberFormat="1" applyFill="1" applyBorder="1" applyAlignment="1">
      <alignment/>
    </xf>
    <xf numFmtId="0" fontId="2" fillId="0" borderId="0" xfId="0"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Fill="1" applyBorder="1" applyAlignment="1">
      <alignment horizontal="right"/>
    </xf>
    <xf numFmtId="164" fontId="2" fillId="0" borderId="15" xfId="0" applyNumberFormat="1" applyFont="1" applyFill="1" applyBorder="1" applyAlignment="1">
      <alignment horizontal="right"/>
    </xf>
    <xf numFmtId="0" fontId="2" fillId="0" borderId="17" xfId="0" applyFont="1" applyBorder="1" applyAlignment="1">
      <alignment/>
    </xf>
    <xf numFmtId="164"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40" fillId="0" borderId="0" xfId="0" applyFont="1" applyAlignment="1">
      <alignment/>
    </xf>
    <xf numFmtId="0" fontId="40" fillId="0" borderId="0" xfId="0" applyFont="1" applyBorder="1" applyAlignment="1">
      <alignment/>
    </xf>
    <xf numFmtId="0" fontId="40" fillId="0" borderId="0" xfId="0" applyFont="1" applyBorder="1" applyAlignment="1">
      <alignment horizontal="right"/>
    </xf>
    <xf numFmtId="0" fontId="2" fillId="0" borderId="0" xfId="0" applyFont="1" applyFill="1" applyBorder="1" applyAlignment="1">
      <alignment/>
    </xf>
    <xf numFmtId="0" fontId="40" fillId="0" borderId="0" xfId="0" applyFont="1" applyFill="1" applyBorder="1" applyAlignment="1">
      <alignment/>
    </xf>
    <xf numFmtId="164" fontId="0" fillId="0" borderId="16" xfId="0" applyNumberFormat="1" applyBorder="1" applyAlignment="1">
      <alignment horizontal="right"/>
    </xf>
    <xf numFmtId="164" fontId="0" fillId="0" borderId="0" xfId="0" applyNumberFormat="1" applyBorder="1" applyAlignment="1">
      <alignment horizontal="right"/>
    </xf>
    <xf numFmtId="164" fontId="0" fillId="0" borderId="0" xfId="0" applyNumberFormat="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64" fontId="0" fillId="0" borderId="16" xfId="0" applyNumberFormat="1" applyFill="1" applyBorder="1" applyAlignment="1">
      <alignment horizontal="right"/>
    </xf>
    <xf numFmtId="164" fontId="0" fillId="0" borderId="15" xfId="0" applyNumberFormat="1" applyBorder="1" applyAlignment="1">
      <alignment horizontal="right"/>
    </xf>
    <xf numFmtId="164" fontId="0" fillId="0" borderId="14" xfId="0" applyNumberFormat="1" applyFill="1" applyBorder="1" applyAlignment="1">
      <alignment horizontal="right"/>
    </xf>
    <xf numFmtId="164" fontId="0" fillId="0" borderId="15" xfId="0" applyNumberFormat="1" applyFill="1" applyBorder="1" applyAlignment="1">
      <alignment horizontal="righ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9"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40" fillId="0" borderId="0" xfId="0" applyFont="1" applyBorder="1" applyAlignment="1">
      <alignment horizontal="center"/>
    </xf>
    <xf numFmtId="0" fontId="0" fillId="0" borderId="21" xfId="0" applyBorder="1" applyAlignment="1">
      <alignment/>
    </xf>
    <xf numFmtId="0" fontId="0" fillId="0" borderId="21" xfId="0" applyBorder="1" applyAlignment="1">
      <alignment horizontal="center" wrapText="1"/>
    </xf>
    <xf numFmtId="0" fontId="0" fillId="0" borderId="21" xfId="0" applyBorder="1" applyAlignment="1">
      <alignment wrapText="1"/>
    </xf>
    <xf numFmtId="0" fontId="0" fillId="0" borderId="21" xfId="0" applyBorder="1" applyAlignment="1">
      <alignment horizontal="right"/>
    </xf>
    <xf numFmtId="0" fontId="0" fillId="0" borderId="21" xfId="0" applyBorder="1" applyAlignment="1">
      <alignment horizontal="center"/>
    </xf>
    <xf numFmtId="0" fontId="0" fillId="0" borderId="22" xfId="0" applyBorder="1" applyAlignment="1">
      <alignment horizontal="center"/>
    </xf>
    <xf numFmtId="164" fontId="40" fillId="0" borderId="16" xfId="0" applyNumberFormat="1" applyFont="1" applyFill="1" applyBorder="1" applyAlignment="1">
      <alignment/>
    </xf>
    <xf numFmtId="164" fontId="40" fillId="0" borderId="15" xfId="0" applyNumberFormat="1" applyFont="1" applyFill="1" applyBorder="1" applyAlignment="1">
      <alignment/>
    </xf>
    <xf numFmtId="0" fontId="40" fillId="0" borderId="0" xfId="0" applyFont="1" applyFill="1" applyAlignment="1">
      <alignment/>
    </xf>
    <xf numFmtId="164" fontId="0" fillId="0" borderId="18" xfId="0" applyNumberFormat="1" applyBorder="1" applyAlignment="1">
      <alignment horizontal="right"/>
    </xf>
    <xf numFmtId="164" fontId="0" fillId="0" borderId="18" xfId="0" applyNumberFormat="1" applyFill="1" applyBorder="1" applyAlignment="1">
      <alignment horizontal="right"/>
    </xf>
    <xf numFmtId="164" fontId="2" fillId="0" borderId="23" xfId="0" applyNumberFormat="1" applyFont="1" applyFill="1" applyBorder="1" applyAlignment="1">
      <alignment horizontal="right"/>
    </xf>
    <xf numFmtId="164" fontId="0" fillId="0" borderId="23" xfId="0" applyNumberFormat="1" applyFill="1" applyBorder="1" applyAlignment="1">
      <alignment horizontal="right"/>
    </xf>
    <xf numFmtId="0" fontId="0" fillId="0" borderId="24" xfId="0" applyBorder="1" applyAlignment="1">
      <alignment horizontal="center"/>
    </xf>
    <xf numFmtId="0" fontId="0" fillId="0" borderId="25" xfId="0" applyBorder="1" applyAlignment="1">
      <alignment/>
    </xf>
    <xf numFmtId="3" fontId="0" fillId="0" borderId="19" xfId="0" applyNumberFormat="1" applyFill="1" applyBorder="1" applyAlignment="1">
      <alignment/>
    </xf>
    <xf numFmtId="0" fontId="0" fillId="0" borderId="26" xfId="0" applyBorder="1" applyAlignment="1">
      <alignment horizontal="right" wrapText="1"/>
    </xf>
    <xf numFmtId="0" fontId="2" fillId="0" borderId="0" xfId="0" applyFont="1" applyBorder="1" applyAlignment="1">
      <alignment/>
    </xf>
    <xf numFmtId="164" fontId="40" fillId="0" borderId="0" xfId="0" applyNumberFormat="1" applyFont="1" applyFill="1" applyBorder="1" applyAlignment="1">
      <alignment/>
    </xf>
    <xf numFmtId="164" fontId="2" fillId="0" borderId="0" xfId="0" applyNumberFormat="1" applyFont="1" applyFill="1" applyBorder="1" applyAlignment="1">
      <alignment horizontal="right"/>
    </xf>
    <xf numFmtId="0" fontId="40" fillId="0" borderId="0" xfId="0" applyFont="1"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40" fillId="0" borderId="28" xfId="0" applyFont="1" applyFill="1" applyBorder="1" applyAlignment="1">
      <alignment horizontal="center" wrapText="1"/>
    </xf>
    <xf numFmtId="0" fontId="40" fillId="0" borderId="29" xfId="0" applyFont="1" applyFill="1" applyBorder="1" applyAlignment="1">
      <alignment horizontal="center" wrapText="1"/>
    </xf>
    <xf numFmtId="0" fontId="2" fillId="0" borderId="30" xfId="0" applyFont="1" applyFill="1" applyBorder="1" applyAlignment="1">
      <alignment/>
    </xf>
    <xf numFmtId="0" fontId="44" fillId="0" borderId="0" xfId="0" applyFont="1" applyAlignment="1">
      <alignment/>
    </xf>
    <xf numFmtId="0" fontId="40" fillId="0" borderId="0" xfId="0" applyFont="1" applyBorder="1" applyAlignment="1">
      <alignment horizontal="center"/>
    </xf>
    <xf numFmtId="0" fontId="0" fillId="0" borderId="31" xfId="0" applyBorder="1" applyAlignment="1">
      <alignment horizontal="center"/>
    </xf>
    <xf numFmtId="0" fontId="0" fillId="0" borderId="21" xfId="0" applyBorder="1" applyAlignment="1">
      <alignment horizontal="center"/>
    </xf>
    <xf numFmtId="0" fontId="0" fillId="0" borderId="21" xfId="0" applyBorder="1" applyAlignment="1">
      <alignment horizontal="right" indent="2"/>
    </xf>
    <xf numFmtId="0" fontId="0" fillId="0" borderId="32" xfId="0" applyBorder="1" applyAlignment="1">
      <alignment horizontal="right"/>
    </xf>
    <xf numFmtId="0" fontId="0" fillId="0" borderId="33" xfId="0" applyBorder="1" applyAlignment="1">
      <alignment horizontal="center"/>
    </xf>
    <xf numFmtId="0" fontId="0" fillId="0" borderId="34" xfId="0" applyBorder="1" applyAlignment="1">
      <alignment horizontal="right"/>
    </xf>
    <xf numFmtId="0" fontId="0" fillId="0" borderId="33" xfId="0" applyBorder="1" applyAlignment="1">
      <alignment horizontal="center" wrapText="1"/>
    </xf>
    <xf numFmtId="0" fontId="0" fillId="0" borderId="35" xfId="0" applyBorder="1" applyAlignment="1">
      <alignment horizontal="right" wrapText="1"/>
    </xf>
    <xf numFmtId="0" fontId="0" fillId="0" borderId="33" xfId="0" applyBorder="1" applyAlignment="1">
      <alignment horizontal="right" indent="2"/>
    </xf>
    <xf numFmtId="0" fontId="0" fillId="0" borderId="32" xfId="0" applyBorder="1" applyAlignment="1">
      <alignment horizontal="center" wrapText="1"/>
    </xf>
    <xf numFmtId="0" fontId="0" fillId="0" borderId="32" xfId="0" applyBorder="1" applyAlignment="1">
      <alignment/>
    </xf>
    <xf numFmtId="0" fontId="0" fillId="0" borderId="32" xfId="0" applyBorder="1" applyAlignment="1">
      <alignment horizontal="right" indent="2"/>
    </xf>
    <xf numFmtId="0" fontId="0" fillId="0" borderId="31" xfId="0" applyBorder="1" applyAlignment="1">
      <alignment horizontal="right"/>
    </xf>
    <xf numFmtId="0" fontId="0" fillId="0" borderId="33" xfId="0" applyBorder="1" applyAlignment="1">
      <alignment horizontal="right"/>
    </xf>
    <xf numFmtId="164" fontId="0" fillId="0" borderId="32" xfId="0" applyNumberFormat="1" applyBorder="1" applyAlignment="1">
      <alignment/>
    </xf>
    <xf numFmtId="164" fontId="0" fillId="0" borderId="21" xfId="0" applyNumberFormat="1" applyBorder="1" applyAlignment="1">
      <alignment/>
    </xf>
    <xf numFmtId="164" fontId="0" fillId="0" borderId="31" xfId="0" applyNumberFormat="1" applyBorder="1" applyAlignment="1">
      <alignment/>
    </xf>
    <xf numFmtId="164" fontId="0" fillId="0" borderId="34" xfId="0" applyNumberFormat="1" applyBorder="1" applyAlignment="1">
      <alignment/>
    </xf>
    <xf numFmtId="164" fontId="0" fillId="0" borderId="33" xfId="0" applyNumberFormat="1" applyBorder="1" applyAlignment="1">
      <alignment/>
    </xf>
    <xf numFmtId="164" fontId="40" fillId="0" borderId="36" xfId="0" applyNumberFormat="1" applyFont="1" applyBorder="1" applyAlignment="1">
      <alignment/>
    </xf>
    <xf numFmtId="164" fontId="40" fillId="0" borderId="37" xfId="0" applyNumberFormat="1" applyFont="1" applyBorder="1" applyAlignment="1">
      <alignment/>
    </xf>
    <xf numFmtId="164" fontId="40" fillId="0" borderId="38" xfId="0" applyNumberFormat="1" applyFont="1" applyBorder="1" applyAlignment="1">
      <alignment/>
    </xf>
    <xf numFmtId="164" fontId="40" fillId="0" borderId="39" xfId="0" applyNumberFormat="1" applyFont="1" applyBorder="1" applyAlignment="1">
      <alignment/>
    </xf>
    <xf numFmtId="164" fontId="40" fillId="0" borderId="40" xfId="0" applyNumberFormat="1" applyFont="1" applyBorder="1" applyAlignment="1">
      <alignment/>
    </xf>
    <xf numFmtId="0" fontId="40" fillId="0" borderId="41" xfId="0" applyFont="1" applyFill="1" applyBorder="1" applyAlignment="1">
      <alignment horizontal="right"/>
    </xf>
    <xf numFmtId="0" fontId="45" fillId="0" borderId="0" xfId="0" applyFont="1" applyBorder="1" applyAlignment="1">
      <alignment/>
    </xf>
    <xf numFmtId="0" fontId="0" fillId="0" borderId="32" xfId="0" applyBorder="1" applyAlignment="1">
      <alignment wrapText="1"/>
    </xf>
    <xf numFmtId="0" fontId="0" fillId="0" borderId="31" xfId="0" applyBorder="1" applyAlignment="1">
      <alignment horizontal="center" wrapText="1"/>
    </xf>
    <xf numFmtId="0" fontId="0" fillId="0" borderId="34" xfId="0" applyBorder="1" applyAlignment="1">
      <alignment horizontal="center" wrapText="1"/>
    </xf>
    <xf numFmtId="0" fontId="40" fillId="0" borderId="42" xfId="0" applyFont="1" applyBorder="1" applyAlignment="1">
      <alignment/>
    </xf>
    <xf numFmtId="0" fontId="40" fillId="0" borderId="41" xfId="0" applyFont="1" applyBorder="1" applyAlignment="1">
      <alignment horizontal="right"/>
    </xf>
    <xf numFmtId="0" fontId="40" fillId="0" borderId="0" xfId="0" applyFont="1" applyBorder="1" applyAlignment="1">
      <alignment/>
    </xf>
    <xf numFmtId="0" fontId="0" fillId="0" borderId="31" xfId="0" applyBorder="1" applyAlignment="1">
      <alignment horizontal="right" indent="2"/>
    </xf>
    <xf numFmtId="0" fontId="0" fillId="0" borderId="21" xfId="0" applyFont="1" applyBorder="1" applyAlignment="1">
      <alignment horizontal="center" wrapText="1"/>
    </xf>
    <xf numFmtId="0" fontId="0" fillId="0" borderId="31" xfId="0" applyFont="1" applyBorder="1" applyAlignment="1">
      <alignment horizontal="right"/>
    </xf>
    <xf numFmtId="0" fontId="40" fillId="0" borderId="42" xfId="0" applyFont="1" applyFill="1" applyBorder="1" applyAlignment="1">
      <alignment/>
    </xf>
    <xf numFmtId="0" fontId="40" fillId="0" borderId="42" xfId="0" applyFont="1" applyFill="1" applyBorder="1" applyAlignment="1">
      <alignment horizontal="right"/>
    </xf>
    <xf numFmtId="0" fontId="0" fillId="0" borderId="32" xfId="0" applyFill="1" applyBorder="1" applyAlignment="1">
      <alignment horizontal="right" indent="2"/>
    </xf>
    <xf numFmtId="0" fontId="0" fillId="0" borderId="21" xfId="0" applyFill="1" applyBorder="1" applyAlignment="1">
      <alignment horizontal="right" indent="2"/>
    </xf>
    <xf numFmtId="0" fontId="0" fillId="0" borderId="31" xfId="0" applyFill="1" applyBorder="1" applyAlignment="1">
      <alignment horizontal="right" indent="2"/>
    </xf>
    <xf numFmtId="0" fontId="0" fillId="0" borderId="43" xfId="0" applyBorder="1" applyAlignment="1">
      <alignment horizontal="right"/>
    </xf>
    <xf numFmtId="0" fontId="40" fillId="0" borderId="42" xfId="0" applyFont="1" applyBorder="1" applyAlignment="1">
      <alignment horizontal="right"/>
    </xf>
    <xf numFmtId="0" fontId="0" fillId="0" borderId="32" xfId="0" applyFont="1" applyBorder="1" applyAlignment="1">
      <alignment horizontal="center" wrapText="1"/>
    </xf>
    <xf numFmtId="0" fontId="0" fillId="0" borderId="34" xfId="0" applyFont="1" applyBorder="1" applyAlignment="1">
      <alignment horizontal="center" wrapText="1"/>
    </xf>
    <xf numFmtId="0" fontId="0" fillId="0" borderId="33" xfId="0" applyFont="1" applyBorder="1" applyAlignment="1">
      <alignment horizontal="right"/>
    </xf>
    <xf numFmtId="0" fontId="0" fillId="0" borderId="31" xfId="0" applyBorder="1" applyAlignment="1">
      <alignment horizontal="right" wrapText="1"/>
    </xf>
    <xf numFmtId="164" fontId="0" fillId="0" borderId="34" xfId="0" applyNumberFormat="1" applyFill="1" applyBorder="1" applyAlignment="1">
      <alignment/>
    </xf>
    <xf numFmtId="164" fontId="0" fillId="0" borderId="21" xfId="0" applyNumberFormat="1" applyFill="1" applyBorder="1" applyAlignment="1">
      <alignment/>
    </xf>
    <xf numFmtId="164" fontId="0" fillId="0" borderId="33" xfId="0" applyNumberFormat="1" applyFill="1" applyBorder="1" applyAlignment="1">
      <alignment/>
    </xf>
    <xf numFmtId="164" fontId="0" fillId="0" borderId="32" xfId="0" applyNumberFormat="1" applyFill="1" applyBorder="1" applyAlignment="1">
      <alignment/>
    </xf>
    <xf numFmtId="164" fontId="0" fillId="0" borderId="31" xfId="0" applyNumberFormat="1" applyFill="1" applyBorder="1" applyAlignment="1">
      <alignment/>
    </xf>
    <xf numFmtId="164" fontId="40" fillId="0" borderId="39" xfId="0" applyNumberFormat="1" applyFont="1" applyFill="1" applyBorder="1" applyAlignment="1">
      <alignment horizontal="right"/>
    </xf>
    <xf numFmtId="164" fontId="40" fillId="0" borderId="37" xfId="0" applyNumberFormat="1" applyFont="1" applyFill="1" applyBorder="1" applyAlignment="1">
      <alignment horizontal="right"/>
    </xf>
    <xf numFmtId="164" fontId="40" fillId="0" borderId="40" xfId="0" applyNumberFormat="1" applyFont="1" applyFill="1" applyBorder="1" applyAlignment="1">
      <alignment horizontal="right"/>
    </xf>
    <xf numFmtId="164" fontId="40" fillId="0" borderId="36" xfId="0" applyNumberFormat="1" applyFont="1" applyFill="1" applyBorder="1" applyAlignment="1">
      <alignment horizontal="right"/>
    </xf>
    <xf numFmtId="164" fontId="40" fillId="0" borderId="38" xfId="0" applyNumberFormat="1" applyFont="1" applyFill="1" applyBorder="1" applyAlignment="1">
      <alignment horizontal="right"/>
    </xf>
    <xf numFmtId="0" fontId="4" fillId="0" borderId="0" xfId="0" applyFont="1" applyFill="1" applyBorder="1" applyAlignment="1">
      <alignment/>
    </xf>
    <xf numFmtId="2" fontId="0" fillId="0" borderId="26" xfId="0" applyNumberFormat="1" applyBorder="1" applyAlignment="1">
      <alignment/>
    </xf>
    <xf numFmtId="2" fontId="0" fillId="0" borderId="31" xfId="0" applyNumberFormat="1" applyBorder="1" applyAlignment="1">
      <alignment/>
    </xf>
    <xf numFmtId="2" fontId="0" fillId="0" borderId="21" xfId="0" applyNumberFormat="1" applyBorder="1" applyAlignment="1">
      <alignment/>
    </xf>
    <xf numFmtId="2" fontId="0" fillId="0" borderId="32" xfId="0" applyNumberFormat="1" applyBorder="1" applyAlignment="1">
      <alignment/>
    </xf>
    <xf numFmtId="2" fontId="40" fillId="0" borderId="42" xfId="0" applyNumberFormat="1" applyFont="1" applyBorder="1" applyAlignment="1">
      <alignment/>
    </xf>
    <xf numFmtId="2" fontId="40" fillId="0" borderId="38" xfId="0" applyNumberFormat="1" applyFont="1" applyBorder="1" applyAlignment="1">
      <alignment/>
    </xf>
    <xf numFmtId="2" fontId="40" fillId="0" borderId="37" xfId="0" applyNumberFormat="1" applyFont="1" applyBorder="1" applyAlignment="1">
      <alignment/>
    </xf>
    <xf numFmtId="2" fontId="40" fillId="0" borderId="36" xfId="0" applyNumberFormat="1" applyFont="1" applyBorder="1" applyAlignment="1">
      <alignment/>
    </xf>
    <xf numFmtId="2" fontId="0" fillId="0" borderId="0" xfId="0" applyNumberFormat="1" applyFill="1" applyBorder="1" applyAlignment="1">
      <alignment/>
    </xf>
    <xf numFmtId="2" fontId="0" fillId="0" borderId="44" xfId="0" applyNumberFormat="1" applyBorder="1" applyAlignment="1">
      <alignment/>
    </xf>
    <xf numFmtId="2" fontId="0" fillId="0" borderId="35" xfId="0" applyNumberFormat="1" applyBorder="1" applyAlignment="1">
      <alignment/>
    </xf>
    <xf numFmtId="2" fontId="0" fillId="0" borderId="34" xfId="0" applyNumberFormat="1" applyBorder="1" applyAlignment="1">
      <alignment/>
    </xf>
    <xf numFmtId="2" fontId="0" fillId="0" borderId="33" xfId="0" applyNumberFormat="1" applyBorder="1" applyAlignment="1">
      <alignment/>
    </xf>
    <xf numFmtId="2" fontId="40" fillId="0" borderId="39" xfId="0" applyNumberFormat="1" applyFont="1" applyBorder="1" applyAlignment="1">
      <alignment/>
    </xf>
    <xf numFmtId="2" fontId="40" fillId="0" borderId="40" xfId="0" applyNumberFormat="1" applyFont="1" applyBorder="1" applyAlignment="1">
      <alignment/>
    </xf>
    <xf numFmtId="2" fontId="40" fillId="0" borderId="45" xfId="0" applyNumberFormat="1" applyFont="1" applyBorder="1" applyAlignment="1">
      <alignment/>
    </xf>
    <xf numFmtId="2" fontId="0" fillId="0" borderId="34" xfId="0" applyNumberFormat="1" applyFill="1" applyBorder="1" applyAlignment="1">
      <alignment/>
    </xf>
    <xf numFmtId="2" fontId="0" fillId="0" borderId="21" xfId="0" applyNumberFormat="1" applyFill="1" applyBorder="1" applyAlignment="1">
      <alignment/>
    </xf>
    <xf numFmtId="2" fontId="0" fillId="0" borderId="33" xfId="0" applyNumberFormat="1" applyFill="1" applyBorder="1" applyAlignment="1">
      <alignment/>
    </xf>
    <xf numFmtId="2" fontId="0" fillId="0" borderId="32" xfId="0" applyNumberFormat="1" applyFill="1" applyBorder="1" applyAlignment="1">
      <alignment/>
    </xf>
    <xf numFmtId="2" fontId="0" fillId="0" borderId="31" xfId="0" applyNumberFormat="1" applyFill="1" applyBorder="1" applyAlignment="1">
      <alignment/>
    </xf>
    <xf numFmtId="2" fontId="40" fillId="0" borderId="39" xfId="0" applyNumberFormat="1" applyFont="1" applyFill="1" applyBorder="1" applyAlignment="1">
      <alignment/>
    </xf>
    <xf numFmtId="2" fontId="40" fillId="0" borderId="37" xfId="0" applyNumberFormat="1" applyFont="1" applyFill="1" applyBorder="1" applyAlignment="1">
      <alignment/>
    </xf>
    <xf numFmtId="2" fontId="40" fillId="0" borderId="40" xfId="0" applyNumberFormat="1" applyFont="1" applyFill="1" applyBorder="1" applyAlignment="1">
      <alignment/>
    </xf>
    <xf numFmtId="2" fontId="40" fillId="0" borderId="36" xfId="0" applyNumberFormat="1" applyFont="1" applyFill="1" applyBorder="1" applyAlignment="1">
      <alignment/>
    </xf>
    <xf numFmtId="2" fontId="40" fillId="0" borderId="38" xfId="0" applyNumberFormat="1" applyFont="1" applyFill="1" applyBorder="1" applyAlignment="1">
      <alignment/>
    </xf>
    <xf numFmtId="0" fontId="2" fillId="0" borderId="0" xfId="0" applyFont="1" applyFill="1" applyBorder="1" applyAlignment="1">
      <alignment/>
    </xf>
    <xf numFmtId="0" fontId="46" fillId="0" borderId="0" xfId="0" applyFont="1" applyFill="1" applyAlignment="1">
      <alignment/>
    </xf>
    <xf numFmtId="0" fontId="47"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horizontal="center"/>
    </xf>
    <xf numFmtId="0" fontId="2" fillId="0" borderId="46" xfId="0" applyFont="1" applyFill="1" applyBorder="1" applyAlignment="1">
      <alignment/>
    </xf>
    <xf numFmtId="0" fontId="0" fillId="0" borderId="10" xfId="0" applyFill="1" applyBorder="1" applyAlignment="1">
      <alignment/>
    </xf>
    <xf numFmtId="0" fontId="2" fillId="0" borderId="14" xfId="0" applyFont="1" applyFill="1" applyBorder="1" applyAlignment="1">
      <alignment/>
    </xf>
    <xf numFmtId="0" fontId="0" fillId="0" borderId="15" xfId="0" applyFill="1" applyBorder="1" applyAlignment="1">
      <alignment horizontal="right"/>
    </xf>
    <xf numFmtId="0" fontId="40" fillId="0" borderId="15" xfId="0" applyFont="1" applyFill="1" applyBorder="1" applyAlignment="1">
      <alignment/>
    </xf>
    <xf numFmtId="0" fontId="0" fillId="0" borderId="15" xfId="0" applyFill="1" applyBorder="1" applyAlignment="1">
      <alignment/>
    </xf>
    <xf numFmtId="0" fontId="40" fillId="0" borderId="16" xfId="0" applyFont="1" applyFill="1" applyBorder="1" applyAlignment="1">
      <alignment/>
    </xf>
    <xf numFmtId="0" fontId="2" fillId="0" borderId="23" xfId="0" applyFont="1" applyFill="1" applyBorder="1" applyAlignment="1">
      <alignment/>
    </xf>
    <xf numFmtId="0" fontId="0" fillId="0" borderId="14" xfId="0" applyFill="1" applyBorder="1" applyAlignment="1">
      <alignment horizontal="right"/>
    </xf>
    <xf numFmtId="0" fontId="40" fillId="0" borderId="15" xfId="0" applyFont="1" applyFill="1" applyBorder="1" applyAlignment="1">
      <alignment horizontal="right"/>
    </xf>
    <xf numFmtId="0" fontId="0" fillId="0" borderId="18" xfId="0" applyFill="1" applyBorder="1" applyAlignment="1">
      <alignment/>
    </xf>
    <xf numFmtId="164" fontId="0" fillId="0" borderId="0" xfId="0" applyNumberForma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64" fontId="0" fillId="0" borderId="14" xfId="0" applyNumberFormat="1" applyFill="1" applyBorder="1" applyAlignment="1">
      <alignment/>
    </xf>
    <xf numFmtId="0" fontId="47" fillId="0" borderId="0" xfId="0" applyFont="1" applyFill="1" applyBorder="1" applyAlignment="1">
      <alignment/>
    </xf>
    <xf numFmtId="0" fontId="48" fillId="0" borderId="0" xfId="0" applyFont="1" applyFill="1" applyBorder="1" applyAlignment="1">
      <alignment horizontal="left"/>
    </xf>
    <xf numFmtId="0" fontId="26" fillId="0" borderId="0" xfId="0" applyFont="1" applyFill="1" applyBorder="1" applyAlignment="1">
      <alignment horizontal="left"/>
    </xf>
    <xf numFmtId="3" fontId="0" fillId="0" borderId="16" xfId="0" applyNumberFormat="1" applyFill="1" applyBorder="1" applyAlignment="1">
      <alignmen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164" fontId="0" fillId="0" borderId="0" xfId="0" applyNumberFormat="1" applyFill="1" applyAlignment="1">
      <alignment/>
    </xf>
    <xf numFmtId="164" fontId="0" fillId="0" borderId="44" xfId="0" applyNumberFormat="1" applyBorder="1" applyAlignment="1">
      <alignment/>
    </xf>
    <xf numFmtId="164" fontId="0" fillId="0" borderId="26" xfId="0" applyNumberFormat="1" applyBorder="1" applyAlignment="1">
      <alignment/>
    </xf>
    <xf numFmtId="164" fontId="40" fillId="0" borderId="45" xfId="0" applyNumberFormat="1" applyFont="1" applyBorder="1" applyAlignment="1">
      <alignment/>
    </xf>
    <xf numFmtId="164" fontId="40" fillId="0" borderId="42" xfId="0" applyNumberFormat="1" applyFont="1" applyBorder="1" applyAlignment="1">
      <alignment/>
    </xf>
    <xf numFmtId="0" fontId="0" fillId="0" borderId="47" xfId="0" applyBorder="1" applyAlignment="1">
      <alignment horizontal="center" wrapText="1"/>
    </xf>
    <xf numFmtId="0" fontId="0" fillId="0" borderId="22" xfId="0" applyBorder="1" applyAlignment="1">
      <alignment horizontal="center" wrapText="1"/>
    </xf>
    <xf numFmtId="0" fontId="2" fillId="0" borderId="0" xfId="0" applyFont="1" applyBorder="1" applyAlignment="1">
      <alignment horizontal="center"/>
    </xf>
    <xf numFmtId="0" fontId="0" fillId="0" borderId="47" xfId="0" applyBorder="1" applyAlignment="1">
      <alignment horizontal="center"/>
    </xf>
    <xf numFmtId="0" fontId="0" fillId="0" borderId="22" xfId="0" applyBorder="1" applyAlignment="1">
      <alignment horizontal="center"/>
    </xf>
    <xf numFmtId="0" fontId="0" fillId="0" borderId="48" xfId="0" applyBorder="1" applyAlignment="1">
      <alignment horizontal="center"/>
    </xf>
    <xf numFmtId="0" fontId="2" fillId="0" borderId="0" xfId="0" applyFont="1" applyFill="1" applyBorder="1" applyAlignment="1">
      <alignment horizontal="center"/>
    </xf>
    <xf numFmtId="0" fontId="2" fillId="0" borderId="49" xfId="0" applyFont="1" applyFill="1" applyBorder="1" applyAlignment="1">
      <alignment horizontal="center"/>
    </xf>
    <xf numFmtId="0" fontId="2" fillId="0" borderId="50" xfId="0" applyFont="1" applyFill="1" applyBorder="1" applyAlignment="1">
      <alignment horizontal="center"/>
    </xf>
    <xf numFmtId="0" fontId="2" fillId="0" borderId="51" xfId="0" applyFont="1" applyFill="1" applyBorder="1" applyAlignment="1">
      <alignment horizontal="center"/>
    </xf>
    <xf numFmtId="0" fontId="2" fillId="0" borderId="52" xfId="0" applyFont="1" applyFill="1" applyBorder="1" applyAlignment="1">
      <alignment horizontal="center"/>
    </xf>
    <xf numFmtId="0" fontId="47" fillId="0" borderId="0" xfId="0" applyFont="1" applyFill="1" applyAlignment="1">
      <alignment horizontal="center"/>
    </xf>
    <xf numFmtId="0" fontId="40" fillId="0" borderId="0" xfId="0" applyFont="1" applyBorder="1" applyAlignment="1">
      <alignment horizontal="center"/>
    </xf>
    <xf numFmtId="0" fontId="40" fillId="0" borderId="53" xfId="0" applyFont="1" applyBorder="1" applyAlignment="1">
      <alignment horizontal="center"/>
    </xf>
    <xf numFmtId="0" fontId="40" fillId="0" borderId="54" xfId="0" applyFont="1" applyBorder="1" applyAlignment="1">
      <alignment horizontal="center"/>
    </xf>
    <xf numFmtId="0" fontId="0" fillId="0" borderId="26"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44" xfId="0" applyBorder="1" applyAlignment="1">
      <alignment horizontal="center"/>
    </xf>
    <xf numFmtId="0" fontId="0" fillId="0" borderId="53" xfId="0" applyBorder="1" applyAlignment="1">
      <alignment horizontal="center"/>
    </xf>
    <xf numFmtId="0" fontId="0" fillId="0" borderId="55" xfId="0" applyBorder="1" applyAlignment="1">
      <alignment horizontal="center"/>
    </xf>
    <xf numFmtId="0" fontId="0" fillId="0" borderId="54" xfId="0" applyBorder="1" applyAlignment="1">
      <alignment horizontal="center"/>
    </xf>
    <xf numFmtId="0" fontId="0" fillId="0" borderId="55" xfId="0" applyFont="1" applyBorder="1" applyAlignment="1">
      <alignment horizontal="center"/>
    </xf>
    <xf numFmtId="0" fontId="0" fillId="0" borderId="53" xfId="0" applyFont="1" applyBorder="1" applyAlignment="1">
      <alignment horizontal="center"/>
    </xf>
    <xf numFmtId="0" fontId="0" fillId="0" borderId="5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12</xdr:col>
      <xdr:colOff>209550</xdr:colOff>
      <xdr:row>38</xdr:row>
      <xdr:rowOff>28575</xdr:rowOff>
    </xdr:to>
    <xdr:sp>
      <xdr:nvSpPr>
        <xdr:cNvPr id="1" name="Tekstvak 1"/>
        <xdr:cNvSpPr txBox="1">
          <a:spLocks noChangeArrowheads="1"/>
        </xdr:cNvSpPr>
      </xdr:nvSpPr>
      <xdr:spPr>
        <a:xfrm>
          <a:off x="85725" y="9525"/>
          <a:ext cx="7439025" cy="7258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Toelichting
</a:t>
          </a:r>
          <a:r>
            <a:rPr lang="en-US" cap="none" sz="1100" b="0" i="0" u="none" baseline="0">
              <a:solidFill>
                <a:srgbClr val="000000"/>
              </a:solidFill>
              <a:latin typeface="Calibri"/>
              <a:ea typeface="Calibri"/>
              <a:cs typeface="Calibri"/>
            </a:rPr>
            <a:t>Dit statistisch jaarboek is het tweede waarin gerapporteerd wordt over leerlingen die aantikken op een aantal socio-economische kenmerken (SES-kenmerken), meer bepaald over ‘Gezinstaal niet Nederlands’, ‘Laag opleidingsniveau van de moeder’ en ‘Schooltoelage’.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Schooltoelage
</a:t>
          </a:r>
          <a:r>
            <a:rPr lang="en-US" cap="none" sz="1100" b="0" i="0" u="none" baseline="0">
              <a:solidFill>
                <a:srgbClr val="000000"/>
              </a:solidFill>
              <a:latin typeface="Calibri"/>
              <a:ea typeface="Calibri"/>
              <a:cs typeface="Calibri"/>
            </a:rPr>
            <a:t>De leerling tikt aan op dit kenmerk als hij/zij een schooltoelage gekregen heeft.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gefinancierd of gesubsidieerd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Als gevolg van koppelingen tussen twee databanken</a:t>
          </a:r>
          <a:r>
            <a:rPr lang="en-US" cap="none" sz="1100" b="0" i="0" u="none" baseline="0">
              <a:solidFill>
                <a:srgbClr val="000000"/>
              </a:solidFill>
              <a:latin typeface="Calibri"/>
              <a:ea typeface="Calibri"/>
              <a:cs typeface="Calibri"/>
            </a:rPr>
            <a:t> is er in de tabellen betreffende schoolse vorderingen en zittenblijven een klein dataverschil (33 leerlingen) ten opzichte van de tabellen die in het statistisch jaarboek van het schooljaar 2012-2013 gepubliceerd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2.3 Schoolse vorderingen en zittenblijven in het gewoon lager onderwijs.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95325"/>
          <a:ext cx="1552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33400"/>
          <a:ext cx="1685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6</xdr:row>
      <xdr:rowOff>0</xdr:rowOff>
    </xdr:to>
    <xdr:sp>
      <xdr:nvSpPr>
        <xdr:cNvPr id="1" name="Rectangle 1"/>
        <xdr:cNvSpPr>
          <a:spLocks/>
        </xdr:cNvSpPr>
      </xdr:nvSpPr>
      <xdr:spPr>
        <a:xfrm>
          <a:off x="0" y="1095375"/>
          <a:ext cx="1657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9"/>
  <sheetViews>
    <sheetView tabSelected="1" zoomScalePageLayoutView="0" workbookViewId="0" topLeftCell="A1">
      <selection activeCell="Q45" sqref="Q45"/>
    </sheetView>
  </sheetViews>
  <sheetFormatPr defaultColWidth="9.140625" defaultRowHeight="15"/>
  <cols>
    <col min="1" max="1" width="27.421875" style="0" customWidth="1"/>
  </cols>
  <sheetData>
    <row r="1" ht="18">
      <c r="A1" s="73" t="s">
        <v>81</v>
      </c>
    </row>
    <row r="3" ht="14.25">
      <c r="A3" s="26" t="s">
        <v>56</v>
      </c>
    </row>
    <row r="4" spans="1:2" ht="14.25">
      <c r="A4" s="22" t="s">
        <v>39</v>
      </c>
      <c r="B4" t="s">
        <v>54</v>
      </c>
    </row>
    <row r="5" spans="1:2" ht="14.25">
      <c r="A5" s="22" t="s">
        <v>40</v>
      </c>
      <c r="B5" t="s">
        <v>55</v>
      </c>
    </row>
    <row r="6" ht="14.25">
      <c r="A6" s="22"/>
    </row>
    <row r="7" spans="1:2" ht="14.25">
      <c r="A7" s="22" t="s">
        <v>71</v>
      </c>
      <c r="B7" t="s">
        <v>57</v>
      </c>
    </row>
    <row r="8" ht="14.25">
      <c r="A8" s="22"/>
    </row>
    <row r="9" ht="14.25">
      <c r="A9" s="22"/>
    </row>
    <row r="10" ht="14.25">
      <c r="A10" s="55" t="s">
        <v>58</v>
      </c>
    </row>
    <row r="11" spans="1:2" ht="14.25">
      <c r="A11" s="22" t="s">
        <v>72</v>
      </c>
      <c r="B11" t="s">
        <v>54</v>
      </c>
    </row>
    <row r="12" spans="1:2" ht="14.25">
      <c r="A12" s="22" t="s">
        <v>73</v>
      </c>
      <c r="B12" t="s">
        <v>55</v>
      </c>
    </row>
    <row r="13" ht="14.25">
      <c r="A13" s="22"/>
    </row>
    <row r="14" ht="14.25">
      <c r="A14" s="22"/>
    </row>
    <row r="15" ht="14.25">
      <c r="A15" s="55" t="s">
        <v>70</v>
      </c>
    </row>
    <row r="16" spans="1:2" ht="14.25">
      <c r="A16" s="22" t="s">
        <v>74</v>
      </c>
      <c r="B16" t="s">
        <v>67</v>
      </c>
    </row>
    <row r="17" spans="1:2" ht="14.25">
      <c r="A17" s="22" t="s">
        <v>75</v>
      </c>
      <c r="B17" t="s">
        <v>68</v>
      </c>
    </row>
    <row r="18" spans="1:2" ht="14.25">
      <c r="A18" s="22" t="s">
        <v>76</v>
      </c>
      <c r="B18" t="s">
        <v>79</v>
      </c>
    </row>
    <row r="19" spans="1:2" ht="14.25">
      <c r="A19" s="22" t="s">
        <v>77</v>
      </c>
      <c r="B19" t="s">
        <v>69</v>
      </c>
    </row>
  </sheetData>
  <sheetProtection/>
  <printOptions/>
  <pageMargins left="0.5118110236220472" right="0.5118110236220472" top="0.7480314960629921" bottom="0.7480314960629921" header="0.31496062992125984" footer="0.31496062992125984"/>
  <pageSetup fitToHeight="1" fitToWidth="1"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X39"/>
  <sheetViews>
    <sheetView zoomScalePageLayoutView="0" workbookViewId="0" topLeftCell="A1">
      <selection activeCell="Z22" sqref="Z22"/>
    </sheetView>
  </sheetViews>
  <sheetFormatPr defaultColWidth="9.140625" defaultRowHeight="15"/>
  <cols>
    <col min="1" max="1" width="13.140625" style="2" customWidth="1"/>
    <col min="2" max="2" width="14.28125" style="0" customWidth="1"/>
    <col min="3" max="3" width="14.00390625" style="0" customWidth="1"/>
    <col min="4" max="11" width="10.8515625" style="0" customWidth="1"/>
    <col min="12" max="15" width="10.7109375" style="0" customWidth="1"/>
    <col min="18" max="23" width="10.8515625" style="0" customWidth="1"/>
    <col min="24" max="24" width="9.140625" style="2" customWidth="1"/>
  </cols>
  <sheetData>
    <row r="1" spans="1:10" ht="14.25">
      <c r="A1" s="1" t="s">
        <v>82</v>
      </c>
      <c r="J1" s="2"/>
    </row>
    <row r="2" spans="1:24" ht="14.25">
      <c r="A2" s="193" t="s">
        <v>22</v>
      </c>
      <c r="B2" s="193"/>
      <c r="C2" s="193"/>
      <c r="D2" s="193"/>
      <c r="E2" s="193"/>
      <c r="F2" s="193"/>
      <c r="G2" s="193"/>
      <c r="H2" s="193"/>
      <c r="I2" s="193"/>
      <c r="J2" s="193"/>
      <c r="K2" s="193"/>
      <c r="L2" s="193"/>
      <c r="M2" s="193"/>
      <c r="N2" s="193"/>
      <c r="O2" s="193"/>
      <c r="P2" s="193"/>
      <c r="Q2" s="193"/>
      <c r="R2" s="193"/>
      <c r="S2" s="193"/>
      <c r="T2" s="193"/>
      <c r="U2" s="193"/>
      <c r="V2" s="193"/>
      <c r="W2" s="193"/>
      <c r="X2" s="193"/>
    </row>
    <row r="3" spans="1:24" ht="14.25">
      <c r="A3" s="203" t="s">
        <v>90</v>
      </c>
      <c r="B3" s="203"/>
      <c r="C3" s="203"/>
      <c r="D3" s="203"/>
      <c r="E3" s="203"/>
      <c r="F3" s="203"/>
      <c r="G3" s="203"/>
      <c r="H3" s="203"/>
      <c r="I3" s="203"/>
      <c r="J3" s="203"/>
      <c r="K3" s="203"/>
      <c r="L3" s="203"/>
      <c r="M3" s="203"/>
      <c r="N3" s="203"/>
      <c r="O3" s="203"/>
      <c r="P3" s="203"/>
      <c r="Q3" s="203"/>
      <c r="R3" s="203"/>
      <c r="S3" s="203"/>
      <c r="T3" s="203"/>
      <c r="U3" s="203"/>
      <c r="V3" s="203"/>
      <c r="W3" s="203"/>
      <c r="X3" s="203"/>
    </row>
    <row r="4" ht="15" thickBot="1"/>
    <row r="5" spans="1:24" s="26" customFormat="1" ht="15" thickTop="1">
      <c r="A5" s="204" t="s">
        <v>51</v>
      </c>
      <c r="B5" s="204"/>
      <c r="C5" s="204"/>
      <c r="D5" s="213" t="s">
        <v>45</v>
      </c>
      <c r="E5" s="214"/>
      <c r="F5" s="214"/>
      <c r="G5" s="214"/>
      <c r="H5" s="214"/>
      <c r="I5" s="214"/>
      <c r="J5" s="215"/>
      <c r="K5" s="213" t="s">
        <v>44</v>
      </c>
      <c r="L5" s="214"/>
      <c r="M5" s="214"/>
      <c r="N5" s="214"/>
      <c r="O5" s="214"/>
      <c r="P5" s="214"/>
      <c r="Q5" s="215"/>
      <c r="R5" s="213" t="s">
        <v>0</v>
      </c>
      <c r="S5" s="214"/>
      <c r="T5" s="214"/>
      <c r="U5" s="214"/>
      <c r="V5" s="214"/>
      <c r="W5" s="214"/>
      <c r="X5" s="214"/>
    </row>
    <row r="6" spans="1:24" ht="47.25" customHeight="1">
      <c r="A6" s="84" t="s">
        <v>42</v>
      </c>
      <c r="B6" s="48" t="s">
        <v>66</v>
      </c>
      <c r="C6" s="102" t="s">
        <v>41</v>
      </c>
      <c r="D6" s="209" t="s">
        <v>48</v>
      </c>
      <c r="E6" s="207"/>
      <c r="F6" s="76" t="s">
        <v>47</v>
      </c>
      <c r="G6" s="208" t="s">
        <v>46</v>
      </c>
      <c r="H6" s="206"/>
      <c r="I6" s="207"/>
      <c r="J6" s="115" t="s">
        <v>0</v>
      </c>
      <c r="K6" s="209" t="s">
        <v>48</v>
      </c>
      <c r="L6" s="207"/>
      <c r="M6" s="76" t="s">
        <v>47</v>
      </c>
      <c r="N6" s="208" t="s">
        <v>46</v>
      </c>
      <c r="O6" s="206"/>
      <c r="P6" s="207"/>
      <c r="Q6" s="115" t="s">
        <v>0</v>
      </c>
      <c r="R6" s="206" t="s">
        <v>48</v>
      </c>
      <c r="S6" s="207"/>
      <c r="T6" s="51" t="s">
        <v>47</v>
      </c>
      <c r="U6" s="208" t="s">
        <v>46</v>
      </c>
      <c r="V6" s="206"/>
      <c r="W6" s="207"/>
      <c r="X6" s="87" t="s">
        <v>0</v>
      </c>
    </row>
    <row r="7" spans="1:24" ht="14.25">
      <c r="A7" s="101"/>
      <c r="B7" s="49"/>
      <c r="C7" s="63" t="s">
        <v>52</v>
      </c>
      <c r="D7" s="80" t="s">
        <v>53</v>
      </c>
      <c r="E7" s="50">
        <v>1</v>
      </c>
      <c r="F7" s="50">
        <v>0</v>
      </c>
      <c r="G7" s="50">
        <v>1</v>
      </c>
      <c r="H7" s="50">
        <v>2</v>
      </c>
      <c r="I7" s="50" t="s">
        <v>18</v>
      </c>
      <c r="J7" s="88"/>
      <c r="K7" s="80" t="s">
        <v>53</v>
      </c>
      <c r="L7" s="50">
        <v>1</v>
      </c>
      <c r="M7" s="50">
        <v>0</v>
      </c>
      <c r="N7" s="50">
        <v>1</v>
      </c>
      <c r="O7" s="50">
        <v>2</v>
      </c>
      <c r="P7" s="50" t="s">
        <v>18</v>
      </c>
      <c r="Q7" s="88"/>
      <c r="R7" s="78" t="s">
        <v>53</v>
      </c>
      <c r="S7" s="50">
        <v>1</v>
      </c>
      <c r="T7" s="50">
        <v>0</v>
      </c>
      <c r="U7" s="50">
        <v>1</v>
      </c>
      <c r="V7" s="50">
        <v>2</v>
      </c>
      <c r="W7" s="50" t="s">
        <v>18</v>
      </c>
      <c r="X7" s="75" t="s">
        <v>0</v>
      </c>
    </row>
    <row r="8" spans="1:24" ht="14.25">
      <c r="A8" s="112" t="s">
        <v>64</v>
      </c>
      <c r="B8" s="113" t="s">
        <v>64</v>
      </c>
      <c r="C8" s="114" t="s">
        <v>64</v>
      </c>
      <c r="D8" s="121">
        <v>1</v>
      </c>
      <c r="E8" s="122">
        <v>29</v>
      </c>
      <c r="F8" s="122">
        <v>9368</v>
      </c>
      <c r="G8" s="122">
        <v>4558</v>
      </c>
      <c r="H8" s="122">
        <v>777</v>
      </c>
      <c r="I8" s="122">
        <v>38</v>
      </c>
      <c r="J8" s="123">
        <v>14771</v>
      </c>
      <c r="K8" s="121">
        <v>0</v>
      </c>
      <c r="L8" s="122">
        <v>20</v>
      </c>
      <c r="M8" s="122">
        <v>2184</v>
      </c>
      <c r="N8" s="122">
        <v>1675</v>
      </c>
      <c r="O8" s="122">
        <v>561</v>
      </c>
      <c r="P8" s="122">
        <v>55</v>
      </c>
      <c r="Q8" s="123">
        <v>4495</v>
      </c>
      <c r="R8" s="124">
        <f>SUM(K8,D8)</f>
        <v>1</v>
      </c>
      <c r="S8" s="122">
        <f aca="true" t="shared" si="0" ref="S8:X15">SUM(L8,E8)</f>
        <v>49</v>
      </c>
      <c r="T8" s="122">
        <f t="shared" si="0"/>
        <v>11552</v>
      </c>
      <c r="U8" s="122">
        <f t="shared" si="0"/>
        <v>6233</v>
      </c>
      <c r="V8" s="122">
        <f t="shared" si="0"/>
        <v>1338</v>
      </c>
      <c r="W8" s="122">
        <f t="shared" si="0"/>
        <v>93</v>
      </c>
      <c r="X8" s="125">
        <f t="shared" si="0"/>
        <v>19266</v>
      </c>
    </row>
    <row r="9" spans="1:24" ht="14.25">
      <c r="A9" s="112" t="s">
        <v>64</v>
      </c>
      <c r="B9" s="113" t="s">
        <v>64</v>
      </c>
      <c r="C9" s="114" t="s">
        <v>65</v>
      </c>
      <c r="D9" s="121">
        <v>0</v>
      </c>
      <c r="E9" s="122">
        <v>11</v>
      </c>
      <c r="F9" s="122">
        <v>4829</v>
      </c>
      <c r="G9" s="122">
        <v>2257</v>
      </c>
      <c r="H9" s="122">
        <v>343</v>
      </c>
      <c r="I9" s="122">
        <v>21</v>
      </c>
      <c r="J9" s="123">
        <v>7461</v>
      </c>
      <c r="K9" s="121">
        <v>1</v>
      </c>
      <c r="L9" s="122">
        <v>14</v>
      </c>
      <c r="M9" s="122">
        <v>2567</v>
      </c>
      <c r="N9" s="122">
        <v>2816</v>
      </c>
      <c r="O9" s="122">
        <v>905</v>
      </c>
      <c r="P9" s="122">
        <v>141</v>
      </c>
      <c r="Q9" s="123">
        <v>6444</v>
      </c>
      <c r="R9" s="124">
        <f aca="true" t="shared" si="1" ref="R9:R15">SUM(K9,D9)</f>
        <v>1</v>
      </c>
      <c r="S9" s="122">
        <f t="shared" si="0"/>
        <v>25</v>
      </c>
      <c r="T9" s="122">
        <f t="shared" si="0"/>
        <v>7396</v>
      </c>
      <c r="U9" s="122">
        <f t="shared" si="0"/>
        <v>5073</v>
      </c>
      <c r="V9" s="122">
        <f t="shared" si="0"/>
        <v>1248</v>
      </c>
      <c r="W9" s="122">
        <f t="shared" si="0"/>
        <v>162</v>
      </c>
      <c r="X9" s="125">
        <f t="shared" si="0"/>
        <v>13905</v>
      </c>
    </row>
    <row r="10" spans="1:24" ht="14.25">
      <c r="A10" s="112" t="s">
        <v>64</v>
      </c>
      <c r="B10" s="113" t="s">
        <v>65</v>
      </c>
      <c r="C10" s="114" t="s">
        <v>64</v>
      </c>
      <c r="D10" s="121">
        <v>0</v>
      </c>
      <c r="E10" s="122">
        <v>53</v>
      </c>
      <c r="F10" s="122">
        <v>6131</v>
      </c>
      <c r="G10" s="122">
        <v>1693</v>
      </c>
      <c r="H10" s="122">
        <v>190</v>
      </c>
      <c r="I10" s="122">
        <v>5</v>
      </c>
      <c r="J10" s="123">
        <v>8072</v>
      </c>
      <c r="K10" s="121">
        <v>0</v>
      </c>
      <c r="L10" s="122">
        <v>3</v>
      </c>
      <c r="M10" s="122">
        <v>1191</v>
      </c>
      <c r="N10" s="122">
        <v>554</v>
      </c>
      <c r="O10" s="122">
        <v>118</v>
      </c>
      <c r="P10" s="122">
        <v>7</v>
      </c>
      <c r="Q10" s="123">
        <v>1873</v>
      </c>
      <c r="R10" s="124">
        <f t="shared" si="1"/>
        <v>0</v>
      </c>
      <c r="S10" s="122">
        <f t="shared" si="0"/>
        <v>56</v>
      </c>
      <c r="T10" s="122">
        <f t="shared" si="0"/>
        <v>7322</v>
      </c>
      <c r="U10" s="122">
        <f t="shared" si="0"/>
        <v>2247</v>
      </c>
      <c r="V10" s="122">
        <f t="shared" si="0"/>
        <v>308</v>
      </c>
      <c r="W10" s="122">
        <f t="shared" si="0"/>
        <v>12</v>
      </c>
      <c r="X10" s="125">
        <f t="shared" si="0"/>
        <v>9945</v>
      </c>
    </row>
    <row r="11" spans="1:24" ht="14.25">
      <c r="A11" s="112" t="s">
        <v>65</v>
      </c>
      <c r="B11" s="113" t="s">
        <v>64</v>
      </c>
      <c r="C11" s="114" t="s">
        <v>64</v>
      </c>
      <c r="D11" s="121">
        <v>0</v>
      </c>
      <c r="E11" s="122">
        <v>46</v>
      </c>
      <c r="F11" s="122">
        <v>12669</v>
      </c>
      <c r="G11" s="122">
        <v>5303</v>
      </c>
      <c r="H11" s="122">
        <v>609</v>
      </c>
      <c r="I11" s="122">
        <v>14</v>
      </c>
      <c r="J11" s="123">
        <v>18641</v>
      </c>
      <c r="K11" s="121">
        <v>0</v>
      </c>
      <c r="L11" s="122">
        <v>9</v>
      </c>
      <c r="M11" s="122">
        <v>875</v>
      </c>
      <c r="N11" s="122">
        <v>442</v>
      </c>
      <c r="O11" s="122">
        <v>79</v>
      </c>
      <c r="P11" s="122">
        <v>4</v>
      </c>
      <c r="Q11" s="123">
        <v>1409</v>
      </c>
      <c r="R11" s="124">
        <f t="shared" si="1"/>
        <v>0</v>
      </c>
      <c r="S11" s="122">
        <f t="shared" si="0"/>
        <v>55</v>
      </c>
      <c r="T11" s="122">
        <f t="shared" si="0"/>
        <v>13544</v>
      </c>
      <c r="U11" s="122">
        <f t="shared" si="0"/>
        <v>5745</v>
      </c>
      <c r="V11" s="122">
        <f t="shared" si="0"/>
        <v>688</v>
      </c>
      <c r="W11" s="122">
        <f t="shared" si="0"/>
        <v>18</v>
      </c>
      <c r="X11" s="125">
        <f t="shared" si="0"/>
        <v>20050</v>
      </c>
    </row>
    <row r="12" spans="1:24" ht="14.25">
      <c r="A12" s="112" t="s">
        <v>64</v>
      </c>
      <c r="B12" s="113" t="s">
        <v>65</v>
      </c>
      <c r="C12" s="114" t="s">
        <v>65</v>
      </c>
      <c r="D12" s="121">
        <v>0</v>
      </c>
      <c r="E12" s="122">
        <v>200</v>
      </c>
      <c r="F12" s="122">
        <v>13331</v>
      </c>
      <c r="G12" s="122">
        <v>1831</v>
      </c>
      <c r="H12" s="122">
        <v>140</v>
      </c>
      <c r="I12" s="122">
        <v>8</v>
      </c>
      <c r="J12" s="123">
        <v>15510</v>
      </c>
      <c r="K12" s="121">
        <v>2</v>
      </c>
      <c r="L12" s="122">
        <v>32</v>
      </c>
      <c r="M12" s="122">
        <v>2569</v>
      </c>
      <c r="N12" s="122">
        <v>1563</v>
      </c>
      <c r="O12" s="122">
        <v>340</v>
      </c>
      <c r="P12" s="122">
        <v>22</v>
      </c>
      <c r="Q12" s="123">
        <v>4528</v>
      </c>
      <c r="R12" s="124">
        <f t="shared" si="1"/>
        <v>2</v>
      </c>
      <c r="S12" s="122">
        <f t="shared" si="0"/>
        <v>232</v>
      </c>
      <c r="T12" s="122">
        <f t="shared" si="0"/>
        <v>15900</v>
      </c>
      <c r="U12" s="122">
        <f t="shared" si="0"/>
        <v>3394</v>
      </c>
      <c r="V12" s="122">
        <f t="shared" si="0"/>
        <v>480</v>
      </c>
      <c r="W12" s="122">
        <f t="shared" si="0"/>
        <v>30</v>
      </c>
      <c r="X12" s="125">
        <f t="shared" si="0"/>
        <v>20038</v>
      </c>
    </row>
    <row r="13" spans="1:24" ht="14.25">
      <c r="A13" s="112" t="s">
        <v>65</v>
      </c>
      <c r="B13" s="113" t="s">
        <v>64</v>
      </c>
      <c r="C13" s="114" t="s">
        <v>65</v>
      </c>
      <c r="D13" s="121">
        <v>1</v>
      </c>
      <c r="E13" s="122">
        <v>64</v>
      </c>
      <c r="F13" s="122">
        <v>18387</v>
      </c>
      <c r="G13" s="122">
        <v>5763</v>
      </c>
      <c r="H13" s="122">
        <v>412</v>
      </c>
      <c r="I13" s="122">
        <v>13</v>
      </c>
      <c r="J13" s="123">
        <v>24640</v>
      </c>
      <c r="K13" s="121">
        <v>0</v>
      </c>
      <c r="L13" s="122">
        <v>12</v>
      </c>
      <c r="M13" s="122">
        <v>1531</v>
      </c>
      <c r="N13" s="122">
        <v>696</v>
      </c>
      <c r="O13" s="122">
        <v>138</v>
      </c>
      <c r="P13" s="122">
        <v>10</v>
      </c>
      <c r="Q13" s="123">
        <v>2387</v>
      </c>
      <c r="R13" s="124">
        <f t="shared" si="1"/>
        <v>1</v>
      </c>
      <c r="S13" s="122">
        <f t="shared" si="0"/>
        <v>76</v>
      </c>
      <c r="T13" s="122">
        <f t="shared" si="0"/>
        <v>19918</v>
      </c>
      <c r="U13" s="122">
        <f t="shared" si="0"/>
        <v>6459</v>
      </c>
      <c r="V13" s="122">
        <f t="shared" si="0"/>
        <v>550</v>
      </c>
      <c r="W13" s="122">
        <f t="shared" si="0"/>
        <v>23</v>
      </c>
      <c r="X13" s="125">
        <f t="shared" si="0"/>
        <v>27027</v>
      </c>
    </row>
    <row r="14" spans="1:24" ht="14.25">
      <c r="A14" s="112" t="s">
        <v>65</v>
      </c>
      <c r="B14" s="113" t="s">
        <v>65</v>
      </c>
      <c r="C14" s="114" t="s">
        <v>64</v>
      </c>
      <c r="D14" s="121">
        <v>3</v>
      </c>
      <c r="E14" s="122">
        <v>338</v>
      </c>
      <c r="F14" s="122">
        <v>29849</v>
      </c>
      <c r="G14" s="122">
        <v>5382</v>
      </c>
      <c r="H14" s="122">
        <v>282</v>
      </c>
      <c r="I14" s="122">
        <v>6</v>
      </c>
      <c r="J14" s="123">
        <v>35860</v>
      </c>
      <c r="K14" s="121">
        <v>0</v>
      </c>
      <c r="L14" s="122">
        <v>9</v>
      </c>
      <c r="M14" s="122">
        <v>939</v>
      </c>
      <c r="N14" s="122">
        <v>312</v>
      </c>
      <c r="O14" s="122">
        <v>36</v>
      </c>
      <c r="P14" s="122">
        <v>1</v>
      </c>
      <c r="Q14" s="123">
        <v>1297</v>
      </c>
      <c r="R14" s="124">
        <f t="shared" si="1"/>
        <v>3</v>
      </c>
      <c r="S14" s="122">
        <f t="shared" si="0"/>
        <v>347</v>
      </c>
      <c r="T14" s="122">
        <f t="shared" si="0"/>
        <v>30788</v>
      </c>
      <c r="U14" s="122">
        <f t="shared" si="0"/>
        <v>5694</v>
      </c>
      <c r="V14" s="122">
        <f t="shared" si="0"/>
        <v>318</v>
      </c>
      <c r="W14" s="122">
        <f t="shared" si="0"/>
        <v>7</v>
      </c>
      <c r="X14" s="125">
        <f t="shared" si="0"/>
        <v>37157</v>
      </c>
    </row>
    <row r="15" spans="1:24" ht="14.25">
      <c r="A15" s="112" t="s">
        <v>65</v>
      </c>
      <c r="B15" s="113" t="s">
        <v>65</v>
      </c>
      <c r="C15" s="114" t="s">
        <v>65</v>
      </c>
      <c r="D15" s="121">
        <v>32</v>
      </c>
      <c r="E15" s="122">
        <v>3624</v>
      </c>
      <c r="F15" s="122">
        <v>207519</v>
      </c>
      <c r="G15" s="122">
        <v>15200</v>
      </c>
      <c r="H15" s="122">
        <v>420</v>
      </c>
      <c r="I15" s="122">
        <v>9</v>
      </c>
      <c r="J15" s="123">
        <v>226804</v>
      </c>
      <c r="K15" s="121">
        <v>1</v>
      </c>
      <c r="L15" s="122">
        <v>89</v>
      </c>
      <c r="M15" s="122">
        <v>4855</v>
      </c>
      <c r="N15" s="122">
        <v>1113</v>
      </c>
      <c r="O15" s="122">
        <v>133</v>
      </c>
      <c r="P15" s="122">
        <v>10</v>
      </c>
      <c r="Q15" s="123">
        <v>6201</v>
      </c>
      <c r="R15" s="124">
        <f t="shared" si="1"/>
        <v>33</v>
      </c>
      <c r="S15" s="122">
        <f t="shared" si="0"/>
        <v>3713</v>
      </c>
      <c r="T15" s="122">
        <f t="shared" si="0"/>
        <v>212374</v>
      </c>
      <c r="U15" s="122">
        <f t="shared" si="0"/>
        <v>16313</v>
      </c>
      <c r="V15" s="122">
        <f t="shared" si="0"/>
        <v>553</v>
      </c>
      <c r="W15" s="122">
        <f t="shared" si="0"/>
        <v>19</v>
      </c>
      <c r="X15" s="125">
        <f t="shared" si="0"/>
        <v>233005</v>
      </c>
    </row>
    <row r="16" spans="1:24" s="28" customFormat="1" ht="14.25">
      <c r="A16" s="111"/>
      <c r="B16" s="111"/>
      <c r="C16" s="111" t="s">
        <v>0</v>
      </c>
      <c r="D16" s="126">
        <f>SUM(D8:D15)</f>
        <v>37</v>
      </c>
      <c r="E16" s="127">
        <f aca="true" t="shared" si="2" ref="E16:X16">SUM(E8:E15)</f>
        <v>4365</v>
      </c>
      <c r="F16" s="127">
        <f t="shared" si="2"/>
        <v>302083</v>
      </c>
      <c r="G16" s="127">
        <f t="shared" si="2"/>
        <v>41987</v>
      </c>
      <c r="H16" s="127">
        <f t="shared" si="2"/>
        <v>3173</v>
      </c>
      <c r="I16" s="127">
        <f t="shared" si="2"/>
        <v>114</v>
      </c>
      <c r="J16" s="128">
        <f t="shared" si="2"/>
        <v>351759</v>
      </c>
      <c r="K16" s="126">
        <f t="shared" si="2"/>
        <v>4</v>
      </c>
      <c r="L16" s="127">
        <f t="shared" si="2"/>
        <v>188</v>
      </c>
      <c r="M16" s="127">
        <f t="shared" si="2"/>
        <v>16711</v>
      </c>
      <c r="N16" s="127">
        <f t="shared" si="2"/>
        <v>9171</v>
      </c>
      <c r="O16" s="127">
        <f t="shared" si="2"/>
        <v>2310</v>
      </c>
      <c r="P16" s="127">
        <f t="shared" si="2"/>
        <v>250</v>
      </c>
      <c r="Q16" s="128">
        <f t="shared" si="2"/>
        <v>28634</v>
      </c>
      <c r="R16" s="129">
        <f t="shared" si="2"/>
        <v>41</v>
      </c>
      <c r="S16" s="127">
        <f t="shared" si="2"/>
        <v>4553</v>
      </c>
      <c r="T16" s="127">
        <f t="shared" si="2"/>
        <v>318794</v>
      </c>
      <c r="U16" s="127">
        <f t="shared" si="2"/>
        <v>51158</v>
      </c>
      <c r="V16" s="127">
        <f t="shared" si="2"/>
        <v>5483</v>
      </c>
      <c r="W16" s="127">
        <f t="shared" si="2"/>
        <v>364</v>
      </c>
      <c r="X16" s="130">
        <f t="shared" si="2"/>
        <v>380393</v>
      </c>
    </row>
    <row r="20" spans="1:24" ht="14.25">
      <c r="A20" s="193" t="s">
        <v>22</v>
      </c>
      <c r="B20" s="193"/>
      <c r="C20" s="193"/>
      <c r="D20" s="193"/>
      <c r="E20" s="193"/>
      <c r="F20" s="193"/>
      <c r="G20" s="193"/>
      <c r="H20" s="193"/>
      <c r="I20" s="193"/>
      <c r="J20" s="193"/>
      <c r="K20" s="193"/>
      <c r="L20" s="193"/>
      <c r="M20" s="193"/>
      <c r="N20" s="193"/>
      <c r="O20" s="193"/>
      <c r="P20" s="193"/>
      <c r="Q20" s="193"/>
      <c r="R20" s="193"/>
      <c r="S20" s="193"/>
      <c r="T20" s="193"/>
      <c r="U20" s="193"/>
      <c r="V20" s="193"/>
      <c r="W20" s="193"/>
      <c r="X20" s="193"/>
    </row>
    <row r="21" spans="1:24" ht="14.25">
      <c r="A21" s="203" t="s">
        <v>91</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row>
    <row r="22" ht="15" thickBot="1"/>
    <row r="23" spans="1:24" ht="15" thickTop="1">
      <c r="A23" s="204" t="s">
        <v>51</v>
      </c>
      <c r="B23" s="204"/>
      <c r="C23" s="204"/>
      <c r="D23" s="213" t="s">
        <v>45</v>
      </c>
      <c r="E23" s="214"/>
      <c r="F23" s="214"/>
      <c r="G23" s="214"/>
      <c r="H23" s="214"/>
      <c r="I23" s="214"/>
      <c r="J23" s="215"/>
      <c r="K23" s="213" t="s">
        <v>44</v>
      </c>
      <c r="L23" s="214"/>
      <c r="M23" s="214"/>
      <c r="N23" s="214"/>
      <c r="O23" s="214"/>
      <c r="P23" s="214"/>
      <c r="Q23" s="215"/>
      <c r="R23" s="213" t="s">
        <v>0</v>
      </c>
      <c r="S23" s="214"/>
      <c r="T23" s="214"/>
      <c r="U23" s="214"/>
      <c r="V23" s="214"/>
      <c r="W23" s="214"/>
      <c r="X23" s="214"/>
    </row>
    <row r="24" spans="1:24" ht="42.75">
      <c r="A24" s="84" t="s">
        <v>42</v>
      </c>
      <c r="B24" s="48" t="s">
        <v>66</v>
      </c>
      <c r="C24" s="102" t="s">
        <v>41</v>
      </c>
      <c r="D24" s="209" t="s">
        <v>48</v>
      </c>
      <c r="E24" s="207"/>
      <c r="F24" s="76" t="s">
        <v>47</v>
      </c>
      <c r="G24" s="208" t="s">
        <v>46</v>
      </c>
      <c r="H24" s="206"/>
      <c r="I24" s="207"/>
      <c r="J24" s="115" t="s">
        <v>0</v>
      </c>
      <c r="K24" s="209" t="s">
        <v>48</v>
      </c>
      <c r="L24" s="207"/>
      <c r="M24" s="76" t="s">
        <v>47</v>
      </c>
      <c r="N24" s="208" t="s">
        <v>46</v>
      </c>
      <c r="O24" s="206"/>
      <c r="P24" s="207"/>
      <c r="Q24" s="115" t="s">
        <v>0</v>
      </c>
      <c r="R24" s="206" t="s">
        <v>48</v>
      </c>
      <c r="S24" s="207"/>
      <c r="T24" s="51" t="s">
        <v>47</v>
      </c>
      <c r="U24" s="208" t="s">
        <v>46</v>
      </c>
      <c r="V24" s="206"/>
      <c r="W24" s="207"/>
      <c r="X24" s="87" t="s">
        <v>0</v>
      </c>
    </row>
    <row r="25" spans="1:24" ht="14.25">
      <c r="A25" s="101"/>
      <c r="B25" s="49"/>
      <c r="C25" s="63" t="s">
        <v>52</v>
      </c>
      <c r="D25" s="80" t="s">
        <v>53</v>
      </c>
      <c r="E25" s="50">
        <v>1</v>
      </c>
      <c r="F25" s="50">
        <v>0</v>
      </c>
      <c r="G25" s="50">
        <v>1</v>
      </c>
      <c r="H25" s="50">
        <v>2</v>
      </c>
      <c r="I25" s="50" t="s">
        <v>18</v>
      </c>
      <c r="J25" s="88"/>
      <c r="K25" s="80" t="s">
        <v>53</v>
      </c>
      <c r="L25" s="50">
        <v>1</v>
      </c>
      <c r="M25" s="50">
        <v>0</v>
      </c>
      <c r="N25" s="50">
        <v>1</v>
      </c>
      <c r="O25" s="50">
        <v>2</v>
      </c>
      <c r="P25" s="50" t="s">
        <v>18</v>
      </c>
      <c r="Q25" s="88"/>
      <c r="R25" s="78" t="s">
        <v>53</v>
      </c>
      <c r="S25" s="50">
        <v>1</v>
      </c>
      <c r="T25" s="50">
        <v>0</v>
      </c>
      <c r="U25" s="50">
        <v>1</v>
      </c>
      <c r="V25" s="50">
        <v>2</v>
      </c>
      <c r="W25" s="50" t="s">
        <v>18</v>
      </c>
      <c r="X25" s="75" t="s">
        <v>0</v>
      </c>
    </row>
    <row r="26" spans="1:24" ht="14.25">
      <c r="A26" s="112" t="s">
        <v>64</v>
      </c>
      <c r="B26" s="113" t="s">
        <v>64</v>
      </c>
      <c r="C26" s="114" t="s">
        <v>64</v>
      </c>
      <c r="D26" s="148">
        <f aca="true" t="shared" si="3" ref="D26:J26">+D8/$J8*100</f>
        <v>0.006770022341073725</v>
      </c>
      <c r="E26" s="149">
        <f t="shared" si="3"/>
        <v>0.19633064789113802</v>
      </c>
      <c r="F26" s="149">
        <f t="shared" si="3"/>
        <v>63.421569291178656</v>
      </c>
      <c r="G26" s="149">
        <f t="shared" si="3"/>
        <v>30.857761830614038</v>
      </c>
      <c r="H26" s="149">
        <f t="shared" si="3"/>
        <v>5.260307359014284</v>
      </c>
      <c r="I26" s="149">
        <f t="shared" si="3"/>
        <v>0.2572608489608016</v>
      </c>
      <c r="J26" s="150">
        <f t="shared" si="3"/>
        <v>100</v>
      </c>
      <c r="K26" s="148">
        <f aca="true" t="shared" si="4" ref="K26:Q26">K8/$Q8*100</f>
        <v>0</v>
      </c>
      <c r="L26" s="149">
        <f t="shared" si="4"/>
        <v>0.44493882091212456</v>
      </c>
      <c r="M26" s="149">
        <f t="shared" si="4"/>
        <v>48.58731924360401</v>
      </c>
      <c r="N26" s="149">
        <f t="shared" si="4"/>
        <v>37.263626251390434</v>
      </c>
      <c r="O26" s="149">
        <f t="shared" si="4"/>
        <v>12.480533926585094</v>
      </c>
      <c r="P26" s="149">
        <f t="shared" si="4"/>
        <v>1.2235817575083427</v>
      </c>
      <c r="Q26" s="150">
        <f t="shared" si="4"/>
        <v>100</v>
      </c>
      <c r="R26" s="151">
        <f aca="true" t="shared" si="5" ref="R26:X26">R8/$X8*100</f>
        <v>0.005190491020450535</v>
      </c>
      <c r="S26" s="149">
        <f t="shared" si="5"/>
        <v>0.2543340600020762</v>
      </c>
      <c r="T26" s="149">
        <f t="shared" si="5"/>
        <v>59.96055226824457</v>
      </c>
      <c r="U26" s="149">
        <f t="shared" si="5"/>
        <v>32.35233053046818</v>
      </c>
      <c r="V26" s="149">
        <f t="shared" si="5"/>
        <v>6.944876985362815</v>
      </c>
      <c r="W26" s="149">
        <f t="shared" si="5"/>
        <v>0.48271566490189977</v>
      </c>
      <c r="X26" s="152">
        <f t="shared" si="5"/>
        <v>100</v>
      </c>
    </row>
    <row r="27" spans="1:24" ht="14.25">
      <c r="A27" s="112" t="s">
        <v>64</v>
      </c>
      <c r="B27" s="113" t="s">
        <v>64</v>
      </c>
      <c r="C27" s="114" t="s">
        <v>65</v>
      </c>
      <c r="D27" s="148">
        <f aca="true" t="shared" si="6" ref="D27:J27">+D9/$J9*100</f>
        <v>0</v>
      </c>
      <c r="E27" s="149">
        <f t="shared" si="6"/>
        <v>0.14743331993030426</v>
      </c>
      <c r="F27" s="149">
        <f t="shared" si="6"/>
        <v>64.72322744940357</v>
      </c>
      <c r="G27" s="149">
        <f t="shared" si="6"/>
        <v>30.250636643881517</v>
      </c>
      <c r="H27" s="149">
        <f t="shared" si="6"/>
        <v>4.597238976008578</v>
      </c>
      <c r="I27" s="149">
        <f t="shared" si="6"/>
        <v>0.2814636107760354</v>
      </c>
      <c r="J27" s="150">
        <f t="shared" si="6"/>
        <v>100</v>
      </c>
      <c r="K27" s="148">
        <f aca="true" t="shared" si="7" ref="K27:Q27">K9/$Q9*100</f>
        <v>0.015518311607697082</v>
      </c>
      <c r="L27" s="149">
        <f t="shared" si="7"/>
        <v>0.21725636250775915</v>
      </c>
      <c r="M27" s="149">
        <f t="shared" si="7"/>
        <v>39.83550589695841</v>
      </c>
      <c r="N27" s="149">
        <f t="shared" si="7"/>
        <v>43.69956548727498</v>
      </c>
      <c r="O27" s="149">
        <f t="shared" si="7"/>
        <v>14.04407200496586</v>
      </c>
      <c r="P27" s="149">
        <f t="shared" si="7"/>
        <v>2.188081936685289</v>
      </c>
      <c r="Q27" s="150">
        <f t="shared" si="7"/>
        <v>100</v>
      </c>
      <c r="R27" s="151">
        <f aca="true" t="shared" si="8" ref="R27:X27">R9/$X9*100</f>
        <v>0.007191657677094571</v>
      </c>
      <c r="S27" s="149">
        <f t="shared" si="8"/>
        <v>0.17979144192736426</v>
      </c>
      <c r="T27" s="149">
        <f t="shared" si="8"/>
        <v>53.18950017979144</v>
      </c>
      <c r="U27" s="149">
        <f t="shared" si="8"/>
        <v>36.48327939590075</v>
      </c>
      <c r="V27" s="149">
        <f t="shared" si="8"/>
        <v>8.975188781014024</v>
      </c>
      <c r="W27" s="149">
        <f t="shared" si="8"/>
        <v>1.1650485436893203</v>
      </c>
      <c r="X27" s="152">
        <f t="shared" si="8"/>
        <v>100</v>
      </c>
    </row>
    <row r="28" spans="1:24" ht="14.25">
      <c r="A28" s="112" t="s">
        <v>64</v>
      </c>
      <c r="B28" s="113" t="s">
        <v>65</v>
      </c>
      <c r="C28" s="114" t="s">
        <v>64</v>
      </c>
      <c r="D28" s="148">
        <f aca="true" t="shared" si="9" ref="D28:J28">+D10/$J10*100</f>
        <v>0</v>
      </c>
      <c r="E28" s="149">
        <f t="shared" si="9"/>
        <v>0.6565906838453914</v>
      </c>
      <c r="F28" s="149">
        <f t="shared" si="9"/>
        <v>75.95391476709614</v>
      </c>
      <c r="G28" s="149">
        <f t="shared" si="9"/>
        <v>20.973736372646183</v>
      </c>
      <c r="H28" s="149">
        <f t="shared" si="9"/>
        <v>2.3538156590683847</v>
      </c>
      <c r="I28" s="149">
        <f t="shared" si="9"/>
        <v>0.06194251734390485</v>
      </c>
      <c r="J28" s="150">
        <f t="shared" si="9"/>
        <v>100</v>
      </c>
      <c r="K28" s="148">
        <f aca="true" t="shared" si="10" ref="K28:Q28">K10/$Q10*100</f>
        <v>0</v>
      </c>
      <c r="L28" s="149">
        <f t="shared" si="10"/>
        <v>0.16017084890549918</v>
      </c>
      <c r="M28" s="149">
        <f t="shared" si="10"/>
        <v>63.58782701548318</v>
      </c>
      <c r="N28" s="149">
        <f t="shared" si="10"/>
        <v>29.578216764548852</v>
      </c>
      <c r="O28" s="149">
        <f t="shared" si="10"/>
        <v>6.300053390282969</v>
      </c>
      <c r="P28" s="149">
        <f t="shared" si="10"/>
        <v>0.37373198077949815</v>
      </c>
      <c r="Q28" s="150">
        <f t="shared" si="10"/>
        <v>100</v>
      </c>
      <c r="R28" s="151">
        <f aca="true" t="shared" si="11" ref="R28:X28">R10/$X10*100</f>
        <v>0</v>
      </c>
      <c r="S28" s="149">
        <f t="shared" si="11"/>
        <v>0.563097033685269</v>
      </c>
      <c r="T28" s="149">
        <f t="shared" si="11"/>
        <v>73.62493715434893</v>
      </c>
      <c r="U28" s="149">
        <f t="shared" si="11"/>
        <v>22.59426847662142</v>
      </c>
      <c r="V28" s="149">
        <f t="shared" si="11"/>
        <v>3.0970336852689795</v>
      </c>
      <c r="W28" s="149">
        <f t="shared" si="11"/>
        <v>0.12066365007541478</v>
      </c>
      <c r="X28" s="152">
        <f t="shared" si="11"/>
        <v>100</v>
      </c>
    </row>
    <row r="29" spans="1:24" ht="14.25">
      <c r="A29" s="112" t="s">
        <v>65</v>
      </c>
      <c r="B29" s="113" t="s">
        <v>64</v>
      </c>
      <c r="C29" s="114" t="s">
        <v>64</v>
      </c>
      <c r="D29" s="148">
        <f aca="true" t="shared" si="12" ref="D29:J29">+D11/$J11*100</f>
        <v>0</v>
      </c>
      <c r="E29" s="149">
        <f t="shared" si="12"/>
        <v>0.24676787725980365</v>
      </c>
      <c r="F29" s="149">
        <f t="shared" si="12"/>
        <v>67.96309210879244</v>
      </c>
      <c r="G29" s="149">
        <f t="shared" si="12"/>
        <v>28.44804463279867</v>
      </c>
      <c r="H29" s="149">
        <f t="shared" si="12"/>
        <v>3.2669921141569658</v>
      </c>
      <c r="I29" s="149">
        <f t="shared" si="12"/>
        <v>0.07510326699211416</v>
      </c>
      <c r="J29" s="150">
        <f t="shared" si="12"/>
        <v>100</v>
      </c>
      <c r="K29" s="148">
        <f aca="true" t="shared" si="13" ref="K29:Q29">K11/$Q11*100</f>
        <v>0</v>
      </c>
      <c r="L29" s="149">
        <f t="shared" si="13"/>
        <v>0.63875088715401</v>
      </c>
      <c r="M29" s="149">
        <f t="shared" si="13"/>
        <v>62.10078069552875</v>
      </c>
      <c r="N29" s="149">
        <f t="shared" si="13"/>
        <v>31.369765791341376</v>
      </c>
      <c r="O29" s="149">
        <f t="shared" si="13"/>
        <v>5.606813342796309</v>
      </c>
      <c r="P29" s="149">
        <f t="shared" si="13"/>
        <v>0.28388928317955997</v>
      </c>
      <c r="Q29" s="150">
        <f t="shared" si="13"/>
        <v>100</v>
      </c>
      <c r="R29" s="151">
        <f aca="true" t="shared" si="14" ref="R29:X29">R11/$X11*100</f>
        <v>0</v>
      </c>
      <c r="S29" s="149">
        <f t="shared" si="14"/>
        <v>0.2743142144638404</v>
      </c>
      <c r="T29" s="149">
        <f t="shared" si="14"/>
        <v>67.55112219451371</v>
      </c>
      <c r="U29" s="149">
        <f t="shared" si="14"/>
        <v>28.653366583541146</v>
      </c>
      <c r="V29" s="149">
        <f t="shared" si="14"/>
        <v>3.43142144638404</v>
      </c>
      <c r="W29" s="149">
        <f t="shared" si="14"/>
        <v>0.08977556109725686</v>
      </c>
      <c r="X29" s="152">
        <f t="shared" si="14"/>
        <v>100</v>
      </c>
    </row>
    <row r="30" spans="1:24" ht="14.25">
      <c r="A30" s="112" t="s">
        <v>64</v>
      </c>
      <c r="B30" s="113" t="s">
        <v>65</v>
      </c>
      <c r="C30" s="114" t="s">
        <v>65</v>
      </c>
      <c r="D30" s="148">
        <f aca="true" t="shared" si="15" ref="D30:J30">+D12/$J12*100</f>
        <v>0</v>
      </c>
      <c r="E30" s="149">
        <f t="shared" si="15"/>
        <v>1.2894906511927788</v>
      </c>
      <c r="F30" s="149">
        <f t="shared" si="15"/>
        <v>85.95099935525468</v>
      </c>
      <c r="G30" s="149">
        <f t="shared" si="15"/>
        <v>11.80528691166989</v>
      </c>
      <c r="H30" s="149">
        <f t="shared" si="15"/>
        <v>0.9026434558349452</v>
      </c>
      <c r="I30" s="149">
        <f t="shared" si="15"/>
        <v>0.05157962604771116</v>
      </c>
      <c r="J30" s="150">
        <f t="shared" si="15"/>
        <v>100</v>
      </c>
      <c r="K30" s="148">
        <f aca="true" t="shared" si="16" ref="K30:Q30">K12/$Q12*100</f>
        <v>0.044169611307420496</v>
      </c>
      <c r="L30" s="149">
        <f t="shared" si="16"/>
        <v>0.7067137809187279</v>
      </c>
      <c r="M30" s="149">
        <f t="shared" si="16"/>
        <v>56.735865724381625</v>
      </c>
      <c r="N30" s="149">
        <f t="shared" si="16"/>
        <v>34.51855123674912</v>
      </c>
      <c r="O30" s="149">
        <f t="shared" si="16"/>
        <v>7.508833922261485</v>
      </c>
      <c r="P30" s="149">
        <f t="shared" si="16"/>
        <v>0.48586572438162545</v>
      </c>
      <c r="Q30" s="150">
        <f t="shared" si="16"/>
        <v>100</v>
      </c>
      <c r="R30" s="151">
        <f aca="true" t="shared" si="17" ref="R30:X30">R12/$X12*100</f>
        <v>0.009981036031540073</v>
      </c>
      <c r="S30" s="149">
        <f t="shared" si="17"/>
        <v>1.1578001796586486</v>
      </c>
      <c r="T30" s="149">
        <f t="shared" si="17"/>
        <v>79.34923645074359</v>
      </c>
      <c r="U30" s="149">
        <f t="shared" si="17"/>
        <v>16.937818145523504</v>
      </c>
      <c r="V30" s="149">
        <f t="shared" si="17"/>
        <v>2.395448647569618</v>
      </c>
      <c r="W30" s="149">
        <f t="shared" si="17"/>
        <v>0.14971554047310112</v>
      </c>
      <c r="X30" s="152">
        <f t="shared" si="17"/>
        <v>100</v>
      </c>
    </row>
    <row r="31" spans="1:24" ht="14.25">
      <c r="A31" s="112" t="s">
        <v>65</v>
      </c>
      <c r="B31" s="113" t="s">
        <v>64</v>
      </c>
      <c r="C31" s="114" t="s">
        <v>65</v>
      </c>
      <c r="D31" s="148">
        <f aca="true" t="shared" si="18" ref="D31:J31">+D13/$J13*100</f>
        <v>0.004058441558441558</v>
      </c>
      <c r="E31" s="149">
        <f t="shared" si="18"/>
        <v>0.2597402597402597</v>
      </c>
      <c r="F31" s="149">
        <f t="shared" si="18"/>
        <v>74.62256493506494</v>
      </c>
      <c r="G31" s="149">
        <f t="shared" si="18"/>
        <v>23.3887987012987</v>
      </c>
      <c r="H31" s="149">
        <f t="shared" si="18"/>
        <v>1.6720779220779218</v>
      </c>
      <c r="I31" s="149">
        <f t="shared" si="18"/>
        <v>0.052759740259740256</v>
      </c>
      <c r="J31" s="150">
        <f t="shared" si="18"/>
        <v>100</v>
      </c>
      <c r="K31" s="148">
        <f aca="true" t="shared" si="19" ref="K31:Q31">K13/$Q13*100</f>
        <v>0</v>
      </c>
      <c r="L31" s="149">
        <f t="shared" si="19"/>
        <v>0.5027230833682447</v>
      </c>
      <c r="M31" s="149">
        <f t="shared" si="19"/>
        <v>64.13908671973189</v>
      </c>
      <c r="N31" s="149">
        <f t="shared" si="19"/>
        <v>29.157938835358188</v>
      </c>
      <c r="O31" s="149">
        <f t="shared" si="19"/>
        <v>5.781315458734813</v>
      </c>
      <c r="P31" s="149">
        <f t="shared" si="19"/>
        <v>0.41893590280687054</v>
      </c>
      <c r="Q31" s="150">
        <f t="shared" si="19"/>
        <v>100</v>
      </c>
      <c r="R31" s="151">
        <f aca="true" t="shared" si="20" ref="R31:X31">R13/$X13*100</f>
        <v>0.0037000037000037</v>
      </c>
      <c r="S31" s="149">
        <f t="shared" si="20"/>
        <v>0.2812002812002812</v>
      </c>
      <c r="T31" s="149">
        <f t="shared" si="20"/>
        <v>73.6966736966737</v>
      </c>
      <c r="U31" s="149">
        <f t="shared" si="20"/>
        <v>23.8983238983239</v>
      </c>
      <c r="V31" s="149">
        <f t="shared" si="20"/>
        <v>2.035002035002035</v>
      </c>
      <c r="W31" s="149">
        <f t="shared" si="20"/>
        <v>0.0851000851000851</v>
      </c>
      <c r="X31" s="152">
        <f t="shared" si="20"/>
        <v>100</v>
      </c>
    </row>
    <row r="32" spans="1:24" ht="14.25">
      <c r="A32" s="112" t="s">
        <v>65</v>
      </c>
      <c r="B32" s="113" t="s">
        <v>65</v>
      </c>
      <c r="C32" s="114" t="s">
        <v>64</v>
      </c>
      <c r="D32" s="148">
        <f aca="true" t="shared" si="21" ref="D32:J32">+D14/$J14*100</f>
        <v>0.008365867261572783</v>
      </c>
      <c r="E32" s="149">
        <f t="shared" si="21"/>
        <v>0.9425543781372001</v>
      </c>
      <c r="F32" s="149">
        <f t="shared" si="21"/>
        <v>83.23759063022867</v>
      </c>
      <c r="G32" s="149">
        <f t="shared" si="21"/>
        <v>15.008365867261572</v>
      </c>
      <c r="H32" s="149">
        <f t="shared" si="21"/>
        <v>0.7863915225878416</v>
      </c>
      <c r="I32" s="149">
        <f t="shared" si="21"/>
        <v>0.016731734523145567</v>
      </c>
      <c r="J32" s="150">
        <f t="shared" si="21"/>
        <v>100</v>
      </c>
      <c r="K32" s="148">
        <f aca="true" t="shared" si="22" ref="K32:Q32">K14/$Q14*100</f>
        <v>0</v>
      </c>
      <c r="L32" s="149">
        <f t="shared" si="22"/>
        <v>0.6939090208172706</v>
      </c>
      <c r="M32" s="149">
        <f t="shared" si="22"/>
        <v>72.39784117193524</v>
      </c>
      <c r="N32" s="149">
        <f t="shared" si="22"/>
        <v>24.05551272166538</v>
      </c>
      <c r="O32" s="149">
        <f t="shared" si="22"/>
        <v>2.7756360832690823</v>
      </c>
      <c r="P32" s="149">
        <f t="shared" si="22"/>
        <v>0.07710100231303006</v>
      </c>
      <c r="Q32" s="150">
        <f t="shared" si="22"/>
        <v>100</v>
      </c>
      <c r="R32" s="151">
        <f aca="true" t="shared" si="23" ref="R32:X32">R14/$X14*100</f>
        <v>0.008073848803724736</v>
      </c>
      <c r="S32" s="149">
        <f t="shared" si="23"/>
        <v>0.9338751782974944</v>
      </c>
      <c r="T32" s="149">
        <f t="shared" si="23"/>
        <v>82.85921898969238</v>
      </c>
      <c r="U32" s="149">
        <f t="shared" si="23"/>
        <v>15.324165029469548</v>
      </c>
      <c r="V32" s="149">
        <f t="shared" si="23"/>
        <v>0.855827973194822</v>
      </c>
      <c r="W32" s="149">
        <f t="shared" si="23"/>
        <v>0.018838980542024382</v>
      </c>
      <c r="X32" s="152">
        <f t="shared" si="23"/>
        <v>100</v>
      </c>
    </row>
    <row r="33" spans="1:24" ht="14.25">
      <c r="A33" s="112" t="s">
        <v>65</v>
      </c>
      <c r="B33" s="113" t="s">
        <v>65</v>
      </c>
      <c r="C33" s="114" t="s">
        <v>65</v>
      </c>
      <c r="D33" s="148">
        <f aca="true" t="shared" si="24" ref="D33:J33">+D15/$J15*100</f>
        <v>0.014109098604962874</v>
      </c>
      <c r="E33" s="149">
        <f t="shared" si="24"/>
        <v>1.5978554170120456</v>
      </c>
      <c r="F33" s="149">
        <f t="shared" si="24"/>
        <v>91.49706354385285</v>
      </c>
      <c r="G33" s="149">
        <f t="shared" si="24"/>
        <v>6.701821837357366</v>
      </c>
      <c r="H33" s="149">
        <f t="shared" si="24"/>
        <v>0.18518191919013774</v>
      </c>
      <c r="I33" s="149">
        <f t="shared" si="24"/>
        <v>0.003968183982645809</v>
      </c>
      <c r="J33" s="150">
        <f t="shared" si="24"/>
        <v>100</v>
      </c>
      <c r="K33" s="148">
        <f aca="true" t="shared" si="25" ref="K33:Q33">K15/$Q15*100</f>
        <v>0.016126431220770843</v>
      </c>
      <c r="L33" s="149">
        <f t="shared" si="25"/>
        <v>1.435252378648605</v>
      </c>
      <c r="M33" s="149">
        <f t="shared" si="25"/>
        <v>78.29382357684244</v>
      </c>
      <c r="N33" s="149">
        <f t="shared" si="25"/>
        <v>17.94871794871795</v>
      </c>
      <c r="O33" s="149">
        <f t="shared" si="25"/>
        <v>2.144815352362522</v>
      </c>
      <c r="P33" s="149">
        <f t="shared" si="25"/>
        <v>0.16126431220770843</v>
      </c>
      <c r="Q33" s="150">
        <f t="shared" si="25"/>
        <v>100</v>
      </c>
      <c r="R33" s="151">
        <f aca="true" t="shared" si="26" ref="R33:X33">R15/$X15*100</f>
        <v>0.014162786206304586</v>
      </c>
      <c r="S33" s="149">
        <f t="shared" si="26"/>
        <v>1.5935280358790584</v>
      </c>
      <c r="T33" s="149">
        <f t="shared" si="26"/>
        <v>91.14568356902213</v>
      </c>
      <c r="U33" s="149">
        <f t="shared" si="26"/>
        <v>7.0011373146499</v>
      </c>
      <c r="V33" s="149">
        <f t="shared" si="26"/>
        <v>0.23733396279049807</v>
      </c>
      <c r="W33" s="149">
        <f t="shared" si="26"/>
        <v>0.008154331452114761</v>
      </c>
      <c r="X33" s="152">
        <f t="shared" si="26"/>
        <v>100</v>
      </c>
    </row>
    <row r="34" spans="1:24" s="2" customFormat="1" ht="14.25">
      <c r="A34" s="110"/>
      <c r="B34" s="110"/>
      <c r="C34" s="111" t="s">
        <v>0</v>
      </c>
      <c r="D34" s="153">
        <f aca="true" t="shared" si="27" ref="D34:J34">+D16/$J16*100</f>
        <v>0.010518565267697486</v>
      </c>
      <c r="E34" s="154">
        <f t="shared" si="27"/>
        <v>1.2409064160405276</v>
      </c>
      <c r="F34" s="154">
        <f t="shared" si="27"/>
        <v>85.87783112869892</v>
      </c>
      <c r="G34" s="154">
        <f t="shared" si="27"/>
        <v>11.936297294454441</v>
      </c>
      <c r="H34" s="154">
        <f t="shared" si="27"/>
        <v>0.9020380430920034</v>
      </c>
      <c r="I34" s="154">
        <f t="shared" si="27"/>
        <v>0.032408552446419284</v>
      </c>
      <c r="J34" s="155">
        <f t="shared" si="27"/>
        <v>100</v>
      </c>
      <c r="K34" s="153">
        <f aca="true" t="shared" si="28" ref="K34:Q34">K16/$Q16*100</f>
        <v>0.013969406998672905</v>
      </c>
      <c r="L34" s="154">
        <f t="shared" si="28"/>
        <v>0.6565621289376266</v>
      </c>
      <c r="M34" s="154">
        <f t="shared" si="28"/>
        <v>58.36069008870574</v>
      </c>
      <c r="N34" s="154">
        <f t="shared" si="28"/>
        <v>32.028357896207304</v>
      </c>
      <c r="O34" s="154">
        <f t="shared" si="28"/>
        <v>8.067332541733602</v>
      </c>
      <c r="P34" s="154">
        <f t="shared" si="28"/>
        <v>0.8730879374170566</v>
      </c>
      <c r="Q34" s="155">
        <f t="shared" si="28"/>
        <v>100</v>
      </c>
      <c r="R34" s="156">
        <f aca="true" t="shared" si="29" ref="R34:X34">R16/$X16*100</f>
        <v>0.010778326625358511</v>
      </c>
      <c r="S34" s="154">
        <f t="shared" si="29"/>
        <v>1.1969200274453</v>
      </c>
      <c r="T34" s="154">
        <f t="shared" si="29"/>
        <v>83.80648434645222</v>
      </c>
      <c r="U34" s="154">
        <f t="shared" si="29"/>
        <v>13.448722768294896</v>
      </c>
      <c r="V34" s="154">
        <f t="shared" si="29"/>
        <v>1.4414040216302615</v>
      </c>
      <c r="W34" s="154">
        <f t="shared" si="29"/>
        <v>0.09569050955196336</v>
      </c>
      <c r="X34" s="157">
        <f t="shared" si="29"/>
        <v>100</v>
      </c>
    </row>
    <row r="36" spans="1:24" ht="14.25">
      <c r="A36" s="181"/>
      <c r="X36"/>
    </row>
    <row r="37" ht="14.25">
      <c r="X37"/>
    </row>
    <row r="38" ht="14.25">
      <c r="X38"/>
    </row>
    <row r="39" ht="14.25">
      <c r="X39"/>
    </row>
  </sheetData>
  <sheetProtection/>
  <mergeCells count="24">
    <mergeCell ref="R23:X23"/>
    <mergeCell ref="D24:E24"/>
    <mergeCell ref="K24:L24"/>
    <mergeCell ref="N24:P24"/>
    <mergeCell ref="R24:S24"/>
    <mergeCell ref="U24:W24"/>
    <mergeCell ref="G24:I24"/>
    <mergeCell ref="D6:E6"/>
    <mergeCell ref="K6:L6"/>
    <mergeCell ref="N6:P6"/>
    <mergeCell ref="K5:Q5"/>
    <mergeCell ref="D23:J23"/>
    <mergeCell ref="K23:Q23"/>
    <mergeCell ref="G6:I6"/>
    <mergeCell ref="A23:C23"/>
    <mergeCell ref="A2:X2"/>
    <mergeCell ref="A3:X3"/>
    <mergeCell ref="A20:X20"/>
    <mergeCell ref="A21:X21"/>
    <mergeCell ref="A5:C5"/>
    <mergeCell ref="R5:X5"/>
    <mergeCell ref="R6:S6"/>
    <mergeCell ref="U6:W6"/>
    <mergeCell ref="D5:J5"/>
  </mergeCells>
  <printOptions/>
  <pageMargins left="0.5118110236220472" right="0.5118110236220472" top="0.35433070866141736" bottom="0.35433070866141736" header="0.31496062992125984" footer="0.31496062992125984"/>
  <pageSetup horizontalDpi="600" verticalDpi="600" orientation="landscape" paperSize="9" scale="90"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R33"/>
  <sheetViews>
    <sheetView zoomScalePageLayoutView="0" workbookViewId="0" topLeftCell="A1">
      <selection activeCell="O19" sqref="O19"/>
    </sheetView>
  </sheetViews>
  <sheetFormatPr defaultColWidth="9.140625" defaultRowHeight="15"/>
  <cols>
    <col min="1" max="1" width="13.421875" style="2" customWidth="1"/>
    <col min="2" max="2" width="15.7109375" style="0" customWidth="1"/>
    <col min="3" max="3" width="14.140625" style="0" customWidth="1"/>
    <col min="4" max="15" width="11.8515625" style="0" customWidth="1"/>
  </cols>
  <sheetData>
    <row r="1" ht="14.25">
      <c r="A1" s="27" t="s">
        <v>82</v>
      </c>
    </row>
    <row r="2" spans="1:18" ht="14.25">
      <c r="A2" s="193" t="s">
        <v>22</v>
      </c>
      <c r="B2" s="193"/>
      <c r="C2" s="193"/>
      <c r="D2" s="193"/>
      <c r="E2" s="193"/>
      <c r="F2" s="193"/>
      <c r="G2" s="193"/>
      <c r="H2" s="193"/>
      <c r="I2" s="193"/>
      <c r="J2" s="193"/>
      <c r="K2" s="193"/>
      <c r="L2" s="193"/>
      <c r="M2" s="193"/>
      <c r="N2" s="193"/>
      <c r="O2" s="193"/>
      <c r="P2" s="64"/>
      <c r="Q2" s="64"/>
      <c r="R2" s="64"/>
    </row>
    <row r="3" spans="1:18" ht="14.25">
      <c r="A3" s="203" t="s">
        <v>92</v>
      </c>
      <c r="B3" s="203"/>
      <c r="C3" s="203"/>
      <c r="D3" s="203"/>
      <c r="E3" s="203"/>
      <c r="F3" s="203"/>
      <c r="G3" s="203"/>
      <c r="H3" s="203"/>
      <c r="I3" s="203"/>
      <c r="J3" s="203"/>
      <c r="K3" s="203"/>
      <c r="L3" s="203"/>
      <c r="M3" s="203"/>
      <c r="N3" s="203"/>
      <c r="O3" s="203"/>
      <c r="P3" s="106"/>
      <c r="Q3" s="106"/>
      <c r="R3" s="106"/>
    </row>
    <row r="4" ht="15" thickBot="1"/>
    <row r="5" spans="1:15" s="26" customFormat="1" ht="15" thickTop="1">
      <c r="A5" s="204" t="s">
        <v>51</v>
      </c>
      <c r="B5" s="204"/>
      <c r="C5" s="204"/>
      <c r="D5" s="213" t="s">
        <v>45</v>
      </c>
      <c r="E5" s="214"/>
      <c r="F5" s="214"/>
      <c r="G5" s="215"/>
      <c r="H5" s="213" t="s">
        <v>44</v>
      </c>
      <c r="I5" s="214"/>
      <c r="J5" s="214"/>
      <c r="K5" s="215"/>
      <c r="L5" s="213" t="s">
        <v>0</v>
      </c>
      <c r="M5" s="214"/>
      <c r="N5" s="214"/>
      <c r="O5" s="214"/>
    </row>
    <row r="6" spans="1:15" ht="45" customHeight="1">
      <c r="A6" s="84" t="s">
        <v>42</v>
      </c>
      <c r="B6" s="48" t="s">
        <v>66</v>
      </c>
      <c r="C6" s="102" t="s">
        <v>41</v>
      </c>
      <c r="D6" s="103" t="s">
        <v>19</v>
      </c>
      <c r="E6" s="48" t="s">
        <v>20</v>
      </c>
      <c r="F6" s="48" t="s">
        <v>43</v>
      </c>
      <c r="G6" s="88" t="s">
        <v>0</v>
      </c>
      <c r="H6" s="103" t="s">
        <v>19</v>
      </c>
      <c r="I6" s="48" t="s">
        <v>20</v>
      </c>
      <c r="J6" s="48" t="s">
        <v>43</v>
      </c>
      <c r="K6" s="88" t="s">
        <v>0</v>
      </c>
      <c r="L6" s="103" t="s">
        <v>19</v>
      </c>
      <c r="M6" s="48" t="s">
        <v>20</v>
      </c>
      <c r="N6" s="48" t="s">
        <v>43</v>
      </c>
      <c r="O6" s="87" t="s">
        <v>0</v>
      </c>
    </row>
    <row r="7" spans="1:15" ht="14.25">
      <c r="A7" s="86" t="s">
        <v>64</v>
      </c>
      <c r="B7" s="77" t="s">
        <v>64</v>
      </c>
      <c r="C7" s="107" t="s">
        <v>64</v>
      </c>
      <c r="D7" s="92">
        <v>983</v>
      </c>
      <c r="E7" s="90">
        <v>13685</v>
      </c>
      <c r="F7" s="90">
        <v>103</v>
      </c>
      <c r="G7" s="93">
        <v>14771</v>
      </c>
      <c r="H7" s="92">
        <v>359</v>
      </c>
      <c r="I7" s="90">
        <v>4007</v>
      </c>
      <c r="J7" s="90">
        <v>129</v>
      </c>
      <c r="K7" s="93">
        <v>4495</v>
      </c>
      <c r="L7" s="92">
        <f>SUM(H7,D7)</f>
        <v>1342</v>
      </c>
      <c r="M7" s="90">
        <f aca="true" t="shared" si="0" ref="M7:O14">SUM(I7,E7)</f>
        <v>17692</v>
      </c>
      <c r="N7" s="90">
        <f t="shared" si="0"/>
        <v>232</v>
      </c>
      <c r="O7" s="91">
        <f t="shared" si="0"/>
        <v>19266</v>
      </c>
    </row>
    <row r="8" spans="1:15" ht="14.25">
      <c r="A8" s="86" t="s">
        <v>64</v>
      </c>
      <c r="B8" s="77" t="s">
        <v>64</v>
      </c>
      <c r="C8" s="107" t="s">
        <v>65</v>
      </c>
      <c r="D8" s="92">
        <v>435</v>
      </c>
      <c r="E8" s="90">
        <v>6859</v>
      </c>
      <c r="F8" s="90">
        <v>167</v>
      </c>
      <c r="G8" s="93">
        <v>7461</v>
      </c>
      <c r="H8" s="92">
        <v>556</v>
      </c>
      <c r="I8" s="90">
        <v>4587</v>
      </c>
      <c r="J8" s="90">
        <v>1301</v>
      </c>
      <c r="K8" s="93">
        <v>6444</v>
      </c>
      <c r="L8" s="92">
        <f aca="true" t="shared" si="1" ref="L8:L14">SUM(H8,D8)</f>
        <v>991</v>
      </c>
      <c r="M8" s="90">
        <f t="shared" si="0"/>
        <v>11446</v>
      </c>
      <c r="N8" s="90">
        <f t="shared" si="0"/>
        <v>1468</v>
      </c>
      <c r="O8" s="91">
        <f t="shared" si="0"/>
        <v>13905</v>
      </c>
    </row>
    <row r="9" spans="1:15" ht="14.25">
      <c r="A9" s="86" t="s">
        <v>64</v>
      </c>
      <c r="B9" s="77" t="s">
        <v>65</v>
      </c>
      <c r="C9" s="107" t="s">
        <v>64</v>
      </c>
      <c r="D9" s="92">
        <v>317</v>
      </c>
      <c r="E9" s="90">
        <v>7684</v>
      </c>
      <c r="F9" s="90">
        <v>71</v>
      </c>
      <c r="G9" s="93">
        <v>8072</v>
      </c>
      <c r="H9" s="92">
        <v>67</v>
      </c>
      <c r="I9" s="90">
        <v>1761</v>
      </c>
      <c r="J9" s="90">
        <v>45</v>
      </c>
      <c r="K9" s="93">
        <v>1873</v>
      </c>
      <c r="L9" s="92">
        <f t="shared" si="1"/>
        <v>384</v>
      </c>
      <c r="M9" s="90">
        <f t="shared" si="0"/>
        <v>9445</v>
      </c>
      <c r="N9" s="90">
        <f t="shared" si="0"/>
        <v>116</v>
      </c>
      <c r="O9" s="91">
        <f t="shared" si="0"/>
        <v>9945</v>
      </c>
    </row>
    <row r="10" spans="1:15" ht="14.25">
      <c r="A10" s="86" t="s">
        <v>65</v>
      </c>
      <c r="B10" s="77" t="s">
        <v>64</v>
      </c>
      <c r="C10" s="107" t="s">
        <v>64</v>
      </c>
      <c r="D10" s="92">
        <v>1021</v>
      </c>
      <c r="E10" s="90">
        <v>17524</v>
      </c>
      <c r="F10" s="90">
        <v>96</v>
      </c>
      <c r="G10" s="93">
        <v>18641</v>
      </c>
      <c r="H10" s="92">
        <v>83</v>
      </c>
      <c r="I10" s="90">
        <v>1313</v>
      </c>
      <c r="J10" s="90">
        <v>13</v>
      </c>
      <c r="K10" s="93">
        <v>1409</v>
      </c>
      <c r="L10" s="92">
        <f t="shared" si="1"/>
        <v>1104</v>
      </c>
      <c r="M10" s="90">
        <f t="shared" si="0"/>
        <v>18837</v>
      </c>
      <c r="N10" s="90">
        <f t="shared" si="0"/>
        <v>109</v>
      </c>
      <c r="O10" s="91">
        <f t="shared" si="0"/>
        <v>20050</v>
      </c>
    </row>
    <row r="11" spans="1:15" ht="14.25">
      <c r="A11" s="86" t="s">
        <v>64</v>
      </c>
      <c r="B11" s="77" t="s">
        <v>65</v>
      </c>
      <c r="C11" s="107" t="s">
        <v>65</v>
      </c>
      <c r="D11" s="92">
        <v>313</v>
      </c>
      <c r="E11" s="90">
        <v>14894</v>
      </c>
      <c r="F11" s="90">
        <v>303</v>
      </c>
      <c r="G11" s="93">
        <v>15510</v>
      </c>
      <c r="H11" s="92">
        <v>195</v>
      </c>
      <c r="I11" s="90">
        <v>3580</v>
      </c>
      <c r="J11" s="90">
        <v>753</v>
      </c>
      <c r="K11" s="93">
        <v>4528</v>
      </c>
      <c r="L11" s="92">
        <f t="shared" si="1"/>
        <v>508</v>
      </c>
      <c r="M11" s="90">
        <f t="shared" si="0"/>
        <v>18474</v>
      </c>
      <c r="N11" s="90">
        <f t="shared" si="0"/>
        <v>1056</v>
      </c>
      <c r="O11" s="91">
        <f t="shared" si="0"/>
        <v>20038</v>
      </c>
    </row>
    <row r="12" spans="1:15" ht="14.25">
      <c r="A12" s="86" t="s">
        <v>65</v>
      </c>
      <c r="B12" s="77" t="s">
        <v>64</v>
      </c>
      <c r="C12" s="107" t="s">
        <v>65</v>
      </c>
      <c r="D12" s="92">
        <v>972</v>
      </c>
      <c r="E12" s="90">
        <v>23528</v>
      </c>
      <c r="F12" s="90">
        <v>140</v>
      </c>
      <c r="G12" s="93">
        <v>24640</v>
      </c>
      <c r="H12" s="92">
        <v>99</v>
      </c>
      <c r="I12" s="90">
        <v>2054</v>
      </c>
      <c r="J12" s="90">
        <v>234</v>
      </c>
      <c r="K12" s="93">
        <v>2387</v>
      </c>
      <c r="L12" s="92">
        <f t="shared" si="1"/>
        <v>1071</v>
      </c>
      <c r="M12" s="90">
        <f t="shared" si="0"/>
        <v>25582</v>
      </c>
      <c r="N12" s="90">
        <f t="shared" si="0"/>
        <v>374</v>
      </c>
      <c r="O12" s="91">
        <f t="shared" si="0"/>
        <v>27027</v>
      </c>
    </row>
    <row r="13" spans="1:15" ht="14.25">
      <c r="A13" s="86" t="s">
        <v>65</v>
      </c>
      <c r="B13" s="77" t="s">
        <v>65</v>
      </c>
      <c r="C13" s="107" t="s">
        <v>64</v>
      </c>
      <c r="D13" s="92">
        <v>846</v>
      </c>
      <c r="E13" s="90">
        <v>34834</v>
      </c>
      <c r="F13" s="90">
        <v>180</v>
      </c>
      <c r="G13" s="93">
        <v>35860</v>
      </c>
      <c r="H13" s="92">
        <v>53</v>
      </c>
      <c r="I13" s="90">
        <v>1226</v>
      </c>
      <c r="J13" s="90">
        <v>18</v>
      </c>
      <c r="K13" s="93">
        <v>1297</v>
      </c>
      <c r="L13" s="92">
        <f t="shared" si="1"/>
        <v>899</v>
      </c>
      <c r="M13" s="90">
        <f t="shared" si="0"/>
        <v>36060</v>
      </c>
      <c r="N13" s="90">
        <f t="shared" si="0"/>
        <v>198</v>
      </c>
      <c r="O13" s="91">
        <f t="shared" si="0"/>
        <v>37157</v>
      </c>
    </row>
    <row r="14" spans="1:15" ht="14.25">
      <c r="A14" s="86" t="s">
        <v>65</v>
      </c>
      <c r="B14" s="77" t="s">
        <v>65</v>
      </c>
      <c r="C14" s="107" t="s">
        <v>65</v>
      </c>
      <c r="D14" s="92">
        <v>2431</v>
      </c>
      <c r="E14" s="90">
        <v>223582</v>
      </c>
      <c r="F14" s="90">
        <v>791</v>
      </c>
      <c r="G14" s="93">
        <v>226804</v>
      </c>
      <c r="H14" s="92">
        <v>119</v>
      </c>
      <c r="I14" s="90">
        <v>5512</v>
      </c>
      <c r="J14" s="90">
        <v>570</v>
      </c>
      <c r="K14" s="93">
        <v>6201</v>
      </c>
      <c r="L14" s="92">
        <f t="shared" si="1"/>
        <v>2550</v>
      </c>
      <c r="M14" s="90">
        <f t="shared" si="0"/>
        <v>229094</v>
      </c>
      <c r="N14" s="90">
        <f t="shared" si="0"/>
        <v>1361</v>
      </c>
      <c r="O14" s="91">
        <f t="shared" si="0"/>
        <v>233005</v>
      </c>
    </row>
    <row r="15" spans="1:15" s="27" customFormat="1" ht="14.25">
      <c r="A15" s="104"/>
      <c r="B15" s="104"/>
      <c r="C15" s="105" t="s">
        <v>0</v>
      </c>
      <c r="D15" s="97">
        <f>SUM(D7:D14)</f>
        <v>7318</v>
      </c>
      <c r="E15" s="95">
        <f aca="true" t="shared" si="2" ref="E15:O15">SUM(E7:E14)</f>
        <v>342590</v>
      </c>
      <c r="F15" s="95">
        <f t="shared" si="2"/>
        <v>1851</v>
      </c>
      <c r="G15" s="98">
        <f t="shared" si="2"/>
        <v>351759</v>
      </c>
      <c r="H15" s="97">
        <f t="shared" si="2"/>
        <v>1531</v>
      </c>
      <c r="I15" s="95">
        <f t="shared" si="2"/>
        <v>24040</v>
      </c>
      <c r="J15" s="95">
        <f t="shared" si="2"/>
        <v>3063</v>
      </c>
      <c r="K15" s="98">
        <f t="shared" si="2"/>
        <v>28634</v>
      </c>
      <c r="L15" s="97">
        <f t="shared" si="2"/>
        <v>8849</v>
      </c>
      <c r="M15" s="95">
        <f t="shared" si="2"/>
        <v>366630</v>
      </c>
      <c r="N15" s="95">
        <f t="shared" si="2"/>
        <v>4914</v>
      </c>
      <c r="O15" s="96">
        <f t="shared" si="2"/>
        <v>380393</v>
      </c>
    </row>
    <row r="18" spans="1:18" ht="14.25">
      <c r="A18" s="193" t="s">
        <v>22</v>
      </c>
      <c r="B18" s="193"/>
      <c r="C18" s="193"/>
      <c r="D18" s="193"/>
      <c r="E18" s="193"/>
      <c r="F18" s="193"/>
      <c r="G18" s="193"/>
      <c r="H18" s="193"/>
      <c r="I18" s="193"/>
      <c r="J18" s="193"/>
      <c r="K18" s="193"/>
      <c r="L18" s="193"/>
      <c r="M18" s="64"/>
      <c r="N18" s="64"/>
      <c r="O18" s="64"/>
      <c r="P18" s="64"/>
      <c r="Q18" s="64"/>
      <c r="R18" s="64"/>
    </row>
    <row r="19" spans="1:18" ht="14.25">
      <c r="A19" s="203" t="s">
        <v>93</v>
      </c>
      <c r="B19" s="203"/>
      <c r="C19" s="203"/>
      <c r="D19" s="203"/>
      <c r="E19" s="203"/>
      <c r="F19" s="203"/>
      <c r="G19" s="203"/>
      <c r="H19" s="203"/>
      <c r="I19" s="203"/>
      <c r="J19" s="203"/>
      <c r="K19" s="203"/>
      <c r="L19" s="203"/>
      <c r="M19" s="106"/>
      <c r="N19" s="106"/>
      <c r="O19" s="106"/>
      <c r="P19" s="106"/>
      <c r="Q19" s="106"/>
      <c r="R19" s="106"/>
    </row>
    <row r="20" ht="15" thickBot="1"/>
    <row r="21" spans="1:12" ht="15" thickTop="1">
      <c r="A21" s="204" t="s">
        <v>51</v>
      </c>
      <c r="B21" s="204"/>
      <c r="C21" s="204"/>
      <c r="D21" s="213" t="s">
        <v>45</v>
      </c>
      <c r="E21" s="214"/>
      <c r="F21" s="215"/>
      <c r="G21" s="213" t="s">
        <v>44</v>
      </c>
      <c r="H21" s="214"/>
      <c r="I21" s="215"/>
      <c r="J21" s="214" t="s">
        <v>0</v>
      </c>
      <c r="K21" s="214"/>
      <c r="L21" s="214"/>
    </row>
    <row r="22" spans="1:12" ht="42.75">
      <c r="A22" s="84" t="s">
        <v>42</v>
      </c>
      <c r="B22" s="48" t="s">
        <v>66</v>
      </c>
      <c r="C22" s="102" t="s">
        <v>41</v>
      </c>
      <c r="D22" s="118" t="s">
        <v>19</v>
      </c>
      <c r="E22" s="108" t="s">
        <v>20</v>
      </c>
      <c r="F22" s="119" t="s">
        <v>0</v>
      </c>
      <c r="G22" s="118" t="s">
        <v>19</v>
      </c>
      <c r="H22" s="108" t="s">
        <v>20</v>
      </c>
      <c r="I22" s="119" t="s">
        <v>0</v>
      </c>
      <c r="J22" s="117" t="s">
        <v>19</v>
      </c>
      <c r="K22" s="108" t="s">
        <v>20</v>
      </c>
      <c r="L22" s="109" t="s">
        <v>0</v>
      </c>
    </row>
    <row r="23" spans="1:12" ht="14.25">
      <c r="A23" s="86" t="s">
        <v>64</v>
      </c>
      <c r="B23" s="77" t="s">
        <v>64</v>
      </c>
      <c r="C23" s="107" t="s">
        <v>64</v>
      </c>
      <c r="D23" s="143">
        <f>D7/(D7+E7)*100</f>
        <v>6.701663485137714</v>
      </c>
      <c r="E23" s="134">
        <f>E7/(E7+D7)*100</f>
        <v>93.29833651486229</v>
      </c>
      <c r="F23" s="144">
        <f>SUM(D23:E23)</f>
        <v>100</v>
      </c>
      <c r="G23" s="143">
        <f>H7/(H7+I7)*100</f>
        <v>8.222629409070088</v>
      </c>
      <c r="H23" s="134">
        <f>I7/(I7+H7)*100</f>
        <v>91.7773705909299</v>
      </c>
      <c r="I23" s="144">
        <f>SUM(G23:H23)</f>
        <v>100</v>
      </c>
      <c r="J23" s="135">
        <f>L7/(L7+M7)*100</f>
        <v>7.0505411369128925</v>
      </c>
      <c r="K23" s="134">
        <f>M7/(M7+L7)*100</f>
        <v>92.9494588630871</v>
      </c>
      <c r="L23" s="133">
        <f>SUM(J23:K23)</f>
        <v>100</v>
      </c>
    </row>
    <row r="24" spans="1:12" ht="14.25">
      <c r="A24" s="86" t="s">
        <v>64</v>
      </c>
      <c r="B24" s="77" t="s">
        <v>64</v>
      </c>
      <c r="C24" s="107" t="s">
        <v>65</v>
      </c>
      <c r="D24" s="143">
        <f aca="true" t="shared" si="3" ref="D24:D31">D8/(D8+E8)*100</f>
        <v>5.963805867836578</v>
      </c>
      <c r="E24" s="134">
        <f aca="true" t="shared" si="4" ref="E24:E31">E8/(E8+D8)*100</f>
        <v>94.03619413216342</v>
      </c>
      <c r="F24" s="144">
        <f aca="true" t="shared" si="5" ref="F24:F31">SUM(D24:E24)</f>
        <v>100</v>
      </c>
      <c r="G24" s="143">
        <f aca="true" t="shared" si="6" ref="G24:G31">H8/(H8+I8)*100</f>
        <v>10.81081081081081</v>
      </c>
      <c r="H24" s="134">
        <f aca="true" t="shared" si="7" ref="H24:H31">I8/(I8+H8)*100</f>
        <v>89.1891891891892</v>
      </c>
      <c r="I24" s="144">
        <f aca="true" t="shared" si="8" ref="I24:I31">SUM(G24:H24)</f>
        <v>100</v>
      </c>
      <c r="J24" s="135">
        <f aca="true" t="shared" si="9" ref="J24:J31">L8/(L8+M8)*100</f>
        <v>7.968159524000964</v>
      </c>
      <c r="K24" s="134">
        <f aca="true" t="shared" si="10" ref="K24:K31">M8/(M8+L8)*100</f>
        <v>92.03184047599903</v>
      </c>
      <c r="L24" s="133">
        <f aca="true" t="shared" si="11" ref="L24:L31">SUM(J24:K24)</f>
        <v>100</v>
      </c>
    </row>
    <row r="25" spans="1:12" ht="14.25">
      <c r="A25" s="86" t="s">
        <v>64</v>
      </c>
      <c r="B25" s="77" t="s">
        <v>65</v>
      </c>
      <c r="C25" s="107" t="s">
        <v>64</v>
      </c>
      <c r="D25" s="143">
        <f t="shared" si="3"/>
        <v>3.962004749406324</v>
      </c>
      <c r="E25" s="134">
        <f t="shared" si="4"/>
        <v>96.03799525059368</v>
      </c>
      <c r="F25" s="144">
        <f t="shared" si="5"/>
        <v>100</v>
      </c>
      <c r="G25" s="143">
        <f t="shared" si="6"/>
        <v>3.665207877461707</v>
      </c>
      <c r="H25" s="134">
        <f t="shared" si="7"/>
        <v>96.33479212253829</v>
      </c>
      <c r="I25" s="144">
        <f t="shared" si="8"/>
        <v>100</v>
      </c>
      <c r="J25" s="135">
        <f t="shared" si="9"/>
        <v>3.9068063892562823</v>
      </c>
      <c r="K25" s="134">
        <f t="shared" si="10"/>
        <v>96.09319361074373</v>
      </c>
      <c r="L25" s="133">
        <f t="shared" si="11"/>
        <v>100.00000000000001</v>
      </c>
    </row>
    <row r="26" spans="1:12" ht="14.25">
      <c r="A26" s="86" t="s">
        <v>65</v>
      </c>
      <c r="B26" s="77" t="s">
        <v>64</v>
      </c>
      <c r="C26" s="107" t="s">
        <v>64</v>
      </c>
      <c r="D26" s="143">
        <f t="shared" si="3"/>
        <v>5.505527096252359</v>
      </c>
      <c r="E26" s="134">
        <f t="shared" si="4"/>
        <v>94.49447290374763</v>
      </c>
      <c r="F26" s="144">
        <f t="shared" si="5"/>
        <v>100</v>
      </c>
      <c r="G26" s="143">
        <f t="shared" si="6"/>
        <v>5.945558739255015</v>
      </c>
      <c r="H26" s="134">
        <f t="shared" si="7"/>
        <v>94.05444126074498</v>
      </c>
      <c r="I26" s="144">
        <f t="shared" si="8"/>
        <v>100</v>
      </c>
      <c r="J26" s="135">
        <f t="shared" si="9"/>
        <v>5.536332179930796</v>
      </c>
      <c r="K26" s="134">
        <f t="shared" si="10"/>
        <v>94.4636678200692</v>
      </c>
      <c r="L26" s="133">
        <f t="shared" si="11"/>
        <v>100</v>
      </c>
    </row>
    <row r="27" spans="1:12" ht="14.25">
      <c r="A27" s="86" t="s">
        <v>64</v>
      </c>
      <c r="B27" s="77" t="s">
        <v>65</v>
      </c>
      <c r="C27" s="107" t="s">
        <v>65</v>
      </c>
      <c r="D27" s="143">
        <f t="shared" si="3"/>
        <v>2.058262642204248</v>
      </c>
      <c r="E27" s="134">
        <f t="shared" si="4"/>
        <v>97.94173735779576</v>
      </c>
      <c r="F27" s="144">
        <f t="shared" si="5"/>
        <v>100</v>
      </c>
      <c r="G27" s="143">
        <f t="shared" si="6"/>
        <v>5.1655629139072845</v>
      </c>
      <c r="H27" s="134">
        <f t="shared" si="7"/>
        <v>94.83443708609272</v>
      </c>
      <c r="I27" s="144">
        <f t="shared" si="8"/>
        <v>100</v>
      </c>
      <c r="J27" s="135">
        <f t="shared" si="9"/>
        <v>2.6762195764408387</v>
      </c>
      <c r="K27" s="134">
        <f t="shared" si="10"/>
        <v>97.32378042355916</v>
      </c>
      <c r="L27" s="133">
        <f t="shared" si="11"/>
        <v>100</v>
      </c>
    </row>
    <row r="28" spans="1:12" ht="14.25">
      <c r="A28" s="86" t="s">
        <v>65</v>
      </c>
      <c r="B28" s="77" t="s">
        <v>64</v>
      </c>
      <c r="C28" s="107" t="s">
        <v>65</v>
      </c>
      <c r="D28" s="143">
        <f t="shared" si="3"/>
        <v>3.9673469387755103</v>
      </c>
      <c r="E28" s="134">
        <f t="shared" si="4"/>
        <v>96.0326530612245</v>
      </c>
      <c r="F28" s="144">
        <f t="shared" si="5"/>
        <v>100</v>
      </c>
      <c r="G28" s="143">
        <f t="shared" si="6"/>
        <v>4.598235020901068</v>
      </c>
      <c r="H28" s="134">
        <f t="shared" si="7"/>
        <v>95.40176497909894</v>
      </c>
      <c r="I28" s="144">
        <f t="shared" si="8"/>
        <v>100.00000000000001</v>
      </c>
      <c r="J28" s="135">
        <f t="shared" si="9"/>
        <v>4.018309383559074</v>
      </c>
      <c r="K28" s="134">
        <f t="shared" si="10"/>
        <v>95.98169061644093</v>
      </c>
      <c r="L28" s="133">
        <f t="shared" si="11"/>
        <v>100</v>
      </c>
    </row>
    <row r="29" spans="1:12" ht="14.25">
      <c r="A29" s="86" t="s">
        <v>65</v>
      </c>
      <c r="B29" s="77" t="s">
        <v>65</v>
      </c>
      <c r="C29" s="107" t="s">
        <v>64</v>
      </c>
      <c r="D29" s="143">
        <f t="shared" si="3"/>
        <v>2.371076233183856</v>
      </c>
      <c r="E29" s="134">
        <f t="shared" si="4"/>
        <v>97.62892376681614</v>
      </c>
      <c r="F29" s="144">
        <f t="shared" si="5"/>
        <v>100</v>
      </c>
      <c r="G29" s="143">
        <f t="shared" si="6"/>
        <v>4.143862392494136</v>
      </c>
      <c r="H29" s="134">
        <f t="shared" si="7"/>
        <v>95.85613760750587</v>
      </c>
      <c r="I29" s="144">
        <f t="shared" si="8"/>
        <v>100.00000000000001</v>
      </c>
      <c r="J29" s="135">
        <f t="shared" si="9"/>
        <v>2.4324251197272653</v>
      </c>
      <c r="K29" s="134">
        <f t="shared" si="10"/>
        <v>97.56757488027273</v>
      </c>
      <c r="L29" s="133">
        <f t="shared" si="11"/>
        <v>100</v>
      </c>
    </row>
    <row r="30" spans="1:12" ht="14.25">
      <c r="A30" s="86" t="s">
        <v>65</v>
      </c>
      <c r="B30" s="77" t="s">
        <v>65</v>
      </c>
      <c r="C30" s="107" t="s">
        <v>65</v>
      </c>
      <c r="D30" s="143">
        <f t="shared" si="3"/>
        <v>1.0756018459115184</v>
      </c>
      <c r="E30" s="134">
        <f t="shared" si="4"/>
        <v>98.92439815408848</v>
      </c>
      <c r="F30" s="144">
        <f t="shared" si="5"/>
        <v>100</v>
      </c>
      <c r="G30" s="143">
        <f t="shared" si="6"/>
        <v>2.1133013674302967</v>
      </c>
      <c r="H30" s="134">
        <f t="shared" si="7"/>
        <v>97.8866986325697</v>
      </c>
      <c r="I30" s="144">
        <f t="shared" si="8"/>
        <v>100</v>
      </c>
      <c r="J30" s="135">
        <f t="shared" si="9"/>
        <v>1.1008271312876654</v>
      </c>
      <c r="K30" s="134">
        <f t="shared" si="10"/>
        <v>98.89917286871234</v>
      </c>
      <c r="L30" s="133">
        <f t="shared" si="11"/>
        <v>100</v>
      </c>
    </row>
    <row r="31" spans="1:12" s="27" customFormat="1" ht="14.25">
      <c r="A31" s="104"/>
      <c r="B31" s="104"/>
      <c r="C31" s="116" t="s">
        <v>0</v>
      </c>
      <c r="D31" s="145">
        <f t="shared" si="3"/>
        <v>2.0914068840952478</v>
      </c>
      <c r="E31" s="138">
        <f t="shared" si="4"/>
        <v>97.90859311590475</v>
      </c>
      <c r="F31" s="146">
        <f t="shared" si="5"/>
        <v>100</v>
      </c>
      <c r="G31" s="145">
        <f t="shared" si="6"/>
        <v>5.987251182980721</v>
      </c>
      <c r="H31" s="138">
        <f t="shared" si="7"/>
        <v>94.01274881701927</v>
      </c>
      <c r="I31" s="146">
        <f t="shared" si="8"/>
        <v>100</v>
      </c>
      <c r="J31" s="139">
        <f t="shared" si="9"/>
        <v>2.356723012472069</v>
      </c>
      <c r="K31" s="138">
        <f t="shared" si="10"/>
        <v>97.64327698752793</v>
      </c>
      <c r="L31" s="137">
        <f t="shared" si="11"/>
        <v>100</v>
      </c>
    </row>
    <row r="33" ht="14.25">
      <c r="A33" s="182"/>
    </row>
  </sheetData>
  <sheetProtection/>
  <mergeCells count="12">
    <mergeCell ref="A19:L19"/>
    <mergeCell ref="A3:O3"/>
    <mergeCell ref="A2:O2"/>
    <mergeCell ref="A5:C5"/>
    <mergeCell ref="D21:F21"/>
    <mergeCell ref="G21:I21"/>
    <mergeCell ref="J21:L21"/>
    <mergeCell ref="D5:G5"/>
    <mergeCell ref="H5:K5"/>
    <mergeCell ref="L5:O5"/>
    <mergeCell ref="A21:C21"/>
    <mergeCell ref="A18:L18"/>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Q57" sqref="Q57"/>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N50" sqref="N50"/>
    </sheetView>
  </sheetViews>
  <sheetFormatPr defaultColWidth="9.140625" defaultRowHeight="15"/>
  <cols>
    <col min="1" max="1" width="23.28125" style="1" customWidth="1"/>
    <col min="2" max="3" width="7.57421875" style="0" customWidth="1"/>
    <col min="4" max="4" width="7.57421875" style="2" customWidth="1"/>
    <col min="5" max="6" width="7.57421875" style="0" customWidth="1"/>
    <col min="7" max="7" width="7.57421875" style="2" customWidth="1"/>
    <col min="8" max="9" width="7.57421875" style="0" customWidth="1"/>
    <col min="10" max="10" width="7.57421875" style="2" customWidth="1"/>
    <col min="11" max="11" width="2.28125" style="2" customWidth="1"/>
    <col min="12" max="13" width="8.8515625" style="0" customWidth="1"/>
    <col min="14" max="14" width="8.28125" style="2" customWidth="1"/>
  </cols>
  <sheetData>
    <row r="1" ht="14.25">
      <c r="A1" s="1" t="s">
        <v>82</v>
      </c>
    </row>
    <row r="2" spans="1:14" s="3" customFormat="1" ht="12.75">
      <c r="A2" s="193" t="s">
        <v>21</v>
      </c>
      <c r="B2" s="193"/>
      <c r="C2" s="193"/>
      <c r="D2" s="193"/>
      <c r="E2" s="193"/>
      <c r="F2" s="193"/>
      <c r="G2" s="193"/>
      <c r="H2" s="193"/>
      <c r="I2" s="193"/>
      <c r="J2" s="193"/>
      <c r="K2" s="193"/>
      <c r="L2" s="193"/>
      <c r="M2" s="193"/>
      <c r="N2" s="193"/>
    </row>
    <row r="3" spans="1:14" s="3" customFormat="1" ht="12.75">
      <c r="A3" s="193" t="s">
        <v>83</v>
      </c>
      <c r="B3" s="193"/>
      <c r="C3" s="193"/>
      <c r="D3" s="193"/>
      <c r="E3" s="193"/>
      <c r="F3" s="193"/>
      <c r="G3" s="193"/>
      <c r="H3" s="193"/>
      <c r="I3" s="193"/>
      <c r="J3" s="193"/>
      <c r="K3" s="193"/>
      <c r="L3" s="193"/>
      <c r="M3" s="193"/>
      <c r="N3" s="193"/>
    </row>
    <row r="4" ht="15" thickBot="1"/>
    <row r="5" spans="1:14" ht="27" customHeight="1">
      <c r="A5" s="4"/>
      <c r="B5" s="194" t="s">
        <v>28</v>
      </c>
      <c r="C5" s="195"/>
      <c r="D5" s="195"/>
      <c r="E5" s="194" t="s">
        <v>16</v>
      </c>
      <c r="F5" s="195"/>
      <c r="G5" s="196"/>
      <c r="H5" s="194" t="s">
        <v>17</v>
      </c>
      <c r="I5" s="195"/>
      <c r="J5" s="196"/>
      <c r="K5" s="52"/>
      <c r="L5" s="191" t="s">
        <v>95</v>
      </c>
      <c r="M5" s="192"/>
      <c r="N5" s="192"/>
    </row>
    <row r="6" spans="1:14" ht="14.25">
      <c r="A6" s="5"/>
      <c r="B6" s="6" t="s">
        <v>1</v>
      </c>
      <c r="C6" s="7" t="s">
        <v>2</v>
      </c>
      <c r="D6" s="7" t="s">
        <v>0</v>
      </c>
      <c r="E6" s="6" t="s">
        <v>1</v>
      </c>
      <c r="F6" s="7" t="s">
        <v>2</v>
      </c>
      <c r="G6" s="7" t="s">
        <v>0</v>
      </c>
      <c r="H6" s="6" t="s">
        <v>1</v>
      </c>
      <c r="I6" s="7" t="s">
        <v>2</v>
      </c>
      <c r="J6" s="44" t="s">
        <v>0</v>
      </c>
      <c r="K6" s="7"/>
      <c r="L6" s="6" t="s">
        <v>1</v>
      </c>
      <c r="M6" s="7" t="s">
        <v>2</v>
      </c>
      <c r="N6" s="7" t="s">
        <v>0</v>
      </c>
    </row>
    <row r="7" spans="1:13" s="2" customFormat="1" ht="14.25">
      <c r="A7" s="8" t="s">
        <v>3</v>
      </c>
      <c r="B7" s="9"/>
      <c r="C7" s="10"/>
      <c r="E7" s="9"/>
      <c r="F7" s="10"/>
      <c r="H7" s="11"/>
      <c r="I7" s="12"/>
      <c r="J7" s="25"/>
      <c r="L7" s="11"/>
      <c r="M7" s="12"/>
    </row>
    <row r="8" spans="1:14" ht="14.25">
      <c r="A8" s="2" t="s">
        <v>4</v>
      </c>
      <c r="B8" s="31">
        <v>1276</v>
      </c>
      <c r="C8" s="32">
        <v>1148</v>
      </c>
      <c r="D8" s="32">
        <v>2424</v>
      </c>
      <c r="E8" s="31">
        <v>1713</v>
      </c>
      <c r="F8" s="32">
        <v>1668</v>
      </c>
      <c r="G8" s="32">
        <v>3381</v>
      </c>
      <c r="H8" s="31">
        <v>1525</v>
      </c>
      <c r="I8" s="32">
        <v>1421</v>
      </c>
      <c r="J8" s="56">
        <v>2946</v>
      </c>
      <c r="K8" s="32"/>
      <c r="L8" s="31">
        <v>5455</v>
      </c>
      <c r="M8" s="32">
        <v>5105</v>
      </c>
      <c r="N8" s="32">
        <v>10560</v>
      </c>
    </row>
    <row r="9" spans="1:14" ht="14.25">
      <c r="A9" s="2" t="s">
        <v>5</v>
      </c>
      <c r="B9" s="31">
        <v>3375</v>
      </c>
      <c r="C9" s="33">
        <v>3584</v>
      </c>
      <c r="D9" s="32">
        <v>6959</v>
      </c>
      <c r="E9" s="31">
        <v>3891</v>
      </c>
      <c r="F9" s="33">
        <v>4091</v>
      </c>
      <c r="G9" s="32">
        <v>7982</v>
      </c>
      <c r="H9" s="31">
        <v>3850</v>
      </c>
      <c r="I9" s="32">
        <v>3921</v>
      </c>
      <c r="J9" s="56">
        <v>7771</v>
      </c>
      <c r="K9" s="32"/>
      <c r="L9" s="31">
        <v>21567</v>
      </c>
      <c r="M9" s="33">
        <v>20891</v>
      </c>
      <c r="N9" s="32">
        <v>42458</v>
      </c>
    </row>
    <row r="10" spans="1:14" ht="14.25">
      <c r="A10" s="2" t="s">
        <v>6</v>
      </c>
      <c r="B10" s="31">
        <v>0</v>
      </c>
      <c r="C10" s="34">
        <v>0</v>
      </c>
      <c r="D10" s="35">
        <v>0</v>
      </c>
      <c r="E10" s="36">
        <v>0</v>
      </c>
      <c r="F10" s="34">
        <v>0</v>
      </c>
      <c r="G10" s="35">
        <v>0</v>
      </c>
      <c r="H10" s="36">
        <v>0</v>
      </c>
      <c r="I10" s="35">
        <v>0</v>
      </c>
      <c r="J10" s="57">
        <v>0</v>
      </c>
      <c r="K10" s="35"/>
      <c r="L10" s="36">
        <v>0</v>
      </c>
      <c r="M10" s="34">
        <v>0</v>
      </c>
      <c r="N10" s="35">
        <v>0</v>
      </c>
    </row>
    <row r="11" spans="1:14" ht="14.25">
      <c r="A11" s="2" t="s">
        <v>7</v>
      </c>
      <c r="B11" s="31">
        <v>3159</v>
      </c>
      <c r="C11" s="34">
        <v>2950</v>
      </c>
      <c r="D11" s="35">
        <v>6109</v>
      </c>
      <c r="E11" s="36">
        <v>3808</v>
      </c>
      <c r="F11" s="34">
        <v>3505</v>
      </c>
      <c r="G11" s="35">
        <v>7313</v>
      </c>
      <c r="H11" s="36">
        <v>2967</v>
      </c>
      <c r="I11" s="35">
        <v>2774</v>
      </c>
      <c r="J11" s="57">
        <v>5741</v>
      </c>
      <c r="K11" s="35"/>
      <c r="L11" s="36">
        <v>11353</v>
      </c>
      <c r="M11" s="34">
        <v>10723</v>
      </c>
      <c r="N11" s="35">
        <v>22076</v>
      </c>
    </row>
    <row r="12" spans="1:17" s="14" customFormat="1" ht="14.25">
      <c r="A12" s="14" t="s">
        <v>0</v>
      </c>
      <c r="B12" s="15">
        <v>7810</v>
      </c>
      <c r="C12" s="16">
        <v>7682</v>
      </c>
      <c r="D12" s="16">
        <v>15492</v>
      </c>
      <c r="E12" s="17">
        <v>9412</v>
      </c>
      <c r="F12" s="16">
        <v>9264</v>
      </c>
      <c r="G12" s="16">
        <v>18676</v>
      </c>
      <c r="H12" s="17">
        <v>8342</v>
      </c>
      <c r="I12" s="16">
        <v>8116</v>
      </c>
      <c r="J12" s="58">
        <v>16458</v>
      </c>
      <c r="K12" s="16"/>
      <c r="L12" s="17">
        <v>38375</v>
      </c>
      <c r="M12" s="16">
        <v>36719</v>
      </c>
      <c r="N12" s="16">
        <v>75094</v>
      </c>
      <c r="O12"/>
      <c r="P12"/>
      <c r="Q12"/>
    </row>
    <row r="13" spans="1:17" s="2" customFormat="1" ht="14.25">
      <c r="A13" s="1" t="s">
        <v>8</v>
      </c>
      <c r="B13" s="31"/>
      <c r="C13" s="35"/>
      <c r="D13" s="35"/>
      <c r="E13" s="36"/>
      <c r="F13" s="35"/>
      <c r="G13" s="35"/>
      <c r="H13" s="36"/>
      <c r="I13" s="35"/>
      <c r="J13" s="57"/>
      <c r="K13" s="35"/>
      <c r="L13" s="36"/>
      <c r="M13" s="35"/>
      <c r="N13" s="35"/>
      <c r="O13"/>
      <c r="P13"/>
      <c r="Q13"/>
    </row>
    <row r="14" spans="1:17" ht="14.25">
      <c r="A14" s="2" t="s">
        <v>4</v>
      </c>
      <c r="B14" s="31">
        <v>903</v>
      </c>
      <c r="C14" s="35">
        <v>912</v>
      </c>
      <c r="D14" s="35">
        <v>1815</v>
      </c>
      <c r="E14" s="36">
        <v>695</v>
      </c>
      <c r="F14" s="35">
        <v>666</v>
      </c>
      <c r="G14" s="35">
        <v>1361</v>
      </c>
      <c r="H14" s="36">
        <v>662</v>
      </c>
      <c r="I14" s="35">
        <v>645</v>
      </c>
      <c r="J14" s="57">
        <v>1307</v>
      </c>
      <c r="K14" s="35"/>
      <c r="L14" s="36">
        <v>3129</v>
      </c>
      <c r="M14" s="35">
        <v>2959</v>
      </c>
      <c r="N14" s="35">
        <v>6088</v>
      </c>
      <c r="O14" s="14"/>
      <c r="P14" s="14"/>
      <c r="Q14" s="14"/>
    </row>
    <row r="15" spans="1:17" ht="14.25">
      <c r="A15" s="2" t="s">
        <v>5</v>
      </c>
      <c r="B15" s="31">
        <v>2332</v>
      </c>
      <c r="C15" s="34">
        <v>2187</v>
      </c>
      <c r="D15" s="35">
        <v>4519</v>
      </c>
      <c r="E15" s="36">
        <v>1253</v>
      </c>
      <c r="F15" s="34">
        <v>1244</v>
      </c>
      <c r="G15" s="35">
        <v>2497</v>
      </c>
      <c r="H15" s="36">
        <v>1180</v>
      </c>
      <c r="I15" s="35">
        <v>1203</v>
      </c>
      <c r="J15" s="57">
        <v>2383</v>
      </c>
      <c r="K15" s="35"/>
      <c r="L15" s="36">
        <v>11486</v>
      </c>
      <c r="M15" s="34">
        <v>11061</v>
      </c>
      <c r="N15" s="35">
        <v>22547</v>
      </c>
      <c r="O15" s="2"/>
      <c r="P15" s="2"/>
      <c r="Q15" s="2"/>
    </row>
    <row r="16" spans="1:17" ht="14.25">
      <c r="A16" s="2" t="s">
        <v>6</v>
      </c>
      <c r="B16" s="31">
        <v>0</v>
      </c>
      <c r="C16" s="34">
        <v>0</v>
      </c>
      <c r="D16" s="35">
        <v>0</v>
      </c>
      <c r="E16" s="36">
        <v>0</v>
      </c>
      <c r="F16" s="34">
        <v>0</v>
      </c>
      <c r="G16" s="35">
        <v>0</v>
      </c>
      <c r="H16" s="36">
        <v>0</v>
      </c>
      <c r="I16" s="35">
        <v>0</v>
      </c>
      <c r="J16" s="57">
        <v>0</v>
      </c>
      <c r="K16" s="35"/>
      <c r="L16" s="36">
        <v>0</v>
      </c>
      <c r="M16" s="34">
        <v>0</v>
      </c>
      <c r="N16" s="35">
        <v>0</v>
      </c>
      <c r="O16" s="2"/>
      <c r="P16" s="2"/>
      <c r="Q16" s="2"/>
    </row>
    <row r="17" spans="1:14" ht="14.25">
      <c r="A17" s="2" t="s">
        <v>7</v>
      </c>
      <c r="B17" s="31">
        <v>1629</v>
      </c>
      <c r="C17" s="34">
        <v>1554</v>
      </c>
      <c r="D17" s="35">
        <v>3183</v>
      </c>
      <c r="E17" s="36">
        <v>842</v>
      </c>
      <c r="F17" s="34">
        <v>763</v>
      </c>
      <c r="G17" s="35">
        <v>1605</v>
      </c>
      <c r="H17" s="36">
        <v>736</v>
      </c>
      <c r="I17" s="35">
        <v>691</v>
      </c>
      <c r="J17" s="57">
        <v>1427</v>
      </c>
      <c r="K17" s="35"/>
      <c r="L17" s="36">
        <v>6626</v>
      </c>
      <c r="M17" s="34">
        <v>6342</v>
      </c>
      <c r="N17" s="35">
        <v>12968</v>
      </c>
    </row>
    <row r="18" spans="1:17" s="14" customFormat="1" ht="14.25">
      <c r="A18" s="14" t="s">
        <v>0</v>
      </c>
      <c r="B18" s="15">
        <v>4864</v>
      </c>
      <c r="C18" s="16">
        <v>4653</v>
      </c>
      <c r="D18" s="16">
        <v>9517</v>
      </c>
      <c r="E18" s="17">
        <v>2790</v>
      </c>
      <c r="F18" s="16">
        <v>2673</v>
      </c>
      <c r="G18" s="16">
        <v>5463</v>
      </c>
      <c r="H18" s="17">
        <v>2578</v>
      </c>
      <c r="I18" s="16">
        <v>2539</v>
      </c>
      <c r="J18" s="58">
        <v>5117</v>
      </c>
      <c r="K18" s="16"/>
      <c r="L18" s="17">
        <v>21241</v>
      </c>
      <c r="M18" s="16">
        <v>20362</v>
      </c>
      <c r="N18" s="16">
        <v>41603</v>
      </c>
      <c r="O18"/>
      <c r="P18"/>
      <c r="Q18"/>
    </row>
    <row r="19" spans="1:17" s="2" customFormat="1" ht="14.25">
      <c r="A19" s="1" t="s">
        <v>9</v>
      </c>
      <c r="B19" s="31"/>
      <c r="C19" s="35"/>
      <c r="D19" s="35"/>
      <c r="E19" s="36"/>
      <c r="F19" s="35"/>
      <c r="G19" s="35"/>
      <c r="H19" s="36"/>
      <c r="I19" s="35"/>
      <c r="J19" s="57"/>
      <c r="K19" s="35"/>
      <c r="L19" s="36"/>
      <c r="M19" s="35"/>
      <c r="N19" s="35"/>
      <c r="O19"/>
      <c r="P19"/>
      <c r="Q19"/>
    </row>
    <row r="20" spans="1:14" ht="14.25">
      <c r="A20" s="2" t="s">
        <v>4</v>
      </c>
      <c r="B20" s="31">
        <v>1065</v>
      </c>
      <c r="C20" s="35">
        <v>1117</v>
      </c>
      <c r="D20" s="35">
        <v>2182</v>
      </c>
      <c r="E20" s="36">
        <v>538</v>
      </c>
      <c r="F20" s="35">
        <v>535</v>
      </c>
      <c r="G20" s="35">
        <v>1073</v>
      </c>
      <c r="H20" s="36">
        <v>533</v>
      </c>
      <c r="I20" s="35">
        <v>480</v>
      </c>
      <c r="J20" s="57">
        <v>1013</v>
      </c>
      <c r="K20" s="35"/>
      <c r="L20" s="36">
        <v>1713</v>
      </c>
      <c r="M20" s="35">
        <v>1730</v>
      </c>
      <c r="N20" s="35">
        <v>3443</v>
      </c>
    </row>
    <row r="21" spans="1:14" ht="14.25">
      <c r="A21" s="2" t="s">
        <v>5</v>
      </c>
      <c r="B21" s="31">
        <v>1833</v>
      </c>
      <c r="C21" s="34">
        <v>1708</v>
      </c>
      <c r="D21" s="35">
        <v>3541</v>
      </c>
      <c r="E21" s="36">
        <v>832</v>
      </c>
      <c r="F21" s="34">
        <v>789</v>
      </c>
      <c r="G21" s="35">
        <v>1621</v>
      </c>
      <c r="H21" s="36">
        <v>783</v>
      </c>
      <c r="I21" s="35">
        <v>740</v>
      </c>
      <c r="J21" s="57">
        <v>1523</v>
      </c>
      <c r="K21" s="35"/>
      <c r="L21" s="36">
        <v>2754</v>
      </c>
      <c r="M21" s="34">
        <v>2602</v>
      </c>
      <c r="N21" s="35">
        <v>5356</v>
      </c>
    </row>
    <row r="22" spans="1:17" ht="14.25">
      <c r="A22" s="2" t="s">
        <v>7</v>
      </c>
      <c r="B22" s="31">
        <v>1278</v>
      </c>
      <c r="C22" s="34">
        <v>1197</v>
      </c>
      <c r="D22" s="35">
        <v>2475</v>
      </c>
      <c r="E22" s="36">
        <v>747</v>
      </c>
      <c r="F22" s="34">
        <v>661</v>
      </c>
      <c r="G22" s="35">
        <v>1408</v>
      </c>
      <c r="H22" s="36">
        <v>700</v>
      </c>
      <c r="I22" s="35">
        <v>648</v>
      </c>
      <c r="J22" s="57">
        <v>1348</v>
      </c>
      <c r="K22" s="35"/>
      <c r="L22" s="36">
        <v>1687</v>
      </c>
      <c r="M22" s="34">
        <v>1570</v>
      </c>
      <c r="N22" s="35">
        <v>3257</v>
      </c>
      <c r="O22" s="14"/>
      <c r="P22" s="14"/>
      <c r="Q22" s="14"/>
    </row>
    <row r="23" spans="1:17" s="14" customFormat="1" ht="14.25">
      <c r="A23" s="14" t="s">
        <v>0</v>
      </c>
      <c r="B23" s="15">
        <v>4176</v>
      </c>
      <c r="C23" s="16">
        <v>4022</v>
      </c>
      <c r="D23" s="16">
        <v>8198</v>
      </c>
      <c r="E23" s="17">
        <v>2117</v>
      </c>
      <c r="F23" s="16">
        <v>1985</v>
      </c>
      <c r="G23" s="16">
        <v>4102</v>
      </c>
      <c r="H23" s="17">
        <v>2016</v>
      </c>
      <c r="I23" s="16">
        <v>1868</v>
      </c>
      <c r="J23" s="58">
        <v>3884</v>
      </c>
      <c r="K23" s="16"/>
      <c r="L23" s="17">
        <v>6154</v>
      </c>
      <c r="M23" s="16">
        <v>5902</v>
      </c>
      <c r="N23" s="16">
        <v>12056</v>
      </c>
      <c r="O23" s="2"/>
      <c r="P23" s="2"/>
      <c r="Q23" s="2"/>
    </row>
    <row r="24" spans="1:17" s="2" customFormat="1" ht="14.25">
      <c r="A24" s="1" t="s">
        <v>10</v>
      </c>
      <c r="B24" s="31"/>
      <c r="C24" s="35"/>
      <c r="D24" s="35"/>
      <c r="E24" s="36"/>
      <c r="F24" s="35"/>
      <c r="G24" s="35"/>
      <c r="H24" s="36"/>
      <c r="I24" s="35"/>
      <c r="J24" s="57"/>
      <c r="K24" s="35"/>
      <c r="L24" s="36"/>
      <c r="M24" s="35"/>
      <c r="N24" s="35"/>
      <c r="O24"/>
      <c r="P24"/>
      <c r="Q24"/>
    </row>
    <row r="25" spans="1:14" ht="14.25">
      <c r="A25" s="2" t="s">
        <v>4</v>
      </c>
      <c r="B25" s="31">
        <v>477</v>
      </c>
      <c r="C25" s="35">
        <v>427</v>
      </c>
      <c r="D25" s="35">
        <v>904</v>
      </c>
      <c r="E25" s="36">
        <v>847</v>
      </c>
      <c r="F25" s="35">
        <v>788</v>
      </c>
      <c r="G25" s="35">
        <v>1635</v>
      </c>
      <c r="H25" s="36">
        <v>717</v>
      </c>
      <c r="I25" s="35">
        <v>669</v>
      </c>
      <c r="J25" s="57">
        <v>1386</v>
      </c>
      <c r="K25" s="35"/>
      <c r="L25" s="36">
        <v>2665</v>
      </c>
      <c r="M25" s="35">
        <v>2534</v>
      </c>
      <c r="N25" s="35">
        <v>5199</v>
      </c>
    </row>
    <row r="26" spans="1:14" ht="14.25">
      <c r="A26" s="2" t="s">
        <v>5</v>
      </c>
      <c r="B26" s="31">
        <v>1363</v>
      </c>
      <c r="C26" s="34">
        <v>1292</v>
      </c>
      <c r="D26" s="35">
        <v>2655</v>
      </c>
      <c r="E26" s="36">
        <v>2369</v>
      </c>
      <c r="F26" s="34">
        <v>2234</v>
      </c>
      <c r="G26" s="35">
        <v>4603</v>
      </c>
      <c r="H26" s="36">
        <v>2399</v>
      </c>
      <c r="I26" s="35">
        <v>2259</v>
      </c>
      <c r="J26" s="57">
        <v>4658</v>
      </c>
      <c r="K26" s="35"/>
      <c r="L26" s="36">
        <v>16630</v>
      </c>
      <c r="M26" s="34">
        <v>15810</v>
      </c>
      <c r="N26" s="35">
        <v>32440</v>
      </c>
    </row>
    <row r="27" spans="1:17" ht="14.25">
      <c r="A27" s="2" t="s">
        <v>6</v>
      </c>
      <c r="B27" s="31">
        <v>0</v>
      </c>
      <c r="C27" s="34">
        <v>0</v>
      </c>
      <c r="D27" s="35">
        <v>0</v>
      </c>
      <c r="E27" s="36">
        <v>0</v>
      </c>
      <c r="F27" s="34">
        <v>0</v>
      </c>
      <c r="G27" s="35">
        <v>0</v>
      </c>
      <c r="H27" s="36">
        <v>0</v>
      </c>
      <c r="I27" s="35">
        <v>0</v>
      </c>
      <c r="J27" s="57">
        <v>0</v>
      </c>
      <c r="K27" s="35"/>
      <c r="L27" s="36">
        <v>0</v>
      </c>
      <c r="M27" s="34">
        <v>0</v>
      </c>
      <c r="N27" s="35">
        <v>0</v>
      </c>
      <c r="O27" s="14"/>
      <c r="P27" s="14"/>
      <c r="Q27" s="14"/>
    </row>
    <row r="28" spans="1:17" ht="14.25">
      <c r="A28" s="2" t="s">
        <v>7</v>
      </c>
      <c r="B28" s="31">
        <v>247</v>
      </c>
      <c r="C28" s="34">
        <v>253</v>
      </c>
      <c r="D28" s="35">
        <v>500</v>
      </c>
      <c r="E28" s="36">
        <v>570</v>
      </c>
      <c r="F28" s="34">
        <v>509</v>
      </c>
      <c r="G28" s="35">
        <v>1079</v>
      </c>
      <c r="H28" s="36">
        <v>518</v>
      </c>
      <c r="I28" s="35">
        <v>497</v>
      </c>
      <c r="J28" s="57">
        <v>1015</v>
      </c>
      <c r="K28" s="35"/>
      <c r="L28" s="36">
        <v>3082</v>
      </c>
      <c r="M28" s="34">
        <v>2892</v>
      </c>
      <c r="N28" s="35">
        <v>5974</v>
      </c>
      <c r="O28" s="2"/>
      <c r="P28" s="2"/>
      <c r="Q28" s="2"/>
    </row>
    <row r="29" spans="1:17" s="14" customFormat="1" ht="14.25">
      <c r="A29" s="14" t="s">
        <v>0</v>
      </c>
      <c r="B29" s="15">
        <v>2087</v>
      </c>
      <c r="C29" s="16">
        <v>1972</v>
      </c>
      <c r="D29" s="16">
        <v>4059</v>
      </c>
      <c r="E29" s="17">
        <v>3786</v>
      </c>
      <c r="F29" s="16">
        <v>3531</v>
      </c>
      <c r="G29" s="16">
        <v>7317</v>
      </c>
      <c r="H29" s="17">
        <v>3634</v>
      </c>
      <c r="I29" s="16">
        <v>3425</v>
      </c>
      <c r="J29" s="58">
        <v>7059</v>
      </c>
      <c r="K29" s="16"/>
      <c r="L29" s="17">
        <v>22377</v>
      </c>
      <c r="M29" s="16">
        <v>21236</v>
      </c>
      <c r="N29" s="16">
        <v>43613</v>
      </c>
      <c r="O29"/>
      <c r="P29"/>
      <c r="Q29"/>
    </row>
    <row r="30" spans="1:17" s="2" customFormat="1" ht="14.25">
      <c r="A30" s="1" t="s">
        <v>11</v>
      </c>
      <c r="B30" s="31"/>
      <c r="C30" s="35"/>
      <c r="D30" s="35"/>
      <c r="E30" s="36"/>
      <c r="F30" s="35"/>
      <c r="G30" s="35"/>
      <c r="H30" s="36"/>
      <c r="I30" s="35"/>
      <c r="J30" s="57"/>
      <c r="K30" s="35"/>
      <c r="L30" s="36"/>
      <c r="M30" s="35"/>
      <c r="N30" s="35"/>
      <c r="O30"/>
      <c r="P30"/>
      <c r="Q30"/>
    </row>
    <row r="31" spans="1:14" ht="14.25">
      <c r="A31" s="2" t="s">
        <v>4</v>
      </c>
      <c r="B31" s="31">
        <v>822</v>
      </c>
      <c r="C31" s="35">
        <v>778</v>
      </c>
      <c r="D31" s="35">
        <v>1600</v>
      </c>
      <c r="E31" s="36">
        <v>1263</v>
      </c>
      <c r="F31" s="35">
        <v>1128</v>
      </c>
      <c r="G31" s="35">
        <v>2391</v>
      </c>
      <c r="H31" s="36">
        <v>1064</v>
      </c>
      <c r="I31" s="35">
        <v>1003</v>
      </c>
      <c r="J31" s="57">
        <v>2067</v>
      </c>
      <c r="K31" s="35"/>
      <c r="L31" s="36">
        <v>4331</v>
      </c>
      <c r="M31" s="35">
        <v>3947</v>
      </c>
      <c r="N31" s="35">
        <v>8278</v>
      </c>
    </row>
    <row r="32" spans="1:14" ht="14.25">
      <c r="A32" s="2" t="s">
        <v>5</v>
      </c>
      <c r="B32" s="31">
        <v>2528</v>
      </c>
      <c r="C32" s="34">
        <v>2425</v>
      </c>
      <c r="D32" s="35">
        <v>4953</v>
      </c>
      <c r="E32" s="36">
        <v>3344</v>
      </c>
      <c r="F32" s="34">
        <v>3226</v>
      </c>
      <c r="G32" s="35">
        <v>6570</v>
      </c>
      <c r="H32" s="36">
        <v>3104</v>
      </c>
      <c r="I32" s="35">
        <v>3028</v>
      </c>
      <c r="J32" s="57">
        <v>6132</v>
      </c>
      <c r="K32" s="35"/>
      <c r="L32" s="36">
        <v>19735</v>
      </c>
      <c r="M32" s="34">
        <v>19190</v>
      </c>
      <c r="N32" s="35">
        <v>38925</v>
      </c>
    </row>
    <row r="33" spans="1:17" ht="14.25">
      <c r="A33" s="2" t="s">
        <v>6</v>
      </c>
      <c r="B33" s="31">
        <v>0</v>
      </c>
      <c r="C33" s="34">
        <v>0</v>
      </c>
      <c r="D33" s="35">
        <v>0</v>
      </c>
      <c r="E33" s="36">
        <v>0</v>
      </c>
      <c r="F33" s="34">
        <v>0</v>
      </c>
      <c r="G33" s="35">
        <v>0</v>
      </c>
      <c r="H33" s="36">
        <v>0</v>
      </c>
      <c r="I33" s="35">
        <v>0</v>
      </c>
      <c r="J33" s="57">
        <v>0</v>
      </c>
      <c r="K33" s="35"/>
      <c r="L33" s="36">
        <v>0</v>
      </c>
      <c r="M33" s="34">
        <v>0</v>
      </c>
      <c r="N33" s="35">
        <v>0</v>
      </c>
      <c r="O33" s="14"/>
      <c r="P33" s="14"/>
      <c r="Q33" s="14"/>
    </row>
    <row r="34" spans="1:17" ht="14.25">
      <c r="A34" s="2" t="s">
        <v>7</v>
      </c>
      <c r="B34" s="31">
        <v>1063</v>
      </c>
      <c r="C34" s="34">
        <v>1035</v>
      </c>
      <c r="D34" s="35">
        <v>2098</v>
      </c>
      <c r="E34" s="36">
        <v>1425</v>
      </c>
      <c r="F34" s="34">
        <v>1282</v>
      </c>
      <c r="G34" s="35">
        <v>2707</v>
      </c>
      <c r="H34" s="36">
        <v>1269</v>
      </c>
      <c r="I34" s="35">
        <v>1139</v>
      </c>
      <c r="J34" s="57">
        <v>2408</v>
      </c>
      <c r="K34" s="35"/>
      <c r="L34" s="36">
        <v>6782</v>
      </c>
      <c r="M34" s="34">
        <v>6374</v>
      </c>
      <c r="N34" s="35">
        <v>13156</v>
      </c>
      <c r="O34" s="2"/>
      <c r="P34" s="2"/>
      <c r="Q34" s="2"/>
    </row>
    <row r="35" spans="1:17" s="14" customFormat="1" ht="14.25">
      <c r="A35" s="14" t="s">
        <v>0</v>
      </c>
      <c r="B35" s="15">
        <v>4413</v>
      </c>
      <c r="C35" s="16">
        <v>4238</v>
      </c>
      <c r="D35" s="16">
        <v>8651</v>
      </c>
      <c r="E35" s="17">
        <v>6032</v>
      </c>
      <c r="F35" s="16">
        <v>5636</v>
      </c>
      <c r="G35" s="16">
        <v>11668</v>
      </c>
      <c r="H35" s="17">
        <v>5437</v>
      </c>
      <c r="I35" s="16">
        <v>5170</v>
      </c>
      <c r="J35" s="58">
        <v>10607</v>
      </c>
      <c r="K35" s="16"/>
      <c r="L35" s="17">
        <v>30848</v>
      </c>
      <c r="M35" s="16">
        <v>29511</v>
      </c>
      <c r="N35" s="16">
        <v>60359</v>
      </c>
      <c r="O35"/>
      <c r="P35"/>
      <c r="Q35"/>
    </row>
    <row r="36" spans="1:17" s="2" customFormat="1" ht="14.25">
      <c r="A36" s="1" t="s">
        <v>12</v>
      </c>
      <c r="B36" s="31"/>
      <c r="C36" s="35"/>
      <c r="D36" s="35"/>
      <c r="E36" s="36"/>
      <c r="F36" s="35"/>
      <c r="G36" s="35"/>
      <c r="H36" s="36"/>
      <c r="I36" s="35"/>
      <c r="J36" s="57"/>
      <c r="K36" s="35"/>
      <c r="L36" s="36"/>
      <c r="M36" s="35"/>
      <c r="N36" s="35"/>
      <c r="O36"/>
      <c r="P36"/>
      <c r="Q36"/>
    </row>
    <row r="37" spans="1:14" ht="14.25">
      <c r="A37" s="2" t="s">
        <v>4</v>
      </c>
      <c r="B37" s="31">
        <v>15</v>
      </c>
      <c r="C37" s="35">
        <v>16</v>
      </c>
      <c r="D37" s="35">
        <v>31</v>
      </c>
      <c r="E37" s="36">
        <v>7</v>
      </c>
      <c r="F37" s="35">
        <v>3</v>
      </c>
      <c r="G37" s="35">
        <v>10</v>
      </c>
      <c r="H37" s="36">
        <v>1</v>
      </c>
      <c r="I37" s="35">
        <v>3</v>
      </c>
      <c r="J37" s="57">
        <v>4</v>
      </c>
      <c r="K37" s="35"/>
      <c r="L37" s="36">
        <v>22</v>
      </c>
      <c r="M37" s="35">
        <v>22</v>
      </c>
      <c r="N37" s="35">
        <v>44</v>
      </c>
    </row>
    <row r="38" spans="1:17" s="14" customFormat="1" ht="14.25">
      <c r="A38" s="14" t="s">
        <v>0</v>
      </c>
      <c r="B38" s="15">
        <v>15</v>
      </c>
      <c r="C38" s="16">
        <v>16</v>
      </c>
      <c r="D38" s="16">
        <v>31</v>
      </c>
      <c r="E38" s="17">
        <v>7</v>
      </c>
      <c r="F38" s="16">
        <v>3</v>
      </c>
      <c r="G38" s="16">
        <v>10</v>
      </c>
      <c r="H38" s="17">
        <v>1</v>
      </c>
      <c r="I38" s="16">
        <v>3</v>
      </c>
      <c r="J38" s="58">
        <v>4</v>
      </c>
      <c r="K38" s="16"/>
      <c r="L38" s="17">
        <v>22</v>
      </c>
      <c r="M38" s="16">
        <v>22</v>
      </c>
      <c r="N38" s="16">
        <v>44</v>
      </c>
      <c r="O38"/>
      <c r="P38"/>
      <c r="Q38"/>
    </row>
    <row r="39" spans="1:17" s="2" customFormat="1" ht="14.25">
      <c r="A39" s="1" t="s">
        <v>13</v>
      </c>
      <c r="B39" s="31"/>
      <c r="C39" s="35"/>
      <c r="D39" s="35"/>
      <c r="E39" s="36"/>
      <c r="F39" s="35"/>
      <c r="G39" s="35"/>
      <c r="H39" s="36"/>
      <c r="I39" s="35"/>
      <c r="J39" s="57"/>
      <c r="K39" s="35"/>
      <c r="L39" s="36"/>
      <c r="M39" s="35"/>
      <c r="N39" s="35"/>
      <c r="O39" s="14"/>
      <c r="P39" s="14"/>
      <c r="Q39" s="14"/>
    </row>
    <row r="40" spans="1:17" ht="14.25">
      <c r="A40" s="2" t="s">
        <v>4</v>
      </c>
      <c r="B40" s="31">
        <v>782</v>
      </c>
      <c r="C40" s="35">
        <v>712</v>
      </c>
      <c r="D40" s="35">
        <v>1494</v>
      </c>
      <c r="E40" s="36">
        <v>914</v>
      </c>
      <c r="F40" s="35">
        <v>894</v>
      </c>
      <c r="G40" s="35">
        <v>1808</v>
      </c>
      <c r="H40" s="36">
        <v>855</v>
      </c>
      <c r="I40" s="35">
        <v>836</v>
      </c>
      <c r="J40" s="57">
        <v>1691</v>
      </c>
      <c r="K40" s="35"/>
      <c r="L40" s="36">
        <v>2652</v>
      </c>
      <c r="M40" s="35">
        <v>2522</v>
      </c>
      <c r="N40" s="35">
        <v>5174</v>
      </c>
      <c r="O40" s="2"/>
      <c r="P40" s="2"/>
      <c r="Q40" s="2"/>
    </row>
    <row r="41" spans="1:14" ht="14.25">
      <c r="A41" s="2" t="s">
        <v>5</v>
      </c>
      <c r="B41" s="31">
        <v>1372</v>
      </c>
      <c r="C41" s="34">
        <v>1345</v>
      </c>
      <c r="D41" s="35">
        <v>2717</v>
      </c>
      <c r="E41" s="36">
        <v>1942</v>
      </c>
      <c r="F41" s="34">
        <v>1957</v>
      </c>
      <c r="G41" s="35">
        <v>3899</v>
      </c>
      <c r="H41" s="36">
        <v>2181</v>
      </c>
      <c r="I41" s="35">
        <v>2187</v>
      </c>
      <c r="J41" s="57">
        <v>4368</v>
      </c>
      <c r="K41" s="35"/>
      <c r="L41" s="36">
        <v>11847</v>
      </c>
      <c r="M41" s="34">
        <v>11377</v>
      </c>
      <c r="N41" s="35">
        <v>23224</v>
      </c>
    </row>
    <row r="42" spans="1:17" ht="14.25">
      <c r="A42" s="2" t="s">
        <v>6</v>
      </c>
      <c r="B42" s="31">
        <v>14</v>
      </c>
      <c r="C42" s="34">
        <v>21</v>
      </c>
      <c r="D42" s="35">
        <v>35</v>
      </c>
      <c r="E42" s="36">
        <v>6</v>
      </c>
      <c r="F42" s="34">
        <v>7</v>
      </c>
      <c r="G42" s="35">
        <v>13</v>
      </c>
      <c r="H42" s="36">
        <v>3</v>
      </c>
      <c r="I42" s="35">
        <v>3</v>
      </c>
      <c r="J42" s="57">
        <v>6</v>
      </c>
      <c r="K42" s="35"/>
      <c r="L42" s="36">
        <v>62</v>
      </c>
      <c r="M42" s="34">
        <v>66</v>
      </c>
      <c r="N42" s="35">
        <v>128</v>
      </c>
      <c r="O42" s="14"/>
      <c r="P42" s="14"/>
      <c r="Q42" s="14"/>
    </row>
    <row r="43" spans="1:17" ht="14.25">
      <c r="A43" s="2" t="s">
        <v>7</v>
      </c>
      <c r="B43" s="31">
        <v>221</v>
      </c>
      <c r="C43" s="34">
        <v>247</v>
      </c>
      <c r="D43" s="35">
        <v>468</v>
      </c>
      <c r="E43" s="36">
        <v>332</v>
      </c>
      <c r="F43" s="34">
        <v>350</v>
      </c>
      <c r="G43" s="35">
        <v>682</v>
      </c>
      <c r="H43" s="36">
        <v>350</v>
      </c>
      <c r="I43" s="35">
        <v>353</v>
      </c>
      <c r="J43" s="57">
        <v>703</v>
      </c>
      <c r="K43" s="35"/>
      <c r="L43" s="36">
        <v>2366</v>
      </c>
      <c r="M43" s="34">
        <v>2292</v>
      </c>
      <c r="N43" s="35">
        <v>4658</v>
      </c>
      <c r="O43" s="2"/>
      <c r="P43" s="2"/>
      <c r="Q43" s="2"/>
    </row>
    <row r="44" spans="1:17" s="14" customFormat="1" ht="14.25">
      <c r="A44" s="14" t="s">
        <v>0</v>
      </c>
      <c r="B44" s="15">
        <v>2389</v>
      </c>
      <c r="C44" s="16">
        <v>2325</v>
      </c>
      <c r="D44" s="16">
        <v>4714</v>
      </c>
      <c r="E44" s="17">
        <v>3194</v>
      </c>
      <c r="F44" s="16">
        <v>3208</v>
      </c>
      <c r="G44" s="16">
        <v>6402</v>
      </c>
      <c r="H44" s="17">
        <v>3389</v>
      </c>
      <c r="I44" s="16">
        <v>3379</v>
      </c>
      <c r="J44" s="58">
        <v>6768</v>
      </c>
      <c r="K44" s="16"/>
      <c r="L44" s="17">
        <v>16927</v>
      </c>
      <c r="M44" s="16">
        <v>16257</v>
      </c>
      <c r="N44" s="16">
        <v>33184</v>
      </c>
      <c r="O44"/>
      <c r="P44"/>
      <c r="Q44"/>
    </row>
    <row r="45" spans="1:17" s="2" customFormat="1" ht="14.25">
      <c r="A45" s="18" t="s">
        <v>14</v>
      </c>
      <c r="B45" s="37"/>
      <c r="C45" s="38"/>
      <c r="D45" s="38"/>
      <c r="E45" s="39"/>
      <c r="F45" s="38"/>
      <c r="G45" s="38"/>
      <c r="H45" s="39"/>
      <c r="I45" s="38"/>
      <c r="J45" s="59"/>
      <c r="K45" s="38"/>
      <c r="L45" s="39"/>
      <c r="M45" s="38"/>
      <c r="N45" s="38"/>
      <c r="O45"/>
      <c r="P45"/>
      <c r="Q45"/>
    </row>
    <row r="46" spans="1:14" ht="14.25">
      <c r="A46" s="2" t="s">
        <v>4</v>
      </c>
      <c r="B46" s="31">
        <f aca="true" t="shared" si="0" ref="B46:J46">SUM(B40,B37,B31,B25,B20,B14,B8)</f>
        <v>5340</v>
      </c>
      <c r="C46" s="35">
        <f t="shared" si="0"/>
        <v>5110</v>
      </c>
      <c r="D46" s="35">
        <f t="shared" si="0"/>
        <v>10450</v>
      </c>
      <c r="E46" s="36">
        <f t="shared" si="0"/>
        <v>5977</v>
      </c>
      <c r="F46" s="35">
        <f t="shared" si="0"/>
        <v>5682</v>
      </c>
      <c r="G46" s="35">
        <f t="shared" si="0"/>
        <v>11659</v>
      </c>
      <c r="H46" s="36">
        <f t="shared" si="0"/>
        <v>5357</v>
      </c>
      <c r="I46" s="35">
        <f t="shared" si="0"/>
        <v>5057</v>
      </c>
      <c r="J46" s="57">
        <f t="shared" si="0"/>
        <v>10414</v>
      </c>
      <c r="K46" s="35"/>
      <c r="L46" s="36">
        <f>SUM(L40,L37,L31,L25,L20,L14,L8)</f>
        <v>19967</v>
      </c>
      <c r="M46" s="35">
        <f>SUM(M40,M37,M31,M25,M20,M14,M8)</f>
        <v>18819</v>
      </c>
      <c r="N46" s="35">
        <f>SUM(N40,N37,N31,N25,N20,N14,N8)</f>
        <v>38786</v>
      </c>
    </row>
    <row r="47" spans="1:14" ht="14.25">
      <c r="A47" s="2" t="s">
        <v>5</v>
      </c>
      <c r="B47" s="31">
        <f aca="true" t="shared" si="1" ref="B47:J47">SUM(B9,B15,B21,B26,B32,B41)</f>
        <v>12803</v>
      </c>
      <c r="C47" s="34">
        <f t="shared" si="1"/>
        <v>12541</v>
      </c>
      <c r="D47" s="35">
        <f t="shared" si="1"/>
        <v>25344</v>
      </c>
      <c r="E47" s="36">
        <f t="shared" si="1"/>
        <v>13631</v>
      </c>
      <c r="F47" s="34">
        <f t="shared" si="1"/>
        <v>13541</v>
      </c>
      <c r="G47" s="35">
        <f t="shared" si="1"/>
        <v>27172</v>
      </c>
      <c r="H47" s="36">
        <f t="shared" si="1"/>
        <v>13497</v>
      </c>
      <c r="I47" s="35">
        <f t="shared" si="1"/>
        <v>13338</v>
      </c>
      <c r="J47" s="57">
        <f t="shared" si="1"/>
        <v>26835</v>
      </c>
      <c r="K47" s="35"/>
      <c r="L47" s="36">
        <f>SUM(L9,L15,L21,L26,L32,L41)</f>
        <v>84019</v>
      </c>
      <c r="M47" s="34">
        <f>SUM(M9,M15,M21,M26,M32,M41)</f>
        <v>80931</v>
      </c>
      <c r="N47" s="35">
        <f>SUM(N9,N15,N21,N26,N32,N41)</f>
        <v>164950</v>
      </c>
    </row>
    <row r="48" spans="1:17" ht="14.25">
      <c r="A48" s="2" t="s">
        <v>6</v>
      </c>
      <c r="B48" s="31">
        <f aca="true" t="shared" si="2" ref="B48:J48">SUM(B10,B16,B27,B33,B42)</f>
        <v>14</v>
      </c>
      <c r="C48" s="34">
        <f t="shared" si="2"/>
        <v>21</v>
      </c>
      <c r="D48" s="35">
        <f t="shared" si="2"/>
        <v>35</v>
      </c>
      <c r="E48" s="36">
        <f t="shared" si="2"/>
        <v>6</v>
      </c>
      <c r="F48" s="34">
        <f t="shared" si="2"/>
        <v>7</v>
      </c>
      <c r="G48" s="35">
        <f t="shared" si="2"/>
        <v>13</v>
      </c>
      <c r="H48" s="36">
        <f t="shared" si="2"/>
        <v>3</v>
      </c>
      <c r="I48" s="35">
        <f t="shared" si="2"/>
        <v>3</v>
      </c>
      <c r="J48" s="57">
        <f t="shared" si="2"/>
        <v>6</v>
      </c>
      <c r="K48" s="35"/>
      <c r="L48" s="36">
        <f>SUM(L10,L16,L27,L33,L42)</f>
        <v>62</v>
      </c>
      <c r="M48" s="34">
        <f>SUM(M10,M16,M27,M33,M42)</f>
        <v>66</v>
      </c>
      <c r="N48" s="35">
        <f>SUM(N10,N16,N27,N33,N42)</f>
        <v>128</v>
      </c>
      <c r="O48" s="14"/>
      <c r="P48" s="14"/>
      <c r="Q48" s="14"/>
    </row>
    <row r="49" spans="1:17" ht="14.25">
      <c r="A49" s="2" t="s">
        <v>7</v>
      </c>
      <c r="B49" s="31">
        <f aca="true" t="shared" si="3" ref="B49:J49">SUM(B11,B17,B22,B28,B34,B43)</f>
        <v>7597</v>
      </c>
      <c r="C49" s="34">
        <f t="shared" si="3"/>
        <v>7236</v>
      </c>
      <c r="D49" s="35">
        <f t="shared" si="3"/>
        <v>14833</v>
      </c>
      <c r="E49" s="36">
        <f t="shared" si="3"/>
        <v>7724</v>
      </c>
      <c r="F49" s="34">
        <f t="shared" si="3"/>
        <v>7070</v>
      </c>
      <c r="G49" s="35">
        <f t="shared" si="3"/>
        <v>14794</v>
      </c>
      <c r="H49" s="36">
        <f t="shared" si="3"/>
        <v>6540</v>
      </c>
      <c r="I49" s="35">
        <f t="shared" si="3"/>
        <v>6102</v>
      </c>
      <c r="J49" s="57">
        <f t="shared" si="3"/>
        <v>12642</v>
      </c>
      <c r="K49" s="35"/>
      <c r="L49" s="36">
        <f>SUM(L11,L17,L22,L28,L34,L43)</f>
        <v>31896</v>
      </c>
      <c r="M49" s="34">
        <f>SUM(M11,M17,M22,M28,M34,M43)</f>
        <v>30193</v>
      </c>
      <c r="N49" s="35">
        <f>SUM(N11,N17,N22,N28,N34,N43)</f>
        <v>62089</v>
      </c>
      <c r="O49" s="2"/>
      <c r="P49" s="2"/>
      <c r="Q49" s="2"/>
    </row>
    <row r="50" spans="1:17" s="14" customFormat="1" ht="14.25">
      <c r="A50" s="14" t="s">
        <v>15</v>
      </c>
      <c r="B50" s="15">
        <f aca="true" t="shared" si="4" ref="B50:J50">SUM(B46:B49)</f>
        <v>25754</v>
      </c>
      <c r="C50" s="16">
        <f t="shared" si="4"/>
        <v>24908</v>
      </c>
      <c r="D50" s="16">
        <f t="shared" si="4"/>
        <v>50662</v>
      </c>
      <c r="E50" s="17">
        <f t="shared" si="4"/>
        <v>27338</v>
      </c>
      <c r="F50" s="16">
        <f t="shared" si="4"/>
        <v>26300</v>
      </c>
      <c r="G50" s="16">
        <f t="shared" si="4"/>
        <v>53638</v>
      </c>
      <c r="H50" s="17">
        <f t="shared" si="4"/>
        <v>25397</v>
      </c>
      <c r="I50" s="16">
        <f t="shared" si="4"/>
        <v>24500</v>
      </c>
      <c r="J50" s="58">
        <f t="shared" si="4"/>
        <v>49897</v>
      </c>
      <c r="K50" s="16"/>
      <c r="L50" s="17">
        <f>SUM(L46:L49)</f>
        <v>135944</v>
      </c>
      <c r="M50" s="16">
        <f>SUM(M46:M49)</f>
        <v>130009</v>
      </c>
      <c r="N50" s="16">
        <f>SUM(N46:N49)</f>
        <v>265953</v>
      </c>
      <c r="O50"/>
      <c r="P50"/>
      <c r="Q50"/>
    </row>
    <row r="51" ht="14.25">
      <c r="A51" s="2"/>
    </row>
    <row r="52" ht="14.25">
      <c r="A52" s="20"/>
    </row>
    <row r="53" spans="1:13" ht="14.25">
      <c r="A53" s="21"/>
      <c r="B53" s="22"/>
      <c r="C53" s="22"/>
      <c r="D53" s="23"/>
      <c r="E53" s="22"/>
      <c r="F53" s="22"/>
      <c r="G53" s="23"/>
      <c r="H53" s="22"/>
      <c r="I53" s="22"/>
      <c r="L53" s="22"/>
      <c r="M53" s="22"/>
    </row>
    <row r="54" spans="1:17" ht="14.25">
      <c r="A54" s="21"/>
      <c r="B54" s="22"/>
      <c r="C54" s="22"/>
      <c r="D54" s="23"/>
      <c r="E54" s="22"/>
      <c r="F54" s="22"/>
      <c r="G54" s="23"/>
      <c r="H54" s="22"/>
      <c r="I54" s="22"/>
      <c r="L54" s="22"/>
      <c r="M54" s="22"/>
      <c r="O54" s="14"/>
      <c r="P54" s="14"/>
      <c r="Q54" s="14"/>
    </row>
    <row r="55" spans="1:13" ht="14.25">
      <c r="A55" s="21"/>
      <c r="B55" s="22"/>
      <c r="C55" s="22"/>
      <c r="D55" s="23"/>
      <c r="E55" s="22"/>
      <c r="F55" s="22"/>
      <c r="G55" s="23"/>
      <c r="H55" s="22"/>
      <c r="I55" s="22"/>
      <c r="L55" s="22"/>
      <c r="M55" s="22"/>
    </row>
    <row r="56" ht="14.25">
      <c r="A56" s="21"/>
    </row>
  </sheetData>
  <sheetProtection/>
  <mergeCells count="6">
    <mergeCell ref="L5:N5"/>
    <mergeCell ref="A3:N3"/>
    <mergeCell ref="A2:N2"/>
    <mergeCell ref="B5:D5"/>
    <mergeCell ref="E5:G5"/>
    <mergeCell ref="H5:J5"/>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81" r:id="rId2"/>
  <headerFooter>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56"/>
  <sheetViews>
    <sheetView zoomScalePageLayoutView="0" workbookViewId="0" topLeftCell="A1">
      <selection activeCell="H53" sqref="H53"/>
    </sheetView>
  </sheetViews>
  <sheetFormatPr defaultColWidth="9.140625" defaultRowHeight="15"/>
  <cols>
    <col min="1" max="1" width="23.2812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28515625" style="2" customWidth="1"/>
    <col min="12" max="13" width="9.140625" style="0" customWidth="1"/>
    <col min="14" max="14" width="9.140625" style="2" customWidth="1"/>
  </cols>
  <sheetData>
    <row r="1" ht="14.25">
      <c r="A1" s="1" t="s">
        <v>82</v>
      </c>
    </row>
    <row r="2" spans="1:14" s="3" customFormat="1" ht="12.75">
      <c r="A2" s="193" t="s">
        <v>22</v>
      </c>
      <c r="B2" s="193"/>
      <c r="C2" s="193"/>
      <c r="D2" s="193"/>
      <c r="E2" s="193"/>
      <c r="F2" s="193"/>
      <c r="G2" s="193"/>
      <c r="H2" s="193"/>
      <c r="I2" s="193"/>
      <c r="J2" s="193"/>
      <c r="K2" s="193"/>
      <c r="L2" s="193"/>
      <c r="M2" s="193"/>
      <c r="N2" s="193"/>
    </row>
    <row r="3" spans="1:14" ht="14.25">
      <c r="A3" s="193" t="s">
        <v>83</v>
      </c>
      <c r="B3" s="193"/>
      <c r="C3" s="193"/>
      <c r="D3" s="193"/>
      <c r="E3" s="193"/>
      <c r="F3" s="193"/>
      <c r="G3" s="193"/>
      <c r="H3" s="193"/>
      <c r="I3" s="193"/>
      <c r="J3" s="193"/>
      <c r="K3" s="193"/>
      <c r="L3" s="193"/>
      <c r="M3" s="193"/>
      <c r="N3" s="193"/>
    </row>
    <row r="4" spans="1:11" ht="15" thickBot="1">
      <c r="A4" s="24"/>
      <c r="B4" s="24"/>
      <c r="C4" s="24"/>
      <c r="D4" s="24"/>
      <c r="E4" s="24"/>
      <c r="F4" s="24"/>
      <c r="G4" s="24"/>
      <c r="H4" s="24"/>
      <c r="I4" s="24"/>
      <c r="J4" s="24"/>
      <c r="K4" s="24"/>
    </row>
    <row r="5" spans="1:14" ht="29.25" customHeight="1">
      <c r="A5" s="4"/>
      <c r="B5" s="194" t="s">
        <v>28</v>
      </c>
      <c r="C5" s="195"/>
      <c r="D5" s="195"/>
      <c r="E5" s="194" t="s">
        <v>16</v>
      </c>
      <c r="F5" s="195"/>
      <c r="G5" s="196"/>
      <c r="H5" s="194" t="s">
        <v>17</v>
      </c>
      <c r="I5" s="195"/>
      <c r="J5" s="196"/>
      <c r="K5" s="52"/>
      <c r="L5" s="191" t="s">
        <v>94</v>
      </c>
      <c r="M5" s="192"/>
      <c r="N5" s="192"/>
    </row>
    <row r="6" spans="1:14" ht="14.25">
      <c r="A6" s="5"/>
      <c r="B6" s="6" t="s">
        <v>1</v>
      </c>
      <c r="C6" s="7" t="s">
        <v>2</v>
      </c>
      <c r="D6" s="7" t="s">
        <v>0</v>
      </c>
      <c r="E6" s="6" t="s">
        <v>1</v>
      </c>
      <c r="F6" s="7" t="s">
        <v>2</v>
      </c>
      <c r="G6" s="7" t="s">
        <v>0</v>
      </c>
      <c r="H6" s="6" t="s">
        <v>1</v>
      </c>
      <c r="I6" s="7" t="s">
        <v>2</v>
      </c>
      <c r="J6" s="44" t="s">
        <v>0</v>
      </c>
      <c r="K6" s="7"/>
      <c r="L6" s="6" t="s">
        <v>1</v>
      </c>
      <c r="M6" s="7" t="s">
        <v>2</v>
      </c>
      <c r="N6" s="7" t="s">
        <v>0</v>
      </c>
    </row>
    <row r="7" spans="1:13" s="2" customFormat="1" ht="14.25">
      <c r="A7" s="8" t="s">
        <v>3</v>
      </c>
      <c r="B7" s="9"/>
      <c r="C7" s="10"/>
      <c r="E7" s="9"/>
      <c r="F7" s="10"/>
      <c r="H7" s="11"/>
      <c r="I7" s="12"/>
      <c r="J7" s="25"/>
      <c r="L7" s="11"/>
      <c r="M7" s="12"/>
    </row>
    <row r="8" spans="1:14" ht="14.25">
      <c r="A8" s="2" t="s">
        <v>4</v>
      </c>
      <c r="B8" s="31">
        <v>1513</v>
      </c>
      <c r="C8" s="32">
        <v>1509</v>
      </c>
      <c r="D8" s="32">
        <v>3022</v>
      </c>
      <c r="E8" s="31">
        <v>2529</v>
      </c>
      <c r="F8" s="32">
        <v>2533</v>
      </c>
      <c r="G8" s="32">
        <v>5062</v>
      </c>
      <c r="H8" s="31">
        <v>2539</v>
      </c>
      <c r="I8" s="32">
        <v>2437</v>
      </c>
      <c r="J8" s="56">
        <v>4976</v>
      </c>
      <c r="K8" s="32"/>
      <c r="L8" s="31">
        <v>7286</v>
      </c>
      <c r="M8" s="32">
        <v>7017</v>
      </c>
      <c r="N8" s="32">
        <v>14303</v>
      </c>
    </row>
    <row r="9" spans="1:14" ht="14.25">
      <c r="A9" s="2" t="s">
        <v>5</v>
      </c>
      <c r="B9" s="31">
        <v>5134</v>
      </c>
      <c r="C9" s="33">
        <v>5240</v>
      </c>
      <c r="D9" s="32">
        <v>10374</v>
      </c>
      <c r="E9" s="31">
        <v>6630</v>
      </c>
      <c r="F9" s="33">
        <v>6951</v>
      </c>
      <c r="G9" s="32">
        <v>13581</v>
      </c>
      <c r="H9" s="31">
        <v>7398</v>
      </c>
      <c r="I9" s="32">
        <v>7746</v>
      </c>
      <c r="J9" s="56">
        <v>15144</v>
      </c>
      <c r="K9" s="32"/>
      <c r="L9" s="31">
        <v>32400</v>
      </c>
      <c r="M9" s="33">
        <v>32721</v>
      </c>
      <c r="N9" s="32">
        <v>65121</v>
      </c>
    </row>
    <row r="10" spans="1:14" ht="14.25">
      <c r="A10" s="2" t="s">
        <v>6</v>
      </c>
      <c r="B10" s="31">
        <v>0</v>
      </c>
      <c r="C10" s="34">
        <v>0</v>
      </c>
      <c r="D10" s="35">
        <v>0</v>
      </c>
      <c r="E10" s="36">
        <v>0</v>
      </c>
      <c r="F10" s="34">
        <v>0</v>
      </c>
      <c r="G10" s="35">
        <v>0</v>
      </c>
      <c r="H10" s="36">
        <v>0</v>
      </c>
      <c r="I10" s="35">
        <v>0</v>
      </c>
      <c r="J10" s="57">
        <v>0</v>
      </c>
      <c r="K10" s="35"/>
      <c r="L10" s="36">
        <v>0</v>
      </c>
      <c r="M10" s="34">
        <v>0</v>
      </c>
      <c r="N10" s="35">
        <v>0</v>
      </c>
    </row>
    <row r="11" spans="1:14" ht="14.25">
      <c r="A11" s="2" t="s">
        <v>7</v>
      </c>
      <c r="B11" s="31">
        <v>2792</v>
      </c>
      <c r="C11" s="34">
        <v>2837</v>
      </c>
      <c r="D11" s="35">
        <v>5629</v>
      </c>
      <c r="E11" s="36">
        <v>4289</v>
      </c>
      <c r="F11" s="34">
        <v>4395</v>
      </c>
      <c r="G11" s="35">
        <v>8684</v>
      </c>
      <c r="H11" s="36">
        <v>4194</v>
      </c>
      <c r="I11" s="35">
        <v>4189</v>
      </c>
      <c r="J11" s="57">
        <v>8383</v>
      </c>
      <c r="K11" s="35"/>
      <c r="L11" s="36">
        <v>15388</v>
      </c>
      <c r="M11" s="34">
        <v>14653</v>
      </c>
      <c r="N11" s="35">
        <v>30041</v>
      </c>
    </row>
    <row r="12" spans="1:14" s="14" customFormat="1" ht="12.75">
      <c r="A12" s="14" t="s">
        <v>0</v>
      </c>
      <c r="B12" s="15">
        <v>9439</v>
      </c>
      <c r="C12" s="16">
        <v>9586</v>
      </c>
      <c r="D12" s="16">
        <v>19025</v>
      </c>
      <c r="E12" s="17">
        <v>13448</v>
      </c>
      <c r="F12" s="16">
        <v>13879</v>
      </c>
      <c r="G12" s="16">
        <v>27327</v>
      </c>
      <c r="H12" s="17">
        <v>14131</v>
      </c>
      <c r="I12" s="16">
        <v>14372</v>
      </c>
      <c r="J12" s="58">
        <v>28503</v>
      </c>
      <c r="K12" s="16"/>
      <c r="L12" s="17">
        <v>55074</v>
      </c>
      <c r="M12" s="16">
        <v>54391</v>
      </c>
      <c r="N12" s="16">
        <v>109465</v>
      </c>
    </row>
    <row r="13" spans="1:14" s="2" customFormat="1" ht="14.25">
      <c r="A13" s="1" t="s">
        <v>8</v>
      </c>
      <c r="B13" s="31"/>
      <c r="C13" s="35"/>
      <c r="D13" s="35"/>
      <c r="E13" s="36"/>
      <c r="F13" s="35"/>
      <c r="G13" s="35"/>
      <c r="H13" s="36"/>
      <c r="I13" s="35"/>
      <c r="J13" s="57"/>
      <c r="K13" s="35"/>
      <c r="L13" s="36"/>
      <c r="M13" s="35"/>
      <c r="N13" s="35"/>
    </row>
    <row r="14" spans="1:14" ht="14.25">
      <c r="A14" s="2" t="s">
        <v>4</v>
      </c>
      <c r="B14" s="31">
        <v>1224</v>
      </c>
      <c r="C14" s="35">
        <v>1273</v>
      </c>
      <c r="D14" s="35">
        <v>2497</v>
      </c>
      <c r="E14" s="36">
        <v>1036</v>
      </c>
      <c r="F14" s="35">
        <v>1077</v>
      </c>
      <c r="G14" s="35">
        <v>2113</v>
      </c>
      <c r="H14" s="36">
        <v>1096</v>
      </c>
      <c r="I14" s="35">
        <v>1157</v>
      </c>
      <c r="J14" s="57">
        <v>2253</v>
      </c>
      <c r="K14" s="35"/>
      <c r="L14" s="36">
        <v>4516</v>
      </c>
      <c r="M14" s="35">
        <v>4614</v>
      </c>
      <c r="N14" s="35">
        <v>9130</v>
      </c>
    </row>
    <row r="15" spans="1:14" ht="14.25">
      <c r="A15" s="2" t="s">
        <v>5</v>
      </c>
      <c r="B15" s="31">
        <v>2819</v>
      </c>
      <c r="C15" s="34">
        <v>2748</v>
      </c>
      <c r="D15" s="35">
        <v>5567</v>
      </c>
      <c r="E15" s="36">
        <v>1759</v>
      </c>
      <c r="F15" s="34">
        <v>1847</v>
      </c>
      <c r="G15" s="35">
        <v>3606</v>
      </c>
      <c r="H15" s="36">
        <v>2096</v>
      </c>
      <c r="I15" s="35">
        <v>2240</v>
      </c>
      <c r="J15" s="57">
        <v>4336</v>
      </c>
      <c r="K15" s="35"/>
      <c r="L15" s="36">
        <v>16871</v>
      </c>
      <c r="M15" s="34">
        <v>16605</v>
      </c>
      <c r="N15" s="35">
        <v>33476</v>
      </c>
    </row>
    <row r="16" spans="1:14" ht="14.25">
      <c r="A16" s="2" t="s">
        <v>6</v>
      </c>
      <c r="B16" s="31">
        <v>0</v>
      </c>
      <c r="C16" s="34">
        <v>0</v>
      </c>
      <c r="D16" s="35">
        <v>0</v>
      </c>
      <c r="E16" s="36">
        <v>0</v>
      </c>
      <c r="F16" s="34">
        <v>0</v>
      </c>
      <c r="G16" s="35">
        <v>0</v>
      </c>
      <c r="H16" s="36">
        <v>0</v>
      </c>
      <c r="I16" s="35">
        <v>0</v>
      </c>
      <c r="J16" s="57">
        <v>0</v>
      </c>
      <c r="K16" s="35"/>
      <c r="L16" s="36">
        <v>0</v>
      </c>
      <c r="M16" s="34">
        <v>0</v>
      </c>
      <c r="N16" s="35">
        <v>0</v>
      </c>
    </row>
    <row r="17" spans="1:14" ht="14.25">
      <c r="A17" s="2" t="s">
        <v>7</v>
      </c>
      <c r="B17" s="31">
        <v>2123</v>
      </c>
      <c r="C17" s="34">
        <v>2203</v>
      </c>
      <c r="D17" s="35">
        <v>4326</v>
      </c>
      <c r="E17" s="36">
        <v>1336</v>
      </c>
      <c r="F17" s="34">
        <v>1397</v>
      </c>
      <c r="G17" s="35">
        <v>2733</v>
      </c>
      <c r="H17" s="36">
        <v>1408</v>
      </c>
      <c r="I17" s="35">
        <v>1509</v>
      </c>
      <c r="J17" s="57">
        <v>2917</v>
      </c>
      <c r="K17" s="35"/>
      <c r="L17" s="36">
        <v>10254</v>
      </c>
      <c r="M17" s="34">
        <v>10108</v>
      </c>
      <c r="N17" s="35">
        <v>20362</v>
      </c>
    </row>
    <row r="18" spans="1:14" s="14" customFormat="1" ht="12.75">
      <c r="A18" s="14" t="s">
        <v>0</v>
      </c>
      <c r="B18" s="15">
        <v>6166</v>
      </c>
      <c r="C18" s="16">
        <v>6224</v>
      </c>
      <c r="D18" s="16">
        <v>12390</v>
      </c>
      <c r="E18" s="17">
        <v>4131</v>
      </c>
      <c r="F18" s="16">
        <v>4321</v>
      </c>
      <c r="G18" s="16">
        <v>8452</v>
      </c>
      <c r="H18" s="17">
        <v>4600</v>
      </c>
      <c r="I18" s="16">
        <v>4906</v>
      </c>
      <c r="J18" s="58">
        <v>9506</v>
      </c>
      <c r="K18" s="16"/>
      <c r="L18" s="17">
        <v>31641</v>
      </c>
      <c r="M18" s="16">
        <v>31327</v>
      </c>
      <c r="N18" s="16">
        <v>62968</v>
      </c>
    </row>
    <row r="19" spans="1:14" s="2" customFormat="1" ht="14.25">
      <c r="A19" s="1" t="s">
        <v>9</v>
      </c>
      <c r="B19" s="31"/>
      <c r="C19" s="35"/>
      <c r="D19" s="35"/>
      <c r="E19" s="36"/>
      <c r="F19" s="35"/>
      <c r="G19" s="35"/>
      <c r="H19" s="36"/>
      <c r="I19" s="35"/>
      <c r="J19" s="57"/>
      <c r="K19" s="35"/>
      <c r="L19" s="36"/>
      <c r="M19" s="35"/>
      <c r="N19" s="35"/>
    </row>
    <row r="20" spans="1:14" ht="14.25">
      <c r="A20" s="2" t="s">
        <v>4</v>
      </c>
      <c r="B20" s="31">
        <v>1382</v>
      </c>
      <c r="C20" s="35">
        <v>1404</v>
      </c>
      <c r="D20" s="35">
        <v>2786</v>
      </c>
      <c r="E20" s="36">
        <v>737</v>
      </c>
      <c r="F20" s="35">
        <v>759</v>
      </c>
      <c r="G20" s="35">
        <v>1496</v>
      </c>
      <c r="H20" s="36">
        <v>724</v>
      </c>
      <c r="I20" s="35">
        <v>774</v>
      </c>
      <c r="J20" s="57">
        <v>1498</v>
      </c>
      <c r="K20" s="35"/>
      <c r="L20" s="36">
        <v>1990</v>
      </c>
      <c r="M20" s="35">
        <v>2063</v>
      </c>
      <c r="N20" s="35">
        <v>4053</v>
      </c>
    </row>
    <row r="21" spans="1:14" ht="14.25">
      <c r="A21" s="2" t="s">
        <v>5</v>
      </c>
      <c r="B21" s="31">
        <v>2478</v>
      </c>
      <c r="C21" s="34">
        <v>2492</v>
      </c>
      <c r="D21" s="35">
        <v>4970</v>
      </c>
      <c r="E21" s="36">
        <v>1151</v>
      </c>
      <c r="F21" s="34">
        <v>1176</v>
      </c>
      <c r="G21" s="35">
        <v>2327</v>
      </c>
      <c r="H21" s="36">
        <v>1164</v>
      </c>
      <c r="I21" s="35">
        <v>1217</v>
      </c>
      <c r="J21" s="57">
        <v>2381</v>
      </c>
      <c r="K21" s="35"/>
      <c r="L21" s="36">
        <v>3600</v>
      </c>
      <c r="M21" s="34">
        <v>3708</v>
      </c>
      <c r="N21" s="35">
        <v>7308</v>
      </c>
    </row>
    <row r="22" spans="1:14" ht="14.25">
      <c r="A22" s="2" t="s">
        <v>7</v>
      </c>
      <c r="B22" s="31">
        <v>1551</v>
      </c>
      <c r="C22" s="34">
        <v>1628</v>
      </c>
      <c r="D22" s="35">
        <v>3179</v>
      </c>
      <c r="E22" s="36">
        <v>1015</v>
      </c>
      <c r="F22" s="34">
        <v>1037</v>
      </c>
      <c r="G22" s="35">
        <v>2052</v>
      </c>
      <c r="H22" s="36">
        <v>970</v>
      </c>
      <c r="I22" s="35">
        <v>1017</v>
      </c>
      <c r="J22" s="57">
        <v>1987</v>
      </c>
      <c r="K22" s="35"/>
      <c r="L22" s="36">
        <v>1969</v>
      </c>
      <c r="M22" s="34">
        <v>2039</v>
      </c>
      <c r="N22" s="35">
        <v>4008</v>
      </c>
    </row>
    <row r="23" spans="1:14" s="14" customFormat="1" ht="12.75">
      <c r="A23" s="14" t="s">
        <v>0</v>
      </c>
      <c r="B23" s="15">
        <v>5411</v>
      </c>
      <c r="C23" s="16">
        <v>5524</v>
      </c>
      <c r="D23" s="16">
        <v>10935</v>
      </c>
      <c r="E23" s="17">
        <v>2903</v>
      </c>
      <c r="F23" s="16">
        <v>2972</v>
      </c>
      <c r="G23" s="16">
        <v>5875</v>
      </c>
      <c r="H23" s="17">
        <v>2858</v>
      </c>
      <c r="I23" s="16">
        <v>3008</v>
      </c>
      <c r="J23" s="58">
        <v>5866</v>
      </c>
      <c r="K23" s="16"/>
      <c r="L23" s="17">
        <v>7559</v>
      </c>
      <c r="M23" s="16">
        <v>7810</v>
      </c>
      <c r="N23" s="16">
        <v>15369</v>
      </c>
    </row>
    <row r="24" spans="1:14" s="2" customFormat="1" ht="14.25">
      <c r="A24" s="1" t="s">
        <v>10</v>
      </c>
      <c r="B24" s="31"/>
      <c r="C24" s="35"/>
      <c r="D24" s="35"/>
      <c r="E24" s="36"/>
      <c r="F24" s="35"/>
      <c r="G24" s="35"/>
      <c r="H24" s="36"/>
      <c r="I24" s="35"/>
      <c r="J24" s="57"/>
      <c r="K24" s="35"/>
      <c r="L24" s="36"/>
      <c r="M24" s="35"/>
      <c r="N24" s="35"/>
    </row>
    <row r="25" spans="1:14" ht="14.25">
      <c r="A25" s="2" t="s">
        <v>4</v>
      </c>
      <c r="B25" s="31">
        <v>643</v>
      </c>
      <c r="C25" s="35">
        <v>613</v>
      </c>
      <c r="D25" s="35">
        <v>1256</v>
      </c>
      <c r="E25" s="36">
        <v>1312</v>
      </c>
      <c r="F25" s="35">
        <v>1316</v>
      </c>
      <c r="G25" s="35">
        <v>2628</v>
      </c>
      <c r="H25" s="36">
        <v>1235</v>
      </c>
      <c r="I25" s="35">
        <v>1310</v>
      </c>
      <c r="J25" s="57">
        <v>2545</v>
      </c>
      <c r="K25" s="35"/>
      <c r="L25" s="36">
        <v>3916</v>
      </c>
      <c r="M25" s="35">
        <v>3879</v>
      </c>
      <c r="N25" s="35">
        <v>7795</v>
      </c>
    </row>
    <row r="26" spans="1:14" ht="14.25">
      <c r="A26" s="2" t="s">
        <v>5</v>
      </c>
      <c r="B26" s="31">
        <v>1674</v>
      </c>
      <c r="C26" s="34">
        <v>1580</v>
      </c>
      <c r="D26" s="35">
        <v>3254</v>
      </c>
      <c r="E26" s="36">
        <v>3395</v>
      </c>
      <c r="F26" s="34">
        <v>3641</v>
      </c>
      <c r="G26" s="35">
        <v>7036</v>
      </c>
      <c r="H26" s="36">
        <v>4434</v>
      </c>
      <c r="I26" s="35">
        <v>4508</v>
      </c>
      <c r="J26" s="57">
        <v>8942</v>
      </c>
      <c r="K26" s="35"/>
      <c r="L26" s="36">
        <v>24102</v>
      </c>
      <c r="M26" s="34">
        <v>23960</v>
      </c>
      <c r="N26" s="35">
        <v>48062</v>
      </c>
    </row>
    <row r="27" spans="1:14" ht="14.25">
      <c r="A27" s="2" t="s">
        <v>6</v>
      </c>
      <c r="B27" s="31">
        <v>0</v>
      </c>
      <c r="C27" s="34">
        <v>0</v>
      </c>
      <c r="D27" s="35">
        <v>0</v>
      </c>
      <c r="E27" s="36">
        <v>0</v>
      </c>
      <c r="F27" s="34">
        <v>0</v>
      </c>
      <c r="G27" s="35">
        <v>0</v>
      </c>
      <c r="H27" s="36">
        <v>0</v>
      </c>
      <c r="I27" s="35">
        <v>0</v>
      </c>
      <c r="J27" s="57">
        <v>0</v>
      </c>
      <c r="K27" s="35"/>
      <c r="L27" s="36">
        <v>0</v>
      </c>
      <c r="M27" s="34">
        <v>0</v>
      </c>
      <c r="N27" s="35">
        <v>0</v>
      </c>
    </row>
    <row r="28" spans="1:14" ht="14.25">
      <c r="A28" s="2" t="s">
        <v>7</v>
      </c>
      <c r="B28" s="31">
        <v>343</v>
      </c>
      <c r="C28" s="34">
        <v>296</v>
      </c>
      <c r="D28" s="35">
        <v>639</v>
      </c>
      <c r="E28" s="36">
        <v>894</v>
      </c>
      <c r="F28" s="34">
        <v>908</v>
      </c>
      <c r="G28" s="35">
        <v>1802</v>
      </c>
      <c r="H28" s="36">
        <v>1040</v>
      </c>
      <c r="I28" s="35">
        <v>1001</v>
      </c>
      <c r="J28" s="57">
        <v>2041</v>
      </c>
      <c r="K28" s="35"/>
      <c r="L28" s="36">
        <v>4961</v>
      </c>
      <c r="M28" s="34">
        <v>4812</v>
      </c>
      <c r="N28" s="35">
        <v>9773</v>
      </c>
    </row>
    <row r="29" spans="1:14" s="14" customFormat="1" ht="12.75">
      <c r="A29" s="14" t="s">
        <v>0</v>
      </c>
      <c r="B29" s="15">
        <v>2660</v>
      </c>
      <c r="C29" s="16">
        <v>2489</v>
      </c>
      <c r="D29" s="16">
        <v>5149</v>
      </c>
      <c r="E29" s="17">
        <v>5601</v>
      </c>
      <c r="F29" s="16">
        <v>5865</v>
      </c>
      <c r="G29" s="16">
        <v>11466</v>
      </c>
      <c r="H29" s="17">
        <v>6709</v>
      </c>
      <c r="I29" s="16">
        <v>6819</v>
      </c>
      <c r="J29" s="58">
        <v>13528</v>
      </c>
      <c r="K29" s="16"/>
      <c r="L29" s="17">
        <v>32979</v>
      </c>
      <c r="M29" s="16">
        <v>32651</v>
      </c>
      <c r="N29" s="16">
        <v>65630</v>
      </c>
    </row>
    <row r="30" spans="1:14" s="2" customFormat="1" ht="14.25">
      <c r="A30" s="1" t="s">
        <v>11</v>
      </c>
      <c r="B30" s="31"/>
      <c r="C30" s="35"/>
      <c r="D30" s="35"/>
      <c r="E30" s="36"/>
      <c r="F30" s="35"/>
      <c r="G30" s="35"/>
      <c r="H30" s="36"/>
      <c r="I30" s="35"/>
      <c r="J30" s="57"/>
      <c r="K30" s="35"/>
      <c r="L30" s="36"/>
      <c r="M30" s="35"/>
      <c r="N30" s="35"/>
    </row>
    <row r="31" spans="1:14" ht="14.25">
      <c r="A31" s="2" t="s">
        <v>4</v>
      </c>
      <c r="B31" s="31">
        <v>1052</v>
      </c>
      <c r="C31" s="35">
        <v>1087</v>
      </c>
      <c r="D31" s="35">
        <v>2139</v>
      </c>
      <c r="E31" s="36">
        <v>1903</v>
      </c>
      <c r="F31" s="35">
        <v>1970</v>
      </c>
      <c r="G31" s="35">
        <v>3873</v>
      </c>
      <c r="H31" s="36">
        <v>1969</v>
      </c>
      <c r="I31" s="35">
        <v>1951</v>
      </c>
      <c r="J31" s="57">
        <v>3920</v>
      </c>
      <c r="K31" s="35"/>
      <c r="L31" s="36">
        <v>6261</v>
      </c>
      <c r="M31" s="35">
        <v>6213</v>
      </c>
      <c r="N31" s="35">
        <v>12474</v>
      </c>
    </row>
    <row r="32" spans="1:14" ht="14.25">
      <c r="A32" s="2" t="s">
        <v>5</v>
      </c>
      <c r="B32" s="31">
        <v>3195</v>
      </c>
      <c r="C32" s="34">
        <v>3328</v>
      </c>
      <c r="D32" s="35">
        <v>6523</v>
      </c>
      <c r="E32" s="36">
        <v>4916</v>
      </c>
      <c r="F32" s="34">
        <v>5258</v>
      </c>
      <c r="G32" s="35">
        <v>10174</v>
      </c>
      <c r="H32" s="36">
        <v>5544</v>
      </c>
      <c r="I32" s="35">
        <v>5705</v>
      </c>
      <c r="J32" s="57">
        <v>11249</v>
      </c>
      <c r="K32" s="35"/>
      <c r="L32" s="36">
        <v>28829</v>
      </c>
      <c r="M32" s="34">
        <v>28954</v>
      </c>
      <c r="N32" s="35">
        <v>57783</v>
      </c>
    </row>
    <row r="33" spans="1:14" ht="14.25">
      <c r="A33" s="2" t="s">
        <v>6</v>
      </c>
      <c r="B33" s="31">
        <v>0</v>
      </c>
      <c r="C33" s="34">
        <v>0</v>
      </c>
      <c r="D33" s="35">
        <v>0</v>
      </c>
      <c r="E33" s="36">
        <v>0</v>
      </c>
      <c r="F33" s="34">
        <v>0</v>
      </c>
      <c r="G33" s="35">
        <v>0</v>
      </c>
      <c r="H33" s="36">
        <v>0</v>
      </c>
      <c r="I33" s="35">
        <v>0</v>
      </c>
      <c r="J33" s="57">
        <v>0</v>
      </c>
      <c r="K33" s="35"/>
      <c r="L33" s="36">
        <v>0</v>
      </c>
      <c r="M33" s="34">
        <v>0</v>
      </c>
      <c r="N33" s="35">
        <v>0</v>
      </c>
    </row>
    <row r="34" spans="1:14" ht="14.25">
      <c r="A34" s="2" t="s">
        <v>7</v>
      </c>
      <c r="B34" s="31">
        <v>1244</v>
      </c>
      <c r="C34" s="34">
        <v>1269</v>
      </c>
      <c r="D34" s="35">
        <v>2513</v>
      </c>
      <c r="E34" s="36">
        <v>2003</v>
      </c>
      <c r="F34" s="34">
        <v>2128</v>
      </c>
      <c r="G34" s="35">
        <v>4131</v>
      </c>
      <c r="H34" s="36">
        <v>2058</v>
      </c>
      <c r="I34" s="35">
        <v>2158</v>
      </c>
      <c r="J34" s="57">
        <v>4216</v>
      </c>
      <c r="K34" s="35"/>
      <c r="L34" s="36">
        <v>9752</v>
      </c>
      <c r="M34" s="34">
        <v>9390</v>
      </c>
      <c r="N34" s="35">
        <v>19142</v>
      </c>
    </row>
    <row r="35" spans="1:14" s="14" customFormat="1" ht="12.75">
      <c r="A35" s="14" t="s">
        <v>0</v>
      </c>
      <c r="B35" s="15">
        <v>5491</v>
      </c>
      <c r="C35" s="16">
        <v>5684</v>
      </c>
      <c r="D35" s="16">
        <v>11175</v>
      </c>
      <c r="E35" s="17">
        <v>8822</v>
      </c>
      <c r="F35" s="16">
        <v>9356</v>
      </c>
      <c r="G35" s="16">
        <v>18178</v>
      </c>
      <c r="H35" s="17">
        <v>9571</v>
      </c>
      <c r="I35" s="16">
        <v>9814</v>
      </c>
      <c r="J35" s="58">
        <v>19385</v>
      </c>
      <c r="K35" s="16"/>
      <c r="L35" s="17">
        <v>44842</v>
      </c>
      <c r="M35" s="16">
        <v>44557</v>
      </c>
      <c r="N35" s="16">
        <v>89399</v>
      </c>
    </row>
    <row r="36" spans="1:14" s="2" customFormat="1" ht="14.25">
      <c r="A36" s="1" t="s">
        <v>12</v>
      </c>
      <c r="B36" s="31"/>
      <c r="C36" s="35"/>
      <c r="D36" s="35"/>
      <c r="E36" s="36"/>
      <c r="F36" s="35"/>
      <c r="G36" s="35"/>
      <c r="H36" s="36"/>
      <c r="I36" s="35"/>
      <c r="J36" s="57"/>
      <c r="K36" s="35"/>
      <c r="L36" s="36"/>
      <c r="M36" s="35"/>
      <c r="N36" s="35"/>
    </row>
    <row r="37" spans="1:14" ht="14.25">
      <c r="A37" s="2" t="s">
        <v>4</v>
      </c>
      <c r="B37" s="31">
        <v>17</v>
      </c>
      <c r="C37" s="35">
        <v>19</v>
      </c>
      <c r="D37" s="35">
        <v>36</v>
      </c>
      <c r="E37" s="36">
        <v>16</v>
      </c>
      <c r="F37" s="35">
        <v>9</v>
      </c>
      <c r="G37" s="35">
        <v>25</v>
      </c>
      <c r="H37" s="36">
        <v>11</v>
      </c>
      <c r="I37" s="35">
        <v>8</v>
      </c>
      <c r="J37" s="57">
        <v>19</v>
      </c>
      <c r="K37" s="35"/>
      <c r="L37" s="36">
        <v>29</v>
      </c>
      <c r="M37" s="35">
        <v>30</v>
      </c>
      <c r="N37" s="35">
        <v>59</v>
      </c>
    </row>
    <row r="38" spans="1:14" s="14" customFormat="1" ht="12.75">
      <c r="A38" s="14" t="s">
        <v>0</v>
      </c>
      <c r="B38" s="15">
        <v>17</v>
      </c>
      <c r="C38" s="16">
        <v>19</v>
      </c>
      <c r="D38" s="16">
        <v>36</v>
      </c>
      <c r="E38" s="17">
        <v>16</v>
      </c>
      <c r="F38" s="16">
        <v>9</v>
      </c>
      <c r="G38" s="16">
        <v>25</v>
      </c>
      <c r="H38" s="17">
        <v>11</v>
      </c>
      <c r="I38" s="16">
        <v>8</v>
      </c>
      <c r="J38" s="58">
        <v>19</v>
      </c>
      <c r="K38" s="16"/>
      <c r="L38" s="17">
        <v>29</v>
      </c>
      <c r="M38" s="16">
        <v>30</v>
      </c>
      <c r="N38" s="16">
        <v>59</v>
      </c>
    </row>
    <row r="39" spans="1:14" s="2" customFormat="1" ht="14.25">
      <c r="A39" s="1" t="s">
        <v>13</v>
      </c>
      <c r="B39" s="31"/>
      <c r="C39" s="35"/>
      <c r="D39" s="35"/>
      <c r="E39" s="36"/>
      <c r="F39" s="35"/>
      <c r="G39" s="35"/>
      <c r="H39" s="36"/>
      <c r="I39" s="35"/>
      <c r="J39" s="57"/>
      <c r="K39" s="35"/>
      <c r="L39" s="36"/>
      <c r="M39" s="35"/>
      <c r="N39" s="35"/>
    </row>
    <row r="40" spans="1:14" ht="14.25">
      <c r="A40" s="2" t="s">
        <v>4</v>
      </c>
      <c r="B40" s="31">
        <v>1132</v>
      </c>
      <c r="C40" s="35">
        <v>1083</v>
      </c>
      <c r="D40" s="35">
        <v>2215</v>
      </c>
      <c r="E40" s="36">
        <v>1644</v>
      </c>
      <c r="F40" s="35">
        <v>1608</v>
      </c>
      <c r="G40" s="35">
        <v>3252</v>
      </c>
      <c r="H40" s="36">
        <v>1632</v>
      </c>
      <c r="I40" s="35">
        <v>1572</v>
      </c>
      <c r="J40" s="57">
        <v>3204</v>
      </c>
      <c r="K40" s="35"/>
      <c r="L40" s="36">
        <v>4191</v>
      </c>
      <c r="M40" s="35">
        <v>4055</v>
      </c>
      <c r="N40" s="35">
        <v>8246</v>
      </c>
    </row>
    <row r="41" spans="1:14" ht="14.25">
      <c r="A41" s="2" t="s">
        <v>5</v>
      </c>
      <c r="B41" s="31">
        <v>1589</v>
      </c>
      <c r="C41" s="34">
        <v>1647</v>
      </c>
      <c r="D41" s="35">
        <v>3236</v>
      </c>
      <c r="E41" s="36">
        <v>3158</v>
      </c>
      <c r="F41" s="34">
        <v>3185</v>
      </c>
      <c r="G41" s="35">
        <v>6343</v>
      </c>
      <c r="H41" s="36">
        <v>3912</v>
      </c>
      <c r="I41" s="35">
        <v>3914</v>
      </c>
      <c r="J41" s="57">
        <v>7826</v>
      </c>
      <c r="K41" s="35"/>
      <c r="L41" s="36">
        <v>16979</v>
      </c>
      <c r="M41" s="34">
        <v>16679</v>
      </c>
      <c r="N41" s="35">
        <v>33658</v>
      </c>
    </row>
    <row r="42" spans="1:14" ht="14.25">
      <c r="A42" s="2" t="s">
        <v>6</v>
      </c>
      <c r="B42" s="31">
        <v>35</v>
      </c>
      <c r="C42" s="34">
        <v>36</v>
      </c>
      <c r="D42" s="35">
        <v>71</v>
      </c>
      <c r="E42" s="36">
        <v>11</v>
      </c>
      <c r="F42" s="34">
        <v>16</v>
      </c>
      <c r="G42" s="35">
        <v>27</v>
      </c>
      <c r="H42" s="36">
        <v>14</v>
      </c>
      <c r="I42" s="35">
        <v>14</v>
      </c>
      <c r="J42" s="57">
        <v>28</v>
      </c>
      <c r="K42" s="35"/>
      <c r="L42" s="36">
        <v>109</v>
      </c>
      <c r="M42" s="34">
        <v>109</v>
      </c>
      <c r="N42" s="35">
        <v>218</v>
      </c>
    </row>
    <row r="43" spans="1:14" ht="14.25">
      <c r="A43" s="2" t="s">
        <v>7</v>
      </c>
      <c r="B43" s="31">
        <v>361</v>
      </c>
      <c r="C43" s="34">
        <v>398</v>
      </c>
      <c r="D43" s="35">
        <v>759</v>
      </c>
      <c r="E43" s="36">
        <v>661</v>
      </c>
      <c r="F43" s="34">
        <v>696</v>
      </c>
      <c r="G43" s="35">
        <v>1357</v>
      </c>
      <c r="H43" s="36">
        <v>807</v>
      </c>
      <c r="I43" s="35">
        <v>780</v>
      </c>
      <c r="J43" s="57">
        <v>1587</v>
      </c>
      <c r="K43" s="35"/>
      <c r="L43" s="36">
        <v>3739</v>
      </c>
      <c r="M43" s="34">
        <v>3600</v>
      </c>
      <c r="N43" s="35">
        <v>7339</v>
      </c>
    </row>
    <row r="44" spans="1:14" s="14" customFormat="1" ht="12.75">
      <c r="A44" s="14" t="s">
        <v>0</v>
      </c>
      <c r="B44" s="15">
        <v>3117</v>
      </c>
      <c r="C44" s="16">
        <v>3164</v>
      </c>
      <c r="D44" s="16">
        <v>6281</v>
      </c>
      <c r="E44" s="17">
        <v>5474</v>
      </c>
      <c r="F44" s="16">
        <v>5505</v>
      </c>
      <c r="G44" s="16">
        <v>10979</v>
      </c>
      <c r="H44" s="17">
        <v>6365</v>
      </c>
      <c r="I44" s="16">
        <v>6280</v>
      </c>
      <c r="J44" s="58">
        <v>12645</v>
      </c>
      <c r="K44" s="16"/>
      <c r="L44" s="17">
        <v>25018</v>
      </c>
      <c r="M44" s="16">
        <v>24443</v>
      </c>
      <c r="N44" s="16">
        <v>49461</v>
      </c>
    </row>
    <row r="45" spans="1:14" s="2" customFormat="1" ht="14.25">
      <c r="A45" s="18" t="s">
        <v>14</v>
      </c>
      <c r="B45" s="37"/>
      <c r="C45" s="38"/>
      <c r="D45" s="38"/>
      <c r="E45" s="39"/>
      <c r="F45" s="38"/>
      <c r="G45" s="38"/>
      <c r="H45" s="39"/>
      <c r="I45" s="38"/>
      <c r="J45" s="59"/>
      <c r="K45" s="38"/>
      <c r="L45" s="39"/>
      <c r="M45" s="38"/>
      <c r="N45" s="38"/>
    </row>
    <row r="46" spans="1:14" ht="14.25">
      <c r="A46" s="2" t="s">
        <v>4</v>
      </c>
      <c r="B46" s="31">
        <f aca="true" t="shared" si="0" ref="B46:J46">SUM(B40,B37,B31,B25,B20,B14,B8)</f>
        <v>6963</v>
      </c>
      <c r="C46" s="35">
        <f t="shared" si="0"/>
        <v>6988</v>
      </c>
      <c r="D46" s="35">
        <f t="shared" si="0"/>
        <v>13951</v>
      </c>
      <c r="E46" s="36">
        <f t="shared" si="0"/>
        <v>9177</v>
      </c>
      <c r="F46" s="35">
        <f t="shared" si="0"/>
        <v>9272</v>
      </c>
      <c r="G46" s="35">
        <f t="shared" si="0"/>
        <v>18449</v>
      </c>
      <c r="H46" s="36">
        <f t="shared" si="0"/>
        <v>9206</v>
      </c>
      <c r="I46" s="35">
        <f t="shared" si="0"/>
        <v>9209</v>
      </c>
      <c r="J46" s="57">
        <f t="shared" si="0"/>
        <v>18415</v>
      </c>
      <c r="K46" s="35"/>
      <c r="L46" s="36">
        <f>SUM(L40,L37,L31,L25,L20,L14,L8)</f>
        <v>28189</v>
      </c>
      <c r="M46" s="35">
        <f>SUM(M40,M37,M31,M25,M20,M14,M8)</f>
        <v>27871</v>
      </c>
      <c r="N46" s="35">
        <f>SUM(N40,N37,N31,N25,N20,N14,N8)</f>
        <v>56060</v>
      </c>
    </row>
    <row r="47" spans="1:14" ht="14.25">
      <c r="A47" s="2" t="s">
        <v>5</v>
      </c>
      <c r="B47" s="31">
        <f aca="true" t="shared" si="1" ref="B47:J47">SUM(B9,B15,B21,B26,B32,B41)</f>
        <v>16889</v>
      </c>
      <c r="C47" s="34">
        <f t="shared" si="1"/>
        <v>17035</v>
      </c>
      <c r="D47" s="35">
        <f t="shared" si="1"/>
        <v>33924</v>
      </c>
      <c r="E47" s="36">
        <f t="shared" si="1"/>
        <v>21009</v>
      </c>
      <c r="F47" s="34">
        <f t="shared" si="1"/>
        <v>22058</v>
      </c>
      <c r="G47" s="35">
        <f t="shared" si="1"/>
        <v>43067</v>
      </c>
      <c r="H47" s="36">
        <f t="shared" si="1"/>
        <v>24548</v>
      </c>
      <c r="I47" s="35">
        <f t="shared" si="1"/>
        <v>25330</v>
      </c>
      <c r="J47" s="57">
        <f t="shared" si="1"/>
        <v>49878</v>
      </c>
      <c r="K47" s="35"/>
      <c r="L47" s="36">
        <f>SUM(L9,L15,L21,L26,L32,L41)</f>
        <v>122781</v>
      </c>
      <c r="M47" s="34">
        <f>SUM(M9,M15,M21,M26,M32,M41)</f>
        <v>122627</v>
      </c>
      <c r="N47" s="35">
        <f>SUM(N9,N15,N21,N26,N32,N41)</f>
        <v>245408</v>
      </c>
    </row>
    <row r="48" spans="1:14" ht="14.25">
      <c r="A48" s="2" t="s">
        <v>6</v>
      </c>
      <c r="B48" s="31">
        <f aca="true" t="shared" si="2" ref="B48:J48">SUM(B10,B16,B27,B33,B42)</f>
        <v>35</v>
      </c>
      <c r="C48" s="34">
        <f t="shared" si="2"/>
        <v>36</v>
      </c>
      <c r="D48" s="35">
        <f t="shared" si="2"/>
        <v>71</v>
      </c>
      <c r="E48" s="36">
        <f t="shared" si="2"/>
        <v>11</v>
      </c>
      <c r="F48" s="34">
        <f t="shared" si="2"/>
        <v>16</v>
      </c>
      <c r="G48" s="35">
        <f t="shared" si="2"/>
        <v>27</v>
      </c>
      <c r="H48" s="36">
        <f t="shared" si="2"/>
        <v>14</v>
      </c>
      <c r="I48" s="35">
        <f t="shared" si="2"/>
        <v>14</v>
      </c>
      <c r="J48" s="57">
        <f t="shared" si="2"/>
        <v>28</v>
      </c>
      <c r="K48" s="35"/>
      <c r="L48" s="36">
        <f>SUM(L10,L16,L27,L33,L42)</f>
        <v>109</v>
      </c>
      <c r="M48" s="34">
        <f>SUM(M10,M16,M27,M33,M42)</f>
        <v>109</v>
      </c>
      <c r="N48" s="35">
        <f>SUM(N10,N16,N27,N33,N42)</f>
        <v>218</v>
      </c>
    </row>
    <row r="49" spans="1:14" ht="14.25">
      <c r="A49" s="2" t="s">
        <v>7</v>
      </c>
      <c r="B49" s="31">
        <f aca="true" t="shared" si="3" ref="B49:J49">SUM(B11,B17,B22,B28,B34,B43)</f>
        <v>8414</v>
      </c>
      <c r="C49" s="34">
        <f t="shared" si="3"/>
        <v>8631</v>
      </c>
      <c r="D49" s="35">
        <f t="shared" si="3"/>
        <v>17045</v>
      </c>
      <c r="E49" s="36">
        <f t="shared" si="3"/>
        <v>10198</v>
      </c>
      <c r="F49" s="34">
        <f t="shared" si="3"/>
        <v>10561</v>
      </c>
      <c r="G49" s="35">
        <f t="shared" si="3"/>
        <v>20759</v>
      </c>
      <c r="H49" s="36">
        <f t="shared" si="3"/>
        <v>10477</v>
      </c>
      <c r="I49" s="35">
        <f t="shared" si="3"/>
        <v>10654</v>
      </c>
      <c r="J49" s="57">
        <f t="shared" si="3"/>
        <v>21131</v>
      </c>
      <c r="K49" s="35"/>
      <c r="L49" s="36">
        <f>SUM(L11,L17,L22,L28,L34,L43)</f>
        <v>46063</v>
      </c>
      <c r="M49" s="34">
        <f>SUM(M11,M17,M22,M28,M34,M43)</f>
        <v>44602</v>
      </c>
      <c r="N49" s="35">
        <f>SUM(N11,N17,N22,N28,N34,N43)</f>
        <v>90665</v>
      </c>
    </row>
    <row r="50" spans="1:14" s="14" customFormat="1" ht="12.75">
      <c r="A50" s="14" t="s">
        <v>15</v>
      </c>
      <c r="B50" s="15">
        <f aca="true" t="shared" si="4" ref="B50:J50">SUM(B46:B49)</f>
        <v>32301</v>
      </c>
      <c r="C50" s="16">
        <f t="shared" si="4"/>
        <v>32690</v>
      </c>
      <c r="D50" s="16">
        <f t="shared" si="4"/>
        <v>64991</v>
      </c>
      <c r="E50" s="17">
        <f t="shared" si="4"/>
        <v>40395</v>
      </c>
      <c r="F50" s="16">
        <f t="shared" si="4"/>
        <v>41907</v>
      </c>
      <c r="G50" s="16">
        <f t="shared" si="4"/>
        <v>82302</v>
      </c>
      <c r="H50" s="17">
        <f t="shared" si="4"/>
        <v>44245</v>
      </c>
      <c r="I50" s="16">
        <f t="shared" si="4"/>
        <v>45207</v>
      </c>
      <c r="J50" s="58">
        <f t="shared" si="4"/>
        <v>89452</v>
      </c>
      <c r="K50" s="16"/>
      <c r="L50" s="17">
        <f>SUM(L46:L49)</f>
        <v>197142</v>
      </c>
      <c r="M50" s="16">
        <f>SUM(M46:M49)</f>
        <v>195209</v>
      </c>
      <c r="N50" s="16">
        <f>SUM(N46:N49)</f>
        <v>392351</v>
      </c>
    </row>
    <row r="51" ht="14.25">
      <c r="A51" s="2"/>
    </row>
    <row r="52" ht="14.25">
      <c r="A52" s="20"/>
    </row>
    <row r="53" spans="1:13" ht="14.25">
      <c r="A53" s="21"/>
      <c r="B53" s="22"/>
      <c r="C53" s="22"/>
      <c r="D53" s="23"/>
      <c r="E53" s="22"/>
      <c r="F53" s="22"/>
      <c r="G53" s="23"/>
      <c r="H53" s="22"/>
      <c r="I53" s="22"/>
      <c r="L53" s="22"/>
      <c r="M53" s="22"/>
    </row>
    <row r="54" spans="1:13" ht="14.25">
      <c r="A54" s="21"/>
      <c r="B54" s="22"/>
      <c r="C54" s="22"/>
      <c r="D54" s="23"/>
      <c r="E54" s="22"/>
      <c r="F54" s="22"/>
      <c r="G54" s="23"/>
      <c r="H54" s="22"/>
      <c r="I54" s="22"/>
      <c r="L54" s="22"/>
      <c r="M54" s="22"/>
    </row>
    <row r="55" spans="1:13" ht="14.25">
      <c r="A55" s="21"/>
      <c r="B55" s="22"/>
      <c r="C55" s="22"/>
      <c r="D55" s="23"/>
      <c r="E55" s="22"/>
      <c r="F55" s="22"/>
      <c r="G55" s="23"/>
      <c r="H55" s="22"/>
      <c r="I55" s="22"/>
      <c r="L55" s="22"/>
      <c r="M55" s="22"/>
    </row>
    <row r="56" ht="14.25">
      <c r="A56" s="21"/>
    </row>
  </sheetData>
  <sheetProtection/>
  <mergeCells count="6">
    <mergeCell ref="L5:N5"/>
    <mergeCell ref="A3:N3"/>
    <mergeCell ref="A2:N2"/>
    <mergeCell ref="B5:D5"/>
    <mergeCell ref="E5:G5"/>
    <mergeCell ref="H5:J5"/>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6"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8"/>
  <sheetViews>
    <sheetView zoomScalePageLayoutView="0" workbookViewId="0" topLeftCell="A1">
      <selection activeCell="K43" sqref="K43"/>
    </sheetView>
  </sheetViews>
  <sheetFormatPr defaultColWidth="9.140625" defaultRowHeight="15"/>
  <cols>
    <col min="1" max="1" width="25.28125" style="0" customWidth="1"/>
    <col min="2" max="10" width="8.8515625" style="0" customWidth="1"/>
    <col min="11" max="11" width="1.8515625" style="0" customWidth="1"/>
  </cols>
  <sheetData>
    <row r="1" spans="1:11" ht="14.25">
      <c r="A1" s="1" t="s">
        <v>82</v>
      </c>
      <c r="D1" s="2"/>
      <c r="G1" s="2"/>
      <c r="J1" s="2"/>
      <c r="K1" s="2"/>
    </row>
    <row r="2" spans="1:14" s="3" customFormat="1" ht="12.75">
      <c r="A2" s="193" t="s">
        <v>59</v>
      </c>
      <c r="B2" s="193"/>
      <c r="C2" s="193"/>
      <c r="D2" s="193"/>
      <c r="E2" s="193"/>
      <c r="F2" s="193"/>
      <c r="G2" s="193"/>
      <c r="H2" s="193"/>
      <c r="I2" s="193"/>
      <c r="J2" s="193"/>
      <c r="K2" s="193"/>
      <c r="L2" s="193"/>
      <c r="M2" s="193"/>
      <c r="N2" s="193"/>
    </row>
    <row r="3" spans="1:11" ht="15" thickBot="1">
      <c r="A3" s="1"/>
      <c r="D3" s="2"/>
      <c r="G3" s="2"/>
      <c r="J3" s="2"/>
      <c r="K3" s="2"/>
    </row>
    <row r="4" spans="1:14" ht="30" customHeight="1">
      <c r="A4" s="4"/>
      <c r="B4" s="194" t="s">
        <v>28</v>
      </c>
      <c r="C4" s="195"/>
      <c r="D4" s="195"/>
      <c r="E4" s="194" t="s">
        <v>16</v>
      </c>
      <c r="F4" s="195"/>
      <c r="G4" s="196"/>
      <c r="H4" s="194" t="s">
        <v>17</v>
      </c>
      <c r="I4" s="195"/>
      <c r="J4" s="196"/>
      <c r="K4" s="52"/>
      <c r="L4" s="191" t="s">
        <v>78</v>
      </c>
      <c r="M4" s="192"/>
      <c r="N4" s="192"/>
    </row>
    <row r="5" spans="1:14" ht="14.25">
      <c r="A5" s="5"/>
      <c r="B5" s="6" t="s">
        <v>1</v>
      </c>
      <c r="C5" s="7" t="s">
        <v>2</v>
      </c>
      <c r="D5" s="7" t="s">
        <v>0</v>
      </c>
      <c r="E5" s="6" t="s">
        <v>1</v>
      </c>
      <c r="F5" s="7" t="s">
        <v>2</v>
      </c>
      <c r="G5" s="7" t="s">
        <v>0</v>
      </c>
      <c r="H5" s="6" t="s">
        <v>1</v>
      </c>
      <c r="I5" s="7" t="s">
        <v>2</v>
      </c>
      <c r="J5" s="44" t="s">
        <v>0</v>
      </c>
      <c r="K5" s="7"/>
      <c r="L5" s="60" t="s">
        <v>1</v>
      </c>
      <c r="M5" s="7" t="s">
        <v>2</v>
      </c>
      <c r="N5" s="7" t="s">
        <v>0</v>
      </c>
    </row>
    <row r="6" spans="1:13" s="2" customFormat="1" ht="14.25">
      <c r="A6" s="8" t="s">
        <v>23</v>
      </c>
      <c r="B6" s="9"/>
      <c r="C6" s="10"/>
      <c r="E6" s="9"/>
      <c r="F6" s="10"/>
      <c r="H6" s="11"/>
      <c r="I6" s="12"/>
      <c r="J6" s="25"/>
      <c r="L6" s="61"/>
      <c r="M6" s="12"/>
    </row>
    <row r="7" spans="1:14" ht="14.25">
      <c r="A7" s="2" t="s">
        <v>24</v>
      </c>
      <c r="B7" s="183">
        <v>20003</v>
      </c>
      <c r="C7" s="41">
        <v>19551</v>
      </c>
      <c r="D7" s="42">
        <v>39554</v>
      </c>
      <c r="E7" s="183">
        <v>25410</v>
      </c>
      <c r="F7" s="41">
        <v>24808</v>
      </c>
      <c r="G7" s="42">
        <v>50218</v>
      </c>
      <c r="H7" s="183">
        <v>25777</v>
      </c>
      <c r="I7" s="42">
        <v>24801</v>
      </c>
      <c r="J7" s="45">
        <v>50578</v>
      </c>
      <c r="K7" s="40"/>
      <c r="L7" s="43">
        <v>124528</v>
      </c>
      <c r="M7" s="40">
        <v>118954</v>
      </c>
      <c r="N7" s="40">
        <v>243482</v>
      </c>
    </row>
    <row r="8" spans="1:14" ht="14.25">
      <c r="A8" s="2" t="s">
        <v>25</v>
      </c>
      <c r="B8" s="183">
        <v>21814</v>
      </c>
      <c r="C8" s="41">
        <v>21214</v>
      </c>
      <c r="D8" s="42">
        <v>43028</v>
      </c>
      <c r="E8" s="183">
        <v>25943</v>
      </c>
      <c r="F8" s="41">
        <v>25417</v>
      </c>
      <c r="G8" s="42">
        <v>51360</v>
      </c>
      <c r="H8" s="183">
        <v>26000</v>
      </c>
      <c r="I8" s="42">
        <v>25339</v>
      </c>
      <c r="J8" s="45">
        <v>51339</v>
      </c>
      <c r="K8" s="42"/>
      <c r="L8" s="62">
        <v>128110</v>
      </c>
      <c r="M8" s="42">
        <v>122281</v>
      </c>
      <c r="N8" s="42">
        <v>250391</v>
      </c>
    </row>
    <row r="9" spans="1:14" ht="14.25">
      <c r="A9" s="2" t="s">
        <v>26</v>
      </c>
      <c r="B9" s="183">
        <v>22965</v>
      </c>
      <c r="C9" s="41">
        <v>22557</v>
      </c>
      <c r="D9" s="42">
        <v>45522</v>
      </c>
      <c r="E9" s="183">
        <v>26211</v>
      </c>
      <c r="F9" s="41">
        <v>25944</v>
      </c>
      <c r="G9" s="42">
        <v>52155</v>
      </c>
      <c r="H9" s="183">
        <v>25263</v>
      </c>
      <c r="I9" s="42">
        <v>24730</v>
      </c>
      <c r="J9" s="45">
        <v>49993</v>
      </c>
      <c r="K9" s="42"/>
      <c r="L9" s="62">
        <v>131375</v>
      </c>
      <c r="M9" s="42">
        <v>126049</v>
      </c>
      <c r="N9" s="42">
        <v>257424</v>
      </c>
    </row>
    <row r="10" spans="1:14" ht="14.25">
      <c r="A10" s="25" t="s">
        <v>80</v>
      </c>
      <c r="B10" s="42">
        <v>24344</v>
      </c>
      <c r="C10" s="41">
        <v>23608</v>
      </c>
      <c r="D10" s="42">
        <v>47952</v>
      </c>
      <c r="E10" s="62">
        <v>26738</v>
      </c>
      <c r="F10" s="42">
        <v>25916</v>
      </c>
      <c r="G10" s="45">
        <v>52654</v>
      </c>
      <c r="H10" s="42">
        <v>24705</v>
      </c>
      <c r="I10" s="42">
        <v>24138</v>
      </c>
      <c r="J10" s="45">
        <v>48843</v>
      </c>
      <c r="K10" s="42"/>
      <c r="L10" s="62">
        <v>134027</v>
      </c>
      <c r="M10" s="42">
        <v>128576</v>
      </c>
      <c r="N10" s="42">
        <v>262603</v>
      </c>
    </row>
    <row r="11" spans="1:14" ht="14.25">
      <c r="A11" s="25" t="s">
        <v>84</v>
      </c>
      <c r="B11" s="42">
        <v>25754</v>
      </c>
      <c r="C11" s="41">
        <v>24908</v>
      </c>
      <c r="D11" s="42">
        <v>50662</v>
      </c>
      <c r="E11" s="62">
        <v>27338</v>
      </c>
      <c r="F11" s="42">
        <v>26300</v>
      </c>
      <c r="G11" s="45">
        <v>53638</v>
      </c>
      <c r="H11" s="42">
        <v>25397</v>
      </c>
      <c r="I11" s="42">
        <v>24500</v>
      </c>
      <c r="J11" s="45">
        <v>49897</v>
      </c>
      <c r="K11" s="42"/>
      <c r="L11" s="62">
        <v>135944</v>
      </c>
      <c r="M11" s="42">
        <v>130009</v>
      </c>
      <c r="N11" s="42">
        <v>265953</v>
      </c>
    </row>
    <row r="12" spans="2:14" ht="14.25">
      <c r="B12" s="62"/>
      <c r="C12" s="42"/>
      <c r="D12" s="45"/>
      <c r="E12" s="62"/>
      <c r="F12" s="42"/>
      <c r="G12" s="45"/>
      <c r="H12" s="42"/>
      <c r="I12" s="42"/>
      <c r="J12" s="45"/>
      <c r="K12" s="40"/>
      <c r="L12" s="43"/>
      <c r="M12" s="40"/>
      <c r="N12" s="40"/>
    </row>
    <row r="13" spans="1:14" s="2" customFormat="1" ht="14.25">
      <c r="A13" s="1" t="s">
        <v>27</v>
      </c>
      <c r="B13" s="184"/>
      <c r="C13" s="185"/>
      <c r="D13" s="42"/>
      <c r="E13" s="184"/>
      <c r="F13" s="185"/>
      <c r="G13" s="42"/>
      <c r="H13" s="183"/>
      <c r="I13" s="42"/>
      <c r="J13" s="45"/>
      <c r="K13" s="40"/>
      <c r="L13" s="43"/>
      <c r="M13" s="40"/>
      <c r="N13" s="40"/>
    </row>
    <row r="14" spans="1:14" ht="14.25">
      <c r="A14" s="2" t="s">
        <v>24</v>
      </c>
      <c r="B14" s="183">
        <v>23827</v>
      </c>
      <c r="C14" s="41">
        <v>24161</v>
      </c>
      <c r="D14" s="42">
        <v>47988</v>
      </c>
      <c r="E14" s="183">
        <v>41146</v>
      </c>
      <c r="F14" s="41">
        <v>42656</v>
      </c>
      <c r="G14" s="42">
        <v>83802</v>
      </c>
      <c r="H14" s="183">
        <v>45648</v>
      </c>
      <c r="I14" s="42">
        <v>46860</v>
      </c>
      <c r="J14" s="45">
        <v>92508</v>
      </c>
      <c r="K14" s="40"/>
      <c r="L14" s="43">
        <v>191372</v>
      </c>
      <c r="M14" s="40">
        <v>190510</v>
      </c>
      <c r="N14" s="40">
        <v>381882</v>
      </c>
    </row>
    <row r="15" spans="1:14" ht="14.25">
      <c r="A15" s="2" t="s">
        <v>25</v>
      </c>
      <c r="B15" s="183">
        <v>25590</v>
      </c>
      <c r="C15" s="41">
        <v>26023</v>
      </c>
      <c r="D15" s="42">
        <v>51613</v>
      </c>
      <c r="E15" s="183">
        <v>40489</v>
      </c>
      <c r="F15" s="41">
        <v>41903</v>
      </c>
      <c r="G15" s="42">
        <v>82392</v>
      </c>
      <c r="H15" s="183">
        <v>45167</v>
      </c>
      <c r="I15" s="42">
        <v>45943</v>
      </c>
      <c r="J15" s="45">
        <v>91110</v>
      </c>
      <c r="K15" s="42"/>
      <c r="L15" s="62">
        <v>190705</v>
      </c>
      <c r="M15" s="42">
        <v>189492</v>
      </c>
      <c r="N15" s="42">
        <v>380197</v>
      </c>
    </row>
    <row r="16" spans="1:14" ht="14.25">
      <c r="A16" s="2" t="s">
        <v>26</v>
      </c>
      <c r="B16" s="183">
        <v>27618</v>
      </c>
      <c r="C16" s="41">
        <v>28030</v>
      </c>
      <c r="D16" s="42">
        <v>55648</v>
      </c>
      <c r="E16" s="183">
        <v>40287</v>
      </c>
      <c r="F16" s="41">
        <v>41633</v>
      </c>
      <c r="G16" s="42">
        <v>81920</v>
      </c>
      <c r="H16" s="183">
        <v>44069</v>
      </c>
      <c r="I16" s="42">
        <v>45111</v>
      </c>
      <c r="J16" s="45">
        <v>89180</v>
      </c>
      <c r="K16" s="42"/>
      <c r="L16" s="62">
        <v>191468</v>
      </c>
      <c r="M16" s="42">
        <v>190515</v>
      </c>
      <c r="N16" s="42">
        <v>381983</v>
      </c>
    </row>
    <row r="17" spans="1:14" ht="14.25">
      <c r="A17" s="25" t="s">
        <v>80</v>
      </c>
      <c r="B17" s="40">
        <v>29878</v>
      </c>
      <c r="C17" s="41">
        <v>30343</v>
      </c>
      <c r="D17" s="42">
        <v>60221</v>
      </c>
      <c r="E17" s="62">
        <v>40261</v>
      </c>
      <c r="F17" s="42">
        <v>41775</v>
      </c>
      <c r="G17" s="45">
        <v>82036</v>
      </c>
      <c r="H17" s="42">
        <v>43057</v>
      </c>
      <c r="I17" s="42">
        <v>44039</v>
      </c>
      <c r="J17" s="45">
        <v>87096</v>
      </c>
      <c r="K17" s="42"/>
      <c r="L17" s="62">
        <v>194195</v>
      </c>
      <c r="M17" s="42">
        <v>192501</v>
      </c>
      <c r="N17" s="42">
        <v>386696</v>
      </c>
    </row>
    <row r="18" spans="1:14" ht="14.25">
      <c r="A18" s="25" t="s">
        <v>84</v>
      </c>
      <c r="B18" s="40">
        <v>32301</v>
      </c>
      <c r="C18" s="41">
        <v>32690</v>
      </c>
      <c r="D18" s="42">
        <v>64991</v>
      </c>
      <c r="E18" s="62">
        <v>40395</v>
      </c>
      <c r="F18" s="42">
        <v>41907</v>
      </c>
      <c r="G18" s="45">
        <v>82302</v>
      </c>
      <c r="H18" s="42">
        <v>44245</v>
      </c>
      <c r="I18" s="42">
        <v>45207</v>
      </c>
      <c r="J18" s="45">
        <v>89452</v>
      </c>
      <c r="K18" s="42"/>
      <c r="L18" s="62">
        <v>197142</v>
      </c>
      <c r="M18" s="42">
        <v>195209</v>
      </c>
      <c r="N18" s="42">
        <v>392351</v>
      </c>
    </row>
  </sheetData>
  <sheetProtection/>
  <mergeCells count="5">
    <mergeCell ref="B4:D4"/>
    <mergeCell ref="E4:G4"/>
    <mergeCell ref="H4:J4"/>
    <mergeCell ref="L4:N4"/>
    <mergeCell ref="A2:N2"/>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U57"/>
  <sheetViews>
    <sheetView zoomScalePageLayoutView="0" workbookViewId="0" topLeftCell="A1">
      <selection activeCell="V60" sqref="V60"/>
    </sheetView>
  </sheetViews>
  <sheetFormatPr defaultColWidth="9.140625" defaultRowHeight="15"/>
  <cols>
    <col min="1" max="1" width="24.8515625" style="29" customWidth="1"/>
    <col min="2" max="2" width="11.421875" style="22" customWidth="1"/>
    <col min="3" max="3" width="11.140625" style="22" customWidth="1"/>
    <col min="4" max="4" width="8.7109375" style="55" customWidth="1"/>
    <col min="5" max="5" width="11.421875" style="22" customWidth="1"/>
    <col min="6" max="7" width="11.57421875" style="22" customWidth="1"/>
    <col min="8" max="8" width="9.57421875" style="22" customWidth="1"/>
    <col min="9" max="9" width="10.28125" style="55" customWidth="1"/>
    <col min="10" max="10" width="7.421875" style="30" customWidth="1"/>
    <col min="11" max="11" width="26.421875" style="22" customWidth="1"/>
    <col min="12" max="14" width="9.7109375" style="22" customWidth="1"/>
    <col min="15" max="15" width="9.7109375" style="55" customWidth="1"/>
    <col min="16" max="18" width="9.7109375" style="22" customWidth="1"/>
    <col min="19" max="19" width="10.7109375" style="22" customWidth="1"/>
    <col min="20" max="20" width="10.28125" style="55" customWidth="1"/>
    <col min="21" max="16384" width="8.8515625" style="22" customWidth="1"/>
  </cols>
  <sheetData>
    <row r="1" spans="1:21" ht="14.25">
      <c r="A1" s="29" t="s">
        <v>82</v>
      </c>
      <c r="K1" s="29" t="s">
        <v>82</v>
      </c>
      <c r="L1" s="197"/>
      <c r="M1" s="197"/>
      <c r="N1" s="197"/>
      <c r="O1" s="197"/>
      <c r="P1" s="197"/>
      <c r="Q1" s="197"/>
      <c r="R1" s="197"/>
      <c r="S1" s="197"/>
      <c r="T1" s="197"/>
      <c r="U1" s="197"/>
    </row>
    <row r="2" spans="1:20" ht="14.25">
      <c r="A2" s="197" t="s">
        <v>96</v>
      </c>
      <c r="B2" s="197"/>
      <c r="C2" s="197"/>
      <c r="D2" s="197"/>
      <c r="E2" s="197"/>
      <c r="F2" s="197"/>
      <c r="G2" s="197"/>
      <c r="H2" s="197"/>
      <c r="I2" s="197"/>
      <c r="J2" s="158"/>
      <c r="K2" s="197" t="s">
        <v>96</v>
      </c>
      <c r="L2" s="197"/>
      <c r="M2" s="197"/>
      <c r="N2" s="197"/>
      <c r="O2" s="197"/>
      <c r="P2" s="197"/>
      <c r="Q2" s="197"/>
      <c r="R2" s="197"/>
      <c r="S2" s="197"/>
      <c r="T2" s="197"/>
    </row>
    <row r="3" spans="1:20" ht="14.25">
      <c r="A3" s="162"/>
      <c r="B3" s="162"/>
      <c r="C3" s="162"/>
      <c r="D3" s="162"/>
      <c r="E3" s="162"/>
      <c r="F3" s="162"/>
      <c r="G3" s="162"/>
      <c r="H3" s="162"/>
      <c r="I3" s="162"/>
      <c r="J3" s="158"/>
      <c r="K3" s="158"/>
      <c r="L3" s="158"/>
      <c r="M3" s="158"/>
      <c r="N3" s="158"/>
      <c r="O3" s="158"/>
      <c r="P3" s="158"/>
      <c r="Q3" s="158"/>
      <c r="R3" s="158"/>
      <c r="S3" s="158"/>
      <c r="T3" s="158"/>
    </row>
    <row r="4" spans="1:20" ht="14.25">
      <c r="A4" s="197" t="s">
        <v>28</v>
      </c>
      <c r="B4" s="197"/>
      <c r="C4" s="197"/>
      <c r="D4" s="197"/>
      <c r="E4" s="197"/>
      <c r="F4" s="197"/>
      <c r="G4" s="197"/>
      <c r="H4" s="197"/>
      <c r="I4" s="197"/>
      <c r="J4" s="158"/>
      <c r="K4" s="197" t="s">
        <v>16</v>
      </c>
      <c r="L4" s="197"/>
      <c r="M4" s="197"/>
      <c r="N4" s="197"/>
      <c r="O4" s="197"/>
      <c r="P4" s="197"/>
      <c r="Q4" s="197"/>
      <c r="R4" s="197"/>
      <c r="S4" s="197"/>
      <c r="T4" s="197"/>
    </row>
    <row r="5" spans="1:20" ht="15" thickBot="1">
      <c r="A5" s="162"/>
      <c r="B5" s="162"/>
      <c r="C5" s="162"/>
      <c r="D5" s="162"/>
      <c r="E5" s="162"/>
      <c r="F5" s="162"/>
      <c r="G5" s="162"/>
      <c r="H5" s="162"/>
      <c r="I5" s="162"/>
      <c r="J5" s="162"/>
      <c r="K5" s="162"/>
      <c r="L5" s="162"/>
      <c r="M5" s="162"/>
      <c r="N5" s="162"/>
      <c r="O5" s="162"/>
      <c r="P5" s="162"/>
      <c r="Q5" s="162"/>
      <c r="R5" s="162"/>
      <c r="S5" s="162"/>
      <c r="T5" s="162"/>
    </row>
    <row r="6" spans="1:20" ht="14.25">
      <c r="A6" s="161"/>
      <c r="B6" s="198" t="s">
        <v>34</v>
      </c>
      <c r="C6" s="198"/>
      <c r="D6" s="198"/>
      <c r="E6" s="199" t="s">
        <v>35</v>
      </c>
      <c r="F6" s="200"/>
      <c r="G6" s="201"/>
      <c r="H6" s="163"/>
      <c r="I6" s="161"/>
      <c r="J6" s="158"/>
      <c r="K6" s="164"/>
      <c r="L6" s="198" t="s">
        <v>34</v>
      </c>
      <c r="M6" s="198"/>
      <c r="N6" s="198"/>
      <c r="O6" s="198"/>
      <c r="P6" s="199" t="s">
        <v>35</v>
      </c>
      <c r="Q6" s="200"/>
      <c r="R6" s="201"/>
      <c r="S6" s="163"/>
      <c r="T6" s="161"/>
    </row>
    <row r="7" spans="2:20" ht="69" customHeight="1">
      <c r="B7" s="69" t="s">
        <v>49</v>
      </c>
      <c r="C7" s="69" t="s">
        <v>60</v>
      </c>
      <c r="D7" s="70" t="s">
        <v>37</v>
      </c>
      <c r="E7" s="69" t="s">
        <v>50</v>
      </c>
      <c r="F7" s="69" t="s">
        <v>61</v>
      </c>
      <c r="G7" s="70" t="s">
        <v>38</v>
      </c>
      <c r="H7" s="69" t="s">
        <v>33</v>
      </c>
      <c r="I7" s="71" t="s">
        <v>15</v>
      </c>
      <c r="J7" s="67"/>
      <c r="K7" s="72"/>
      <c r="L7" s="68" t="s">
        <v>29</v>
      </c>
      <c r="M7" s="69" t="s">
        <v>30</v>
      </c>
      <c r="N7" s="69" t="s">
        <v>31</v>
      </c>
      <c r="O7" s="70" t="s">
        <v>37</v>
      </c>
      <c r="P7" s="69" t="s">
        <v>36</v>
      </c>
      <c r="Q7" s="69" t="s">
        <v>32</v>
      </c>
      <c r="R7" s="70" t="s">
        <v>38</v>
      </c>
      <c r="S7" s="69" t="s">
        <v>33</v>
      </c>
      <c r="T7" s="71" t="s">
        <v>15</v>
      </c>
    </row>
    <row r="8" spans="1:20" ht="14.25">
      <c r="A8" s="165" t="s">
        <v>3</v>
      </c>
      <c r="B8" s="166"/>
      <c r="C8" s="166"/>
      <c r="D8" s="167"/>
      <c r="E8" s="168"/>
      <c r="F8" s="168"/>
      <c r="G8" s="167"/>
      <c r="H8" s="168"/>
      <c r="I8" s="169"/>
      <c r="K8" s="170" t="s">
        <v>3</v>
      </c>
      <c r="L8" s="171"/>
      <c r="M8" s="166"/>
      <c r="N8" s="168"/>
      <c r="O8" s="172"/>
      <c r="P8" s="168"/>
      <c r="Q8" s="168"/>
      <c r="R8" s="167"/>
      <c r="S8" s="168"/>
      <c r="T8" s="169"/>
    </row>
    <row r="9" spans="1:20" ht="14.25">
      <c r="A9" s="23" t="s">
        <v>4</v>
      </c>
      <c r="B9" s="13">
        <v>1855</v>
      </c>
      <c r="C9" s="13">
        <v>569</v>
      </c>
      <c r="D9" s="53">
        <f>SUM(B9:C9)</f>
        <v>2424</v>
      </c>
      <c r="E9" s="13">
        <v>6614</v>
      </c>
      <c r="F9" s="13">
        <v>1309</v>
      </c>
      <c r="G9" s="53">
        <f>SUM(E9:F9)</f>
        <v>7923</v>
      </c>
      <c r="H9" s="13">
        <v>213</v>
      </c>
      <c r="I9" s="53">
        <f>SUM(H9,G9,D9)</f>
        <v>10560</v>
      </c>
      <c r="J9" s="65"/>
      <c r="K9" s="173" t="s">
        <v>4</v>
      </c>
      <c r="L9" s="174">
        <v>798</v>
      </c>
      <c r="M9" s="13">
        <v>811</v>
      </c>
      <c r="N9" s="13">
        <v>1772</v>
      </c>
      <c r="O9" s="53">
        <f>SUM(L9:N9)</f>
        <v>3381</v>
      </c>
      <c r="P9" s="13">
        <v>3338</v>
      </c>
      <c r="Q9" s="13">
        <v>3558</v>
      </c>
      <c r="R9" s="53">
        <f>SUM(P9:Q9)</f>
        <v>6896</v>
      </c>
      <c r="S9" s="13">
        <v>283</v>
      </c>
      <c r="T9" s="53">
        <f>SUM(R9,O9,S9)</f>
        <v>10560</v>
      </c>
    </row>
    <row r="10" spans="1:20" ht="14.25">
      <c r="A10" s="23" t="s">
        <v>5</v>
      </c>
      <c r="B10" s="13">
        <v>5423</v>
      </c>
      <c r="C10" s="13">
        <v>1536</v>
      </c>
      <c r="D10" s="53">
        <f>SUM(B10:C10)</f>
        <v>6959</v>
      </c>
      <c r="E10" s="13">
        <v>30178</v>
      </c>
      <c r="F10" s="13">
        <v>4104</v>
      </c>
      <c r="G10" s="53">
        <f>SUM(E10:F10)</f>
        <v>34282</v>
      </c>
      <c r="H10" s="13">
        <v>1217</v>
      </c>
      <c r="I10" s="53">
        <f>SUM(H10,G10,D10)</f>
        <v>42458</v>
      </c>
      <c r="J10" s="65"/>
      <c r="K10" s="173" t="s">
        <v>5</v>
      </c>
      <c r="L10" s="174">
        <v>1588</v>
      </c>
      <c r="M10" s="13">
        <v>2044</v>
      </c>
      <c r="N10" s="13">
        <v>4350</v>
      </c>
      <c r="O10" s="53">
        <f>SUM(L10:N10)</f>
        <v>7982</v>
      </c>
      <c r="P10" s="13">
        <v>13395</v>
      </c>
      <c r="Q10" s="13">
        <v>19593</v>
      </c>
      <c r="R10" s="53">
        <f>SUM(P10:Q10)</f>
        <v>32988</v>
      </c>
      <c r="S10" s="13">
        <v>1488</v>
      </c>
      <c r="T10" s="53">
        <f>SUM(R10,O10,S10)</f>
        <v>42458</v>
      </c>
    </row>
    <row r="11" spans="1:20" ht="14.25">
      <c r="A11" s="23" t="s">
        <v>6</v>
      </c>
      <c r="B11" s="13">
        <v>0</v>
      </c>
      <c r="C11" s="13">
        <v>0</v>
      </c>
      <c r="D11" s="53">
        <f>SUM(B11:C11)</f>
        <v>0</v>
      </c>
      <c r="E11" s="13">
        <v>0</v>
      </c>
      <c r="F11" s="13">
        <v>0</v>
      </c>
      <c r="G11" s="53">
        <f>SUM(E11:F11)</f>
        <v>0</v>
      </c>
      <c r="H11" s="13">
        <v>0</v>
      </c>
      <c r="I11" s="53">
        <f>SUM(H11,G11,D11)</f>
        <v>0</v>
      </c>
      <c r="J11" s="65"/>
      <c r="K11" s="173" t="s">
        <v>6</v>
      </c>
      <c r="L11" s="174">
        <v>0</v>
      </c>
      <c r="M11" s="13">
        <v>0</v>
      </c>
      <c r="N11" s="13">
        <v>0</v>
      </c>
      <c r="O11" s="53">
        <f>SUM(L11:N11)</f>
        <v>0</v>
      </c>
      <c r="P11" s="13">
        <v>0</v>
      </c>
      <c r="Q11" s="13">
        <v>0</v>
      </c>
      <c r="R11" s="53">
        <f>SUM(P11:Q11)</f>
        <v>0</v>
      </c>
      <c r="S11" s="13">
        <v>0</v>
      </c>
      <c r="T11" s="53">
        <f>SUM(R11,O11,S11)</f>
        <v>0</v>
      </c>
    </row>
    <row r="12" spans="1:20" ht="14.25">
      <c r="A12" s="23" t="s">
        <v>7</v>
      </c>
      <c r="B12" s="13">
        <v>5066</v>
      </c>
      <c r="C12" s="13">
        <v>1043</v>
      </c>
      <c r="D12" s="53">
        <f>SUM(B12:C12)</f>
        <v>6109</v>
      </c>
      <c r="E12" s="13">
        <v>13596</v>
      </c>
      <c r="F12" s="13">
        <v>2256</v>
      </c>
      <c r="G12" s="53">
        <f>SUM(E12:F12)</f>
        <v>15852</v>
      </c>
      <c r="H12" s="13">
        <v>115</v>
      </c>
      <c r="I12" s="53">
        <f>SUM(H12,G12,D12)</f>
        <v>22076</v>
      </c>
      <c r="J12" s="65"/>
      <c r="K12" s="173" t="s">
        <v>7</v>
      </c>
      <c r="L12" s="174">
        <v>2446</v>
      </c>
      <c r="M12" s="13">
        <v>1797</v>
      </c>
      <c r="N12" s="13">
        <v>3070</v>
      </c>
      <c r="O12" s="53">
        <f>SUM(L12:N12)</f>
        <v>7313</v>
      </c>
      <c r="P12" s="13">
        <v>6800</v>
      </c>
      <c r="Q12" s="13">
        <v>7785</v>
      </c>
      <c r="R12" s="53">
        <f>SUM(P12:Q12)</f>
        <v>14585</v>
      </c>
      <c r="S12" s="13">
        <v>178</v>
      </c>
      <c r="T12" s="53">
        <f>SUM(R12,O12,S12)</f>
        <v>22076</v>
      </c>
    </row>
    <row r="13" spans="1:20" ht="14.25">
      <c r="A13" s="175" t="s">
        <v>0</v>
      </c>
      <c r="B13" s="17">
        <v>12344</v>
      </c>
      <c r="C13" s="17">
        <v>3148</v>
      </c>
      <c r="D13" s="17">
        <f>SUM(B13:C13)</f>
        <v>15492</v>
      </c>
      <c r="E13" s="17">
        <v>50388</v>
      </c>
      <c r="F13" s="17">
        <v>7669</v>
      </c>
      <c r="G13" s="17">
        <f>SUM(E13:F13)</f>
        <v>58057</v>
      </c>
      <c r="H13" s="17">
        <v>1545</v>
      </c>
      <c r="I13" s="17">
        <f>SUM(H13,G13,D13)</f>
        <v>75094</v>
      </c>
      <c r="J13" s="66"/>
      <c r="K13" s="176" t="s">
        <v>0</v>
      </c>
      <c r="L13" s="16">
        <v>4832</v>
      </c>
      <c r="M13" s="17">
        <v>4652</v>
      </c>
      <c r="N13" s="17">
        <v>9192</v>
      </c>
      <c r="O13" s="17">
        <f>SUM(L13:N13)</f>
        <v>18676</v>
      </c>
      <c r="P13" s="17">
        <v>23533</v>
      </c>
      <c r="Q13" s="17">
        <v>30936</v>
      </c>
      <c r="R13" s="17">
        <f>SUM(P13:Q13)</f>
        <v>54469</v>
      </c>
      <c r="S13" s="17">
        <v>1949</v>
      </c>
      <c r="T13" s="17">
        <f>SUM(R13,O13,S13)</f>
        <v>75094</v>
      </c>
    </row>
    <row r="14" spans="1:20" ht="14.25">
      <c r="A14" s="29" t="s">
        <v>8</v>
      </c>
      <c r="B14" s="13"/>
      <c r="C14" s="13"/>
      <c r="D14" s="53"/>
      <c r="E14" s="13"/>
      <c r="F14" s="13"/>
      <c r="G14" s="53"/>
      <c r="H14" s="13"/>
      <c r="I14" s="53"/>
      <c r="J14" s="65"/>
      <c r="K14" s="177" t="s">
        <v>8</v>
      </c>
      <c r="L14" s="174"/>
      <c r="M14" s="13"/>
      <c r="N14" s="13"/>
      <c r="O14" s="53"/>
      <c r="P14" s="13"/>
      <c r="Q14" s="13"/>
      <c r="R14" s="53"/>
      <c r="S14" s="13"/>
      <c r="T14" s="53"/>
    </row>
    <row r="15" spans="1:20" ht="14.25">
      <c r="A15" s="23" t="s">
        <v>4</v>
      </c>
      <c r="B15" s="13">
        <v>1400</v>
      </c>
      <c r="C15" s="13">
        <v>415</v>
      </c>
      <c r="D15" s="53">
        <f>SUM(B15:C15)</f>
        <v>1815</v>
      </c>
      <c r="E15" s="13">
        <v>3075</v>
      </c>
      <c r="F15" s="13">
        <v>1018</v>
      </c>
      <c r="G15" s="53">
        <f>SUM(E15:F15)</f>
        <v>4093</v>
      </c>
      <c r="H15" s="13">
        <v>180</v>
      </c>
      <c r="I15" s="53">
        <f>SUM(H15,G15,D15)</f>
        <v>6088</v>
      </c>
      <c r="J15" s="65"/>
      <c r="K15" s="173" t="s">
        <v>4</v>
      </c>
      <c r="L15" s="174">
        <v>212</v>
      </c>
      <c r="M15" s="13">
        <v>345</v>
      </c>
      <c r="N15" s="13">
        <v>804</v>
      </c>
      <c r="O15" s="53">
        <f>SUM(L15:N15)</f>
        <v>1361</v>
      </c>
      <c r="P15" s="13">
        <v>1785</v>
      </c>
      <c r="Q15" s="13">
        <v>2721</v>
      </c>
      <c r="R15" s="53">
        <f>SUM(P15:Q15)</f>
        <v>4506</v>
      </c>
      <c r="S15" s="13">
        <v>221</v>
      </c>
      <c r="T15" s="53">
        <f>SUM(R15,O15,S15)</f>
        <v>6088</v>
      </c>
    </row>
    <row r="16" spans="1:20" ht="14.25">
      <c r="A16" s="23" t="s">
        <v>5</v>
      </c>
      <c r="B16" s="13">
        <v>3535</v>
      </c>
      <c r="C16" s="13">
        <v>984</v>
      </c>
      <c r="D16" s="53">
        <f>SUM(B16:C16)</f>
        <v>4519</v>
      </c>
      <c r="E16" s="13">
        <v>14996</v>
      </c>
      <c r="F16" s="13">
        <v>2827</v>
      </c>
      <c r="G16" s="53">
        <f>SUM(E16:F16)</f>
        <v>17823</v>
      </c>
      <c r="H16" s="13">
        <v>205</v>
      </c>
      <c r="I16" s="53">
        <f>SUM(H16,G16,D16)</f>
        <v>22547</v>
      </c>
      <c r="J16" s="65"/>
      <c r="K16" s="173" t="s">
        <v>5</v>
      </c>
      <c r="L16" s="174">
        <v>339</v>
      </c>
      <c r="M16" s="13">
        <v>528</v>
      </c>
      <c r="N16" s="13">
        <v>1630</v>
      </c>
      <c r="O16" s="53">
        <f>SUM(L16:N16)</f>
        <v>2497</v>
      </c>
      <c r="P16" s="13">
        <v>5713</v>
      </c>
      <c r="Q16" s="13">
        <v>13951</v>
      </c>
      <c r="R16" s="53">
        <f>SUM(P16:Q16)</f>
        <v>19664</v>
      </c>
      <c r="S16" s="13">
        <v>386</v>
      </c>
      <c r="T16" s="53">
        <f>SUM(R16,O16,S16)</f>
        <v>22547</v>
      </c>
    </row>
    <row r="17" spans="1:20" ht="14.25">
      <c r="A17" s="23" t="s">
        <v>6</v>
      </c>
      <c r="B17" s="13">
        <v>0</v>
      </c>
      <c r="C17" s="13">
        <v>0</v>
      </c>
      <c r="D17" s="53">
        <f>SUM(B17:C17)</f>
        <v>0</v>
      </c>
      <c r="E17" s="13"/>
      <c r="F17" s="13"/>
      <c r="G17" s="53">
        <f>SUM(E17:F17)</f>
        <v>0</v>
      </c>
      <c r="H17" s="13"/>
      <c r="I17" s="53">
        <f>SUM(H17,G17,D17)</f>
        <v>0</v>
      </c>
      <c r="J17" s="65"/>
      <c r="K17" s="173" t="s">
        <v>6</v>
      </c>
      <c r="L17" s="174">
        <v>0</v>
      </c>
      <c r="M17" s="13">
        <v>0</v>
      </c>
      <c r="N17" s="13">
        <v>0</v>
      </c>
      <c r="O17" s="53">
        <f>SUM(L17:N17)</f>
        <v>0</v>
      </c>
      <c r="P17" s="13">
        <v>0</v>
      </c>
      <c r="Q17" s="13">
        <v>0</v>
      </c>
      <c r="R17" s="53">
        <f>SUM(P17:Q17)</f>
        <v>0</v>
      </c>
      <c r="S17" s="13">
        <v>0</v>
      </c>
      <c r="T17" s="53">
        <f>SUM(R17,O17,S17)</f>
        <v>0</v>
      </c>
    </row>
    <row r="18" spans="1:20" ht="14.25">
      <c r="A18" s="23" t="s">
        <v>7</v>
      </c>
      <c r="B18" s="13">
        <v>2507</v>
      </c>
      <c r="C18" s="13">
        <v>676</v>
      </c>
      <c r="D18" s="53">
        <f>SUM(B18:C18)</f>
        <v>3183</v>
      </c>
      <c r="E18" s="13">
        <v>7549</v>
      </c>
      <c r="F18" s="13">
        <v>1732</v>
      </c>
      <c r="G18" s="53">
        <f>SUM(E18:F18)</f>
        <v>9281</v>
      </c>
      <c r="H18" s="13">
        <v>504</v>
      </c>
      <c r="I18" s="53">
        <f>SUM(H18,G18,D18)</f>
        <v>12968</v>
      </c>
      <c r="J18" s="65"/>
      <c r="K18" s="173" t="s">
        <v>7</v>
      </c>
      <c r="L18" s="174">
        <v>183</v>
      </c>
      <c r="M18" s="13">
        <v>356</v>
      </c>
      <c r="N18" s="13">
        <v>1066</v>
      </c>
      <c r="O18" s="53">
        <f>SUM(L18:N18)</f>
        <v>1605</v>
      </c>
      <c r="P18" s="13">
        <v>3803</v>
      </c>
      <c r="Q18" s="13">
        <v>6944</v>
      </c>
      <c r="R18" s="53">
        <f>SUM(P18:Q18)</f>
        <v>10747</v>
      </c>
      <c r="S18" s="13">
        <v>616</v>
      </c>
      <c r="T18" s="53">
        <f>SUM(R18,O18,S18)</f>
        <v>12968</v>
      </c>
    </row>
    <row r="19" spans="1:20" ht="14.25">
      <c r="A19" s="175" t="s">
        <v>0</v>
      </c>
      <c r="B19" s="17">
        <v>7442</v>
      </c>
      <c r="C19" s="17">
        <v>2075</v>
      </c>
      <c r="D19" s="17">
        <f>SUM(B19:C19)</f>
        <v>9517</v>
      </c>
      <c r="E19" s="17">
        <v>25620</v>
      </c>
      <c r="F19" s="17">
        <v>5577</v>
      </c>
      <c r="G19" s="17">
        <f>SUM(E19:F19)</f>
        <v>31197</v>
      </c>
      <c r="H19" s="17">
        <v>889</v>
      </c>
      <c r="I19" s="17">
        <f>SUM(H19,G19,D19)</f>
        <v>41603</v>
      </c>
      <c r="J19" s="66"/>
      <c r="K19" s="176" t="s">
        <v>0</v>
      </c>
      <c r="L19" s="16">
        <v>734</v>
      </c>
      <c r="M19" s="17">
        <v>1229</v>
      </c>
      <c r="N19" s="17">
        <v>3500</v>
      </c>
      <c r="O19" s="17">
        <f>SUM(L19:N19)</f>
        <v>5463</v>
      </c>
      <c r="P19" s="17">
        <v>11301</v>
      </c>
      <c r="Q19" s="17">
        <v>23616</v>
      </c>
      <c r="R19" s="17">
        <f>SUM(P19:Q19)</f>
        <v>34917</v>
      </c>
      <c r="S19" s="17">
        <v>1223</v>
      </c>
      <c r="T19" s="17">
        <f>SUM(R19,O19,S19)</f>
        <v>41603</v>
      </c>
    </row>
    <row r="20" spans="1:20" ht="14.25">
      <c r="A20" s="29" t="s">
        <v>9</v>
      </c>
      <c r="B20" s="13"/>
      <c r="C20" s="13"/>
      <c r="D20" s="53"/>
      <c r="E20" s="13"/>
      <c r="F20" s="13"/>
      <c r="G20" s="53"/>
      <c r="H20" s="13"/>
      <c r="I20" s="53"/>
      <c r="J20" s="65"/>
      <c r="K20" s="177" t="s">
        <v>9</v>
      </c>
      <c r="L20" s="174"/>
      <c r="M20" s="13"/>
      <c r="N20" s="13"/>
      <c r="O20" s="53"/>
      <c r="P20" s="13"/>
      <c r="Q20" s="13"/>
      <c r="R20" s="53"/>
      <c r="S20" s="13"/>
      <c r="T20" s="53"/>
    </row>
    <row r="21" spans="1:20" ht="14.25">
      <c r="A21" s="23" t="s">
        <v>4</v>
      </c>
      <c r="B21" s="13">
        <v>1731</v>
      </c>
      <c r="C21" s="13">
        <v>451</v>
      </c>
      <c r="D21" s="53">
        <f>SUM(B21:C21)</f>
        <v>2182</v>
      </c>
      <c r="E21" s="13">
        <v>241</v>
      </c>
      <c r="F21" s="13">
        <v>903</v>
      </c>
      <c r="G21" s="53">
        <f>SUM(E21:F21)</f>
        <v>1144</v>
      </c>
      <c r="H21" s="13">
        <v>117</v>
      </c>
      <c r="I21" s="53">
        <f>SUM(H21,G21,D21)</f>
        <v>3443</v>
      </c>
      <c r="J21" s="65"/>
      <c r="K21" s="173" t="s">
        <v>4</v>
      </c>
      <c r="L21" s="174">
        <v>194</v>
      </c>
      <c r="M21" s="13">
        <v>237</v>
      </c>
      <c r="N21" s="13">
        <v>642</v>
      </c>
      <c r="O21" s="53">
        <f>SUM(L21:N21)</f>
        <v>1073</v>
      </c>
      <c r="P21" s="13">
        <v>1016</v>
      </c>
      <c r="Q21" s="13">
        <v>1208</v>
      </c>
      <c r="R21" s="53">
        <f>SUM(P21:Q21)</f>
        <v>2224</v>
      </c>
      <c r="S21" s="13">
        <v>146</v>
      </c>
      <c r="T21" s="53">
        <f>SUM(R21,O21,S21)</f>
        <v>3443</v>
      </c>
    </row>
    <row r="22" spans="1:20" ht="14.25">
      <c r="A22" s="23" t="s">
        <v>5</v>
      </c>
      <c r="B22" s="13">
        <v>2854</v>
      </c>
      <c r="C22" s="13">
        <v>687</v>
      </c>
      <c r="D22" s="53">
        <f>SUM(B22:C22)</f>
        <v>3541</v>
      </c>
      <c r="E22" s="13">
        <v>505</v>
      </c>
      <c r="F22" s="13">
        <v>1255</v>
      </c>
      <c r="G22" s="53">
        <f>SUM(E22:F22)</f>
        <v>1760</v>
      </c>
      <c r="H22" s="13">
        <v>55</v>
      </c>
      <c r="I22" s="53">
        <f>SUM(H22,G22,D22)</f>
        <v>5356</v>
      </c>
      <c r="J22" s="65"/>
      <c r="K22" s="173" t="s">
        <v>5</v>
      </c>
      <c r="L22" s="174">
        <v>351</v>
      </c>
      <c r="M22" s="13">
        <v>398</v>
      </c>
      <c r="N22" s="13">
        <v>872</v>
      </c>
      <c r="O22" s="53">
        <f>SUM(L22:N22)</f>
        <v>1621</v>
      </c>
      <c r="P22" s="13">
        <v>1438</v>
      </c>
      <c r="Q22" s="13">
        <v>2209</v>
      </c>
      <c r="R22" s="53">
        <f>SUM(P22:Q22)</f>
        <v>3647</v>
      </c>
      <c r="S22" s="13">
        <v>88</v>
      </c>
      <c r="T22" s="53">
        <f>SUM(R22,O22,S22)</f>
        <v>5356</v>
      </c>
    </row>
    <row r="23" spans="1:20" ht="14.25">
      <c r="A23" s="23" t="s">
        <v>7</v>
      </c>
      <c r="B23" s="13">
        <v>2036</v>
      </c>
      <c r="C23" s="13">
        <v>439</v>
      </c>
      <c r="D23" s="53">
        <f>SUM(B23:C23)</f>
        <v>2475</v>
      </c>
      <c r="E23" s="13">
        <v>185</v>
      </c>
      <c r="F23" s="13">
        <v>572</v>
      </c>
      <c r="G23" s="53">
        <f>SUM(E23:F23)</f>
        <v>757</v>
      </c>
      <c r="H23" s="13">
        <v>25</v>
      </c>
      <c r="I23" s="53">
        <f>SUM(H23,G23,D23)</f>
        <v>3257</v>
      </c>
      <c r="J23" s="65"/>
      <c r="K23" s="173" t="s">
        <v>7</v>
      </c>
      <c r="L23" s="174">
        <v>303</v>
      </c>
      <c r="M23" s="13">
        <v>337</v>
      </c>
      <c r="N23" s="13">
        <v>768</v>
      </c>
      <c r="O23" s="53">
        <f>SUM(L23:N23)</f>
        <v>1408</v>
      </c>
      <c r="P23" s="13">
        <v>1043</v>
      </c>
      <c r="Q23" s="13">
        <v>772</v>
      </c>
      <c r="R23" s="53">
        <f>SUM(P23:Q23)</f>
        <v>1815</v>
      </c>
      <c r="S23" s="13">
        <v>34</v>
      </c>
      <c r="T23" s="53">
        <f>SUM(R23,O23,S23)</f>
        <v>3257</v>
      </c>
    </row>
    <row r="24" spans="1:20" ht="14.25">
      <c r="A24" s="175" t="s">
        <v>0</v>
      </c>
      <c r="B24" s="17">
        <v>6621</v>
      </c>
      <c r="C24" s="17">
        <v>1577</v>
      </c>
      <c r="D24" s="17">
        <f>SUM(B24:C24)</f>
        <v>8198</v>
      </c>
      <c r="E24" s="17">
        <v>931</v>
      </c>
      <c r="F24" s="17">
        <v>2730</v>
      </c>
      <c r="G24" s="17">
        <f>SUM(E24:F24)</f>
        <v>3661</v>
      </c>
      <c r="H24" s="17">
        <v>197</v>
      </c>
      <c r="I24" s="17">
        <f>SUM(H24,G24,D24)</f>
        <v>12056</v>
      </c>
      <c r="J24" s="66"/>
      <c r="K24" s="176" t="s">
        <v>0</v>
      </c>
      <c r="L24" s="16">
        <v>848</v>
      </c>
      <c r="M24" s="17">
        <v>972</v>
      </c>
      <c r="N24" s="17">
        <v>2282</v>
      </c>
      <c r="O24" s="17">
        <f>SUM(L24:N24)</f>
        <v>4102</v>
      </c>
      <c r="P24" s="17">
        <v>3497</v>
      </c>
      <c r="Q24" s="17">
        <v>4189</v>
      </c>
      <c r="R24" s="17">
        <f>SUM(P24:Q24)</f>
        <v>7686</v>
      </c>
      <c r="S24" s="17">
        <v>268</v>
      </c>
      <c r="T24" s="17">
        <f>SUM(R24,O24,S24)</f>
        <v>12056</v>
      </c>
    </row>
    <row r="25" spans="1:20" ht="14.25">
      <c r="A25" s="29" t="s">
        <v>10</v>
      </c>
      <c r="B25" s="13"/>
      <c r="C25" s="13"/>
      <c r="D25" s="53"/>
      <c r="E25" s="13"/>
      <c r="F25" s="13"/>
      <c r="G25" s="53"/>
      <c r="H25" s="13"/>
      <c r="I25" s="53"/>
      <c r="J25" s="65"/>
      <c r="K25" s="177" t="s">
        <v>10</v>
      </c>
      <c r="L25" s="174"/>
      <c r="M25" s="13"/>
      <c r="N25" s="13"/>
      <c r="O25" s="53"/>
      <c r="P25" s="13"/>
      <c r="Q25" s="13"/>
      <c r="R25" s="53"/>
      <c r="S25" s="13"/>
      <c r="T25" s="53"/>
    </row>
    <row r="26" spans="1:20" ht="14.25">
      <c r="A26" s="23" t="s">
        <v>4</v>
      </c>
      <c r="B26" s="13">
        <v>706</v>
      </c>
      <c r="C26" s="13">
        <v>198</v>
      </c>
      <c r="D26" s="53">
        <f>SUM(B26:C26)</f>
        <v>904</v>
      </c>
      <c r="E26" s="13">
        <v>3723</v>
      </c>
      <c r="F26" s="13">
        <v>476</v>
      </c>
      <c r="G26" s="53">
        <f>SUM(E26:F26)</f>
        <v>4199</v>
      </c>
      <c r="H26" s="13">
        <v>96</v>
      </c>
      <c r="I26" s="53">
        <f>SUM(H26,G26,D26)</f>
        <v>5199</v>
      </c>
      <c r="J26" s="65"/>
      <c r="K26" s="173" t="s">
        <v>4</v>
      </c>
      <c r="L26" s="174">
        <v>211</v>
      </c>
      <c r="M26" s="13">
        <v>368</v>
      </c>
      <c r="N26" s="13">
        <v>1056</v>
      </c>
      <c r="O26" s="53">
        <f>SUM(L26:N26)</f>
        <v>1635</v>
      </c>
      <c r="P26" s="13">
        <v>1823</v>
      </c>
      <c r="Q26" s="13">
        <v>1588</v>
      </c>
      <c r="R26" s="53">
        <f>SUM(P26:Q26)</f>
        <v>3411</v>
      </c>
      <c r="S26" s="13">
        <v>153</v>
      </c>
      <c r="T26" s="53">
        <f>SUM(R26,O26,S26)</f>
        <v>5199</v>
      </c>
    </row>
    <row r="27" spans="1:20" ht="14.25">
      <c r="A27" s="23" t="s">
        <v>5</v>
      </c>
      <c r="B27" s="13">
        <v>2077</v>
      </c>
      <c r="C27" s="13">
        <v>578</v>
      </c>
      <c r="D27" s="53">
        <f>SUM(B27:C27)</f>
        <v>2655</v>
      </c>
      <c r="E27" s="13">
        <v>27591</v>
      </c>
      <c r="F27" s="13">
        <v>1784</v>
      </c>
      <c r="G27" s="53">
        <f>SUM(E27:F27)</f>
        <v>29375</v>
      </c>
      <c r="H27" s="13">
        <v>410</v>
      </c>
      <c r="I27" s="53">
        <f>SUM(H27,G27,D27)</f>
        <v>32440</v>
      </c>
      <c r="J27" s="65"/>
      <c r="K27" s="173" t="s">
        <v>5</v>
      </c>
      <c r="L27" s="174">
        <v>477</v>
      </c>
      <c r="M27" s="13">
        <v>877</v>
      </c>
      <c r="N27" s="13">
        <v>3249</v>
      </c>
      <c r="O27" s="53">
        <f>SUM(L27:N27)</f>
        <v>4603</v>
      </c>
      <c r="P27" s="13">
        <v>11777</v>
      </c>
      <c r="Q27" s="13">
        <v>15485</v>
      </c>
      <c r="R27" s="53">
        <f>SUM(P27:Q27)</f>
        <v>27262</v>
      </c>
      <c r="S27" s="13">
        <v>575</v>
      </c>
      <c r="T27" s="53">
        <f>SUM(R27,O27,S27)</f>
        <v>32440</v>
      </c>
    </row>
    <row r="28" spans="1:20" ht="14.25">
      <c r="A28" s="23" t="s">
        <v>6</v>
      </c>
      <c r="B28" s="13">
        <v>0</v>
      </c>
      <c r="C28" s="13">
        <v>0</v>
      </c>
      <c r="D28" s="53">
        <f>SUM(B28:C28)</f>
        <v>0</v>
      </c>
      <c r="E28" s="13"/>
      <c r="F28" s="13"/>
      <c r="G28" s="53">
        <f>SUM(E28:F28)</f>
        <v>0</v>
      </c>
      <c r="H28" s="13"/>
      <c r="I28" s="53">
        <f>SUM(H28,G28,D28)</f>
        <v>0</v>
      </c>
      <c r="J28" s="65"/>
      <c r="K28" s="173" t="s">
        <v>6</v>
      </c>
      <c r="L28" s="174">
        <v>0</v>
      </c>
      <c r="M28" s="13">
        <v>0</v>
      </c>
      <c r="N28" s="13">
        <v>0</v>
      </c>
      <c r="O28" s="53">
        <f>SUM(L28:N28)</f>
        <v>0</v>
      </c>
      <c r="P28" s="13">
        <v>0</v>
      </c>
      <c r="Q28" s="13">
        <v>0</v>
      </c>
      <c r="R28" s="53">
        <f>SUM(P28:Q28)</f>
        <v>0</v>
      </c>
      <c r="S28" s="13">
        <v>0</v>
      </c>
      <c r="T28" s="53">
        <f>SUM(R28,O28,S28)</f>
        <v>0</v>
      </c>
    </row>
    <row r="29" spans="1:20" ht="14.25">
      <c r="A29" s="23" t="s">
        <v>7</v>
      </c>
      <c r="B29" s="13">
        <v>399</v>
      </c>
      <c r="C29" s="13">
        <v>101</v>
      </c>
      <c r="D29" s="53">
        <f>SUM(B29:C29)</f>
        <v>500</v>
      </c>
      <c r="E29" s="13">
        <v>4943</v>
      </c>
      <c r="F29" s="13">
        <v>420</v>
      </c>
      <c r="G29" s="53">
        <f>SUM(E29:F29)</f>
        <v>5363</v>
      </c>
      <c r="H29" s="13">
        <v>111</v>
      </c>
      <c r="I29" s="53">
        <f>SUM(H29,G29,D29)</f>
        <v>5974</v>
      </c>
      <c r="J29" s="65"/>
      <c r="K29" s="173" t="s">
        <v>7</v>
      </c>
      <c r="L29" s="174">
        <v>106</v>
      </c>
      <c r="M29" s="13">
        <v>235</v>
      </c>
      <c r="N29" s="13">
        <v>738</v>
      </c>
      <c r="O29" s="53">
        <f>SUM(L29:N29)</f>
        <v>1079</v>
      </c>
      <c r="P29" s="13">
        <v>2291</v>
      </c>
      <c r="Q29" s="13">
        <v>2472</v>
      </c>
      <c r="R29" s="53">
        <f>SUM(P29:Q29)</f>
        <v>4763</v>
      </c>
      <c r="S29" s="13">
        <v>132</v>
      </c>
      <c r="T29" s="53">
        <f>SUM(R29,O29,S29)</f>
        <v>5974</v>
      </c>
    </row>
    <row r="30" spans="1:20" ht="14.25">
      <c r="A30" s="175" t="s">
        <v>0</v>
      </c>
      <c r="B30" s="17">
        <v>3182</v>
      </c>
      <c r="C30" s="17">
        <v>877</v>
      </c>
      <c r="D30" s="17">
        <f>SUM(B30:C30)</f>
        <v>4059</v>
      </c>
      <c r="E30" s="17">
        <v>36257</v>
      </c>
      <c r="F30" s="17">
        <v>2680</v>
      </c>
      <c r="G30" s="17">
        <f>SUM(E30:F30)</f>
        <v>38937</v>
      </c>
      <c r="H30" s="17">
        <v>617</v>
      </c>
      <c r="I30" s="17">
        <f>SUM(H30,G30,D30)</f>
        <v>43613</v>
      </c>
      <c r="J30" s="66"/>
      <c r="K30" s="176" t="s">
        <v>0</v>
      </c>
      <c r="L30" s="16">
        <v>794</v>
      </c>
      <c r="M30" s="17">
        <v>1480</v>
      </c>
      <c r="N30" s="17">
        <v>5043</v>
      </c>
      <c r="O30" s="17">
        <f>SUM(L30:N30)</f>
        <v>7317</v>
      </c>
      <c r="P30" s="17">
        <v>15891</v>
      </c>
      <c r="Q30" s="17">
        <v>19545</v>
      </c>
      <c r="R30" s="17">
        <f>SUM(P30:Q30)</f>
        <v>35436</v>
      </c>
      <c r="S30" s="17">
        <v>860</v>
      </c>
      <c r="T30" s="17">
        <f>SUM(R30,O30,S30)</f>
        <v>43613</v>
      </c>
    </row>
    <row r="31" spans="1:20" ht="14.25">
      <c r="A31" s="29" t="s">
        <v>11</v>
      </c>
      <c r="B31" s="13"/>
      <c r="C31" s="13"/>
      <c r="D31" s="53"/>
      <c r="E31" s="13"/>
      <c r="F31" s="13"/>
      <c r="G31" s="53"/>
      <c r="H31" s="13"/>
      <c r="I31" s="53"/>
      <c r="J31" s="65"/>
      <c r="K31" s="177" t="s">
        <v>11</v>
      </c>
      <c r="L31" s="174"/>
      <c r="M31" s="13"/>
      <c r="N31" s="13"/>
      <c r="O31" s="53"/>
      <c r="P31" s="13"/>
      <c r="Q31" s="13"/>
      <c r="R31" s="53"/>
      <c r="S31" s="13"/>
      <c r="T31" s="53"/>
    </row>
    <row r="32" spans="1:20" ht="14.25">
      <c r="A32" s="23" t="s">
        <v>4</v>
      </c>
      <c r="B32" s="13">
        <v>1249</v>
      </c>
      <c r="C32" s="13">
        <v>351</v>
      </c>
      <c r="D32" s="53">
        <f>SUM(B32:C32)</f>
        <v>1600</v>
      </c>
      <c r="E32" s="13">
        <v>5573</v>
      </c>
      <c r="F32" s="13">
        <v>970</v>
      </c>
      <c r="G32" s="53">
        <f>SUM(E32:F32)</f>
        <v>6543</v>
      </c>
      <c r="H32" s="13">
        <v>135</v>
      </c>
      <c r="I32" s="53">
        <f>SUM(H32,G32,D32)</f>
        <v>8278</v>
      </c>
      <c r="J32" s="65"/>
      <c r="K32" s="173" t="s">
        <v>4</v>
      </c>
      <c r="L32" s="174">
        <v>435</v>
      </c>
      <c r="M32" s="13">
        <v>622</v>
      </c>
      <c r="N32" s="13">
        <v>1334</v>
      </c>
      <c r="O32" s="53">
        <f>SUM(L32:N32)</f>
        <v>2391</v>
      </c>
      <c r="P32" s="13">
        <v>2697</v>
      </c>
      <c r="Q32" s="13">
        <v>2982</v>
      </c>
      <c r="R32" s="53">
        <f>SUM(P32:Q32)</f>
        <v>5679</v>
      </c>
      <c r="S32" s="13">
        <v>208</v>
      </c>
      <c r="T32" s="53">
        <f>SUM(R32,O32,S32)</f>
        <v>8278</v>
      </c>
    </row>
    <row r="33" spans="1:20" ht="14.25">
      <c r="A33" s="23" t="s">
        <v>5</v>
      </c>
      <c r="B33" s="13">
        <v>3894</v>
      </c>
      <c r="C33" s="13">
        <v>1059</v>
      </c>
      <c r="D33" s="53">
        <f>SUM(B33:C33)</f>
        <v>4953</v>
      </c>
      <c r="E33" s="13">
        <v>30233</v>
      </c>
      <c r="F33" s="13">
        <v>3280</v>
      </c>
      <c r="G33" s="53">
        <f>SUM(E33:F33)</f>
        <v>33513</v>
      </c>
      <c r="H33" s="13">
        <v>459</v>
      </c>
      <c r="I33" s="53">
        <f>SUM(H33,G33,D33)</f>
        <v>38925</v>
      </c>
      <c r="J33" s="65"/>
      <c r="K33" s="173" t="s">
        <v>5</v>
      </c>
      <c r="L33" s="174">
        <v>890</v>
      </c>
      <c r="M33" s="13">
        <v>1647</v>
      </c>
      <c r="N33" s="13">
        <v>4033</v>
      </c>
      <c r="O33" s="53">
        <f>SUM(L33:N33)</f>
        <v>6570</v>
      </c>
      <c r="P33" s="13">
        <v>12165</v>
      </c>
      <c r="Q33" s="13">
        <v>19523</v>
      </c>
      <c r="R33" s="53">
        <f>SUM(P33:Q33)</f>
        <v>31688</v>
      </c>
      <c r="S33" s="13">
        <v>667</v>
      </c>
      <c r="T33" s="53">
        <f>SUM(R33,O33,S33)</f>
        <v>38925</v>
      </c>
    </row>
    <row r="34" spans="1:20" ht="14.25">
      <c r="A34" s="23" t="s">
        <v>6</v>
      </c>
      <c r="B34" s="13">
        <v>0</v>
      </c>
      <c r="C34" s="13">
        <v>0</v>
      </c>
      <c r="D34" s="53">
        <f>SUM(B34:C34)</f>
        <v>0</v>
      </c>
      <c r="E34" s="13"/>
      <c r="F34" s="13"/>
      <c r="G34" s="53">
        <f>SUM(E34:F34)</f>
        <v>0</v>
      </c>
      <c r="H34" s="13"/>
      <c r="I34" s="53">
        <f>SUM(H34,G34,D34)</f>
        <v>0</v>
      </c>
      <c r="J34" s="65"/>
      <c r="K34" s="173" t="s">
        <v>6</v>
      </c>
      <c r="L34" s="174">
        <v>0</v>
      </c>
      <c r="M34" s="13">
        <v>0</v>
      </c>
      <c r="N34" s="13">
        <v>0</v>
      </c>
      <c r="O34" s="53">
        <f>SUM(L34:N34)</f>
        <v>0</v>
      </c>
      <c r="P34" s="13">
        <v>0</v>
      </c>
      <c r="Q34" s="13">
        <v>0</v>
      </c>
      <c r="R34" s="53">
        <f>SUM(P34:Q34)</f>
        <v>0</v>
      </c>
      <c r="S34" s="13">
        <v>0</v>
      </c>
      <c r="T34" s="53">
        <f>SUM(R34,O34,S34)</f>
        <v>0</v>
      </c>
    </row>
    <row r="35" spans="1:20" ht="14.25">
      <c r="A35" s="23" t="s">
        <v>7</v>
      </c>
      <c r="B35" s="13">
        <v>1695</v>
      </c>
      <c r="C35" s="13">
        <v>403</v>
      </c>
      <c r="D35" s="53">
        <f>SUM(B35:C35)</f>
        <v>2098</v>
      </c>
      <c r="E35" s="13">
        <v>9742</v>
      </c>
      <c r="F35" s="13">
        <v>1102</v>
      </c>
      <c r="G35" s="53">
        <f>SUM(E35:F35)</f>
        <v>10844</v>
      </c>
      <c r="H35" s="13">
        <v>214</v>
      </c>
      <c r="I35" s="53">
        <f>SUM(H35,G35,D35)</f>
        <v>13156</v>
      </c>
      <c r="J35" s="65"/>
      <c r="K35" s="173" t="s">
        <v>7</v>
      </c>
      <c r="L35" s="174">
        <v>382</v>
      </c>
      <c r="M35" s="13">
        <v>747</v>
      </c>
      <c r="N35" s="13">
        <v>1578</v>
      </c>
      <c r="O35" s="53">
        <f>SUM(L35:N35)</f>
        <v>2707</v>
      </c>
      <c r="P35" s="13">
        <v>4075</v>
      </c>
      <c r="Q35" s="13">
        <v>6103</v>
      </c>
      <c r="R35" s="53">
        <f>SUM(P35:Q35)</f>
        <v>10178</v>
      </c>
      <c r="S35" s="13">
        <v>271</v>
      </c>
      <c r="T35" s="53">
        <f>SUM(R35,O35,S35)</f>
        <v>13156</v>
      </c>
    </row>
    <row r="36" spans="1:20" ht="14.25">
      <c r="A36" s="175" t="s">
        <v>0</v>
      </c>
      <c r="B36" s="17">
        <v>6838</v>
      </c>
      <c r="C36" s="17">
        <v>1813</v>
      </c>
      <c r="D36" s="17">
        <f>SUM(B36:C36)</f>
        <v>8651</v>
      </c>
      <c r="E36" s="17">
        <v>45548</v>
      </c>
      <c r="F36" s="17">
        <v>5352</v>
      </c>
      <c r="G36" s="17">
        <f>SUM(E36:F36)</f>
        <v>50900</v>
      </c>
      <c r="H36" s="17">
        <v>808</v>
      </c>
      <c r="I36" s="17">
        <f>SUM(H36,G36,D36)</f>
        <v>60359</v>
      </c>
      <c r="J36" s="66"/>
      <c r="K36" s="176" t="s">
        <v>0</v>
      </c>
      <c r="L36" s="16">
        <v>1707</v>
      </c>
      <c r="M36" s="17">
        <v>3016</v>
      </c>
      <c r="N36" s="17">
        <v>6945</v>
      </c>
      <c r="O36" s="17">
        <f>SUM(L36:N36)</f>
        <v>11668</v>
      </c>
      <c r="P36" s="17">
        <v>18937</v>
      </c>
      <c r="Q36" s="17">
        <v>28608</v>
      </c>
      <c r="R36" s="17">
        <f>SUM(P36:Q36)</f>
        <v>47545</v>
      </c>
      <c r="S36" s="17">
        <v>1146</v>
      </c>
      <c r="T36" s="17">
        <f>SUM(R36,O36,S36)</f>
        <v>60359</v>
      </c>
    </row>
    <row r="37" spans="1:20" ht="14.25">
      <c r="A37" s="29" t="s">
        <v>12</v>
      </c>
      <c r="B37" s="13"/>
      <c r="C37" s="13"/>
      <c r="D37" s="53"/>
      <c r="E37" s="13"/>
      <c r="F37" s="13"/>
      <c r="G37" s="53"/>
      <c r="H37" s="13"/>
      <c r="I37" s="53"/>
      <c r="J37" s="65"/>
      <c r="K37" s="177" t="s">
        <v>12</v>
      </c>
      <c r="L37" s="174"/>
      <c r="M37" s="13"/>
      <c r="N37" s="13"/>
      <c r="O37" s="53"/>
      <c r="P37" s="13"/>
      <c r="Q37" s="13"/>
      <c r="R37" s="53"/>
      <c r="S37" s="13"/>
      <c r="T37" s="53"/>
    </row>
    <row r="38" spans="1:20" ht="14.25">
      <c r="A38" s="23" t="s">
        <v>4</v>
      </c>
      <c r="B38" s="13">
        <v>22</v>
      </c>
      <c r="C38" s="13">
        <v>9</v>
      </c>
      <c r="D38" s="53">
        <f>SUM(B38:C38)</f>
        <v>31</v>
      </c>
      <c r="E38" s="13">
        <v>4</v>
      </c>
      <c r="F38" s="13">
        <v>8</v>
      </c>
      <c r="G38" s="53">
        <f>SUM(E38:F38)</f>
        <v>12</v>
      </c>
      <c r="H38" s="13">
        <v>1</v>
      </c>
      <c r="I38" s="53">
        <f>SUM(H38,G38,D38)</f>
        <v>44</v>
      </c>
      <c r="J38" s="65"/>
      <c r="K38" s="173" t="s">
        <v>4</v>
      </c>
      <c r="L38" s="174">
        <v>0</v>
      </c>
      <c r="M38" s="13">
        <v>0</v>
      </c>
      <c r="N38" s="13">
        <v>10</v>
      </c>
      <c r="O38" s="53">
        <f>SUM(L38:N38)</f>
        <v>10</v>
      </c>
      <c r="P38" s="13">
        <v>25</v>
      </c>
      <c r="Q38" s="13">
        <v>6</v>
      </c>
      <c r="R38" s="53">
        <f>SUM(P38:Q38)</f>
        <v>31</v>
      </c>
      <c r="S38" s="13">
        <v>3</v>
      </c>
      <c r="T38" s="53">
        <f>SUM(R38,O38,S38)</f>
        <v>44</v>
      </c>
    </row>
    <row r="39" spans="1:20" ht="14.25">
      <c r="A39" s="175" t="s">
        <v>0</v>
      </c>
      <c r="B39" s="17">
        <v>22</v>
      </c>
      <c r="C39" s="17">
        <v>9</v>
      </c>
      <c r="D39" s="17">
        <f>SUM(B39:C39)</f>
        <v>31</v>
      </c>
      <c r="E39" s="17">
        <v>4</v>
      </c>
      <c r="F39" s="17">
        <v>8</v>
      </c>
      <c r="G39" s="17">
        <f>SUM(E39:F39)</f>
        <v>12</v>
      </c>
      <c r="H39" s="17">
        <v>1</v>
      </c>
      <c r="I39" s="17">
        <f>SUM(H39,G39,D39)</f>
        <v>44</v>
      </c>
      <c r="J39" s="66"/>
      <c r="K39" s="176" t="s">
        <v>0</v>
      </c>
      <c r="L39" s="16">
        <v>0</v>
      </c>
      <c r="M39" s="17">
        <v>0</v>
      </c>
      <c r="N39" s="17">
        <v>10</v>
      </c>
      <c r="O39" s="17">
        <f>SUM(L39:N39)</f>
        <v>10</v>
      </c>
      <c r="P39" s="17">
        <v>25</v>
      </c>
      <c r="Q39" s="17">
        <v>6</v>
      </c>
      <c r="R39" s="17">
        <f>SUM(P39:Q39)</f>
        <v>31</v>
      </c>
      <c r="S39" s="17">
        <v>3</v>
      </c>
      <c r="T39" s="17">
        <f>SUM(R39,O39,S39)</f>
        <v>44</v>
      </c>
    </row>
    <row r="40" spans="1:20" ht="14.25">
      <c r="A40" s="29" t="s">
        <v>13</v>
      </c>
      <c r="B40" s="13"/>
      <c r="C40" s="13"/>
      <c r="D40" s="53"/>
      <c r="E40" s="13"/>
      <c r="F40" s="13"/>
      <c r="G40" s="53"/>
      <c r="H40" s="13"/>
      <c r="I40" s="53"/>
      <c r="J40" s="65"/>
      <c r="K40" s="177" t="s">
        <v>13</v>
      </c>
      <c r="L40" s="174"/>
      <c r="M40" s="13"/>
      <c r="N40" s="13"/>
      <c r="O40" s="53"/>
      <c r="P40" s="13"/>
      <c r="Q40" s="13"/>
      <c r="R40" s="53"/>
      <c r="S40" s="13"/>
      <c r="T40" s="53"/>
    </row>
    <row r="41" spans="1:20" ht="14.25">
      <c r="A41" s="23" t="s">
        <v>4</v>
      </c>
      <c r="B41" s="13">
        <v>1223</v>
      </c>
      <c r="C41" s="13">
        <v>271</v>
      </c>
      <c r="D41" s="53">
        <f>SUM(B41:C41)</f>
        <v>1494</v>
      </c>
      <c r="E41" s="13">
        <v>2940</v>
      </c>
      <c r="F41" s="13">
        <v>708</v>
      </c>
      <c r="G41" s="53">
        <f>SUM(E41:F41)</f>
        <v>3648</v>
      </c>
      <c r="H41" s="13">
        <v>32</v>
      </c>
      <c r="I41" s="53">
        <f>SUM(H41,G41,D41)</f>
        <v>5174</v>
      </c>
      <c r="J41" s="65"/>
      <c r="K41" s="173" t="s">
        <v>4</v>
      </c>
      <c r="L41" s="174">
        <v>328</v>
      </c>
      <c r="M41" s="13">
        <v>456</v>
      </c>
      <c r="N41" s="13">
        <v>1024</v>
      </c>
      <c r="O41" s="53">
        <f>SUM(L41:N41)</f>
        <v>1808</v>
      </c>
      <c r="P41" s="13">
        <v>1881</v>
      </c>
      <c r="Q41" s="13">
        <v>1438</v>
      </c>
      <c r="R41" s="53">
        <f>SUM(P41:Q41)</f>
        <v>3319</v>
      </c>
      <c r="S41" s="13">
        <v>47</v>
      </c>
      <c r="T41" s="53">
        <f>SUM(R41,O41,S41)</f>
        <v>5174</v>
      </c>
    </row>
    <row r="42" spans="1:20" ht="14.25">
      <c r="A42" s="23" t="s">
        <v>5</v>
      </c>
      <c r="B42" s="13">
        <v>2151</v>
      </c>
      <c r="C42" s="13">
        <v>566</v>
      </c>
      <c r="D42" s="53">
        <f>SUM(B42:C42)</f>
        <v>2717</v>
      </c>
      <c r="E42" s="13">
        <v>18171</v>
      </c>
      <c r="F42" s="13">
        <v>2253</v>
      </c>
      <c r="G42" s="53">
        <f>SUM(E42:F42)</f>
        <v>20424</v>
      </c>
      <c r="H42" s="13">
        <v>83</v>
      </c>
      <c r="I42" s="53">
        <f>SUM(H42,G42,D42)</f>
        <v>23224</v>
      </c>
      <c r="J42" s="65"/>
      <c r="K42" s="173" t="s">
        <v>5</v>
      </c>
      <c r="L42" s="174">
        <v>380</v>
      </c>
      <c r="M42" s="13">
        <v>809</v>
      </c>
      <c r="N42" s="13">
        <v>2710</v>
      </c>
      <c r="O42" s="53">
        <f>SUM(L42:N42)</f>
        <v>3899</v>
      </c>
      <c r="P42" s="13">
        <v>8725</v>
      </c>
      <c r="Q42" s="13">
        <v>10471</v>
      </c>
      <c r="R42" s="53">
        <f>SUM(P42:Q42)</f>
        <v>19196</v>
      </c>
      <c r="S42" s="13">
        <v>129</v>
      </c>
      <c r="T42" s="53">
        <f>SUM(R42,O42,S42)</f>
        <v>23224</v>
      </c>
    </row>
    <row r="43" spans="1:20" ht="14.25">
      <c r="A43" s="23" t="s">
        <v>6</v>
      </c>
      <c r="B43" s="13">
        <v>33</v>
      </c>
      <c r="C43" s="13">
        <v>2</v>
      </c>
      <c r="D43" s="53">
        <f>SUM(B43:C43)</f>
        <v>35</v>
      </c>
      <c r="E43" s="13">
        <v>81</v>
      </c>
      <c r="F43" s="13">
        <v>12</v>
      </c>
      <c r="G43" s="53">
        <f>SUM(E43:F43)</f>
        <v>93</v>
      </c>
      <c r="H43" s="13"/>
      <c r="I43" s="53">
        <f>SUM(H43,G43,D43)</f>
        <v>128</v>
      </c>
      <c r="J43" s="65"/>
      <c r="K43" s="173" t="s">
        <v>6</v>
      </c>
      <c r="L43" s="174">
        <v>1</v>
      </c>
      <c r="M43" s="13">
        <v>0</v>
      </c>
      <c r="N43" s="13">
        <v>12</v>
      </c>
      <c r="O43" s="53">
        <f>SUM(L43:N43)</f>
        <v>13</v>
      </c>
      <c r="P43" s="13">
        <v>47</v>
      </c>
      <c r="Q43" s="13">
        <v>68</v>
      </c>
      <c r="R43" s="53">
        <f>SUM(P43:Q43)</f>
        <v>115</v>
      </c>
      <c r="S43" s="13">
        <v>0</v>
      </c>
      <c r="T43" s="53">
        <f>SUM(R43,O43,S43)</f>
        <v>128</v>
      </c>
    </row>
    <row r="44" spans="1:20" ht="14.25">
      <c r="A44" s="23" t="s">
        <v>7</v>
      </c>
      <c r="B44" s="13">
        <v>356</v>
      </c>
      <c r="C44" s="13">
        <v>112</v>
      </c>
      <c r="D44" s="53">
        <f>SUM(B44:C44)</f>
        <v>468</v>
      </c>
      <c r="E44" s="13">
        <v>3715</v>
      </c>
      <c r="F44" s="13">
        <v>430</v>
      </c>
      <c r="G44" s="53">
        <f>SUM(E44:F44)</f>
        <v>4145</v>
      </c>
      <c r="H44" s="13">
        <v>45</v>
      </c>
      <c r="I44" s="53">
        <f>SUM(H44,G44,D44)</f>
        <v>4658</v>
      </c>
      <c r="J44" s="65"/>
      <c r="K44" s="173" t="s">
        <v>7</v>
      </c>
      <c r="L44" s="174">
        <v>49</v>
      </c>
      <c r="M44" s="13">
        <v>126</v>
      </c>
      <c r="N44" s="13">
        <v>507</v>
      </c>
      <c r="O44" s="53">
        <f>SUM(L44:N44)</f>
        <v>682</v>
      </c>
      <c r="P44" s="13">
        <v>1728</v>
      </c>
      <c r="Q44" s="13">
        <v>2194</v>
      </c>
      <c r="R44" s="53">
        <f>SUM(P44:Q44)</f>
        <v>3922</v>
      </c>
      <c r="S44" s="13">
        <v>54</v>
      </c>
      <c r="T44" s="53">
        <f>SUM(R44,O44,S44)</f>
        <v>4658</v>
      </c>
    </row>
    <row r="45" spans="1:20" ht="14.25">
      <c r="A45" s="175" t="s">
        <v>0</v>
      </c>
      <c r="B45" s="17">
        <v>3763</v>
      </c>
      <c r="C45" s="17">
        <v>951</v>
      </c>
      <c r="D45" s="17">
        <f>SUM(B45:C45)</f>
        <v>4714</v>
      </c>
      <c r="E45" s="17">
        <v>24907</v>
      </c>
      <c r="F45" s="17">
        <v>3403</v>
      </c>
      <c r="G45" s="17">
        <f>SUM(E45:F45)</f>
        <v>28310</v>
      </c>
      <c r="H45" s="17">
        <v>160</v>
      </c>
      <c r="I45" s="17">
        <f>SUM(H45,G45,D45)</f>
        <v>33184</v>
      </c>
      <c r="J45" s="66"/>
      <c r="K45" s="176" t="s">
        <v>0</v>
      </c>
      <c r="L45" s="16">
        <v>758</v>
      </c>
      <c r="M45" s="17">
        <v>1391</v>
      </c>
      <c r="N45" s="17">
        <v>4253</v>
      </c>
      <c r="O45" s="17">
        <f>SUM(L45:N45)</f>
        <v>6402</v>
      </c>
      <c r="P45" s="17">
        <v>12381</v>
      </c>
      <c r="Q45" s="17">
        <v>14171</v>
      </c>
      <c r="R45" s="17">
        <f>SUM(P45:Q45)</f>
        <v>26552</v>
      </c>
      <c r="S45" s="17">
        <v>230</v>
      </c>
      <c r="T45" s="17">
        <f>SUM(R45,O45,S45)</f>
        <v>33184</v>
      </c>
    </row>
    <row r="46" spans="1:20" ht="14.25">
      <c r="A46" s="178" t="s">
        <v>14</v>
      </c>
      <c r="B46" s="19"/>
      <c r="C46" s="19"/>
      <c r="D46" s="54"/>
      <c r="E46" s="19"/>
      <c r="F46" s="19"/>
      <c r="G46" s="54"/>
      <c r="H46" s="19"/>
      <c r="I46" s="54"/>
      <c r="J46" s="65"/>
      <c r="K46" s="170" t="s">
        <v>14</v>
      </c>
      <c r="L46" s="179"/>
      <c r="M46" s="19"/>
      <c r="N46" s="19"/>
      <c r="O46" s="54"/>
      <c r="P46" s="19"/>
      <c r="Q46" s="19"/>
      <c r="R46" s="54"/>
      <c r="S46" s="19"/>
      <c r="T46" s="54"/>
    </row>
    <row r="47" spans="1:20" ht="14.25">
      <c r="A47" s="23" t="s">
        <v>4</v>
      </c>
      <c r="B47" s="13">
        <f aca="true" t="shared" si="0" ref="B47:I47">SUM(B9,B15,B21,B26,B32,B38,B41)</f>
        <v>8186</v>
      </c>
      <c r="C47" s="13">
        <f t="shared" si="0"/>
        <v>2264</v>
      </c>
      <c r="D47" s="53">
        <f t="shared" si="0"/>
        <v>10450</v>
      </c>
      <c r="E47" s="13">
        <f t="shared" si="0"/>
        <v>22170</v>
      </c>
      <c r="F47" s="13">
        <f t="shared" si="0"/>
        <v>5392</v>
      </c>
      <c r="G47" s="53">
        <f t="shared" si="0"/>
        <v>27562</v>
      </c>
      <c r="H47" s="13">
        <f t="shared" si="0"/>
        <v>774</v>
      </c>
      <c r="I47" s="53">
        <f t="shared" si="0"/>
        <v>38786</v>
      </c>
      <c r="J47" s="65"/>
      <c r="K47" s="173" t="s">
        <v>4</v>
      </c>
      <c r="L47" s="174">
        <f aca="true" t="shared" si="1" ref="L47:T47">SUM(L9,L15,L21,L26,L32,L38,L41)</f>
        <v>2178</v>
      </c>
      <c r="M47" s="13">
        <f t="shared" si="1"/>
        <v>2839</v>
      </c>
      <c r="N47" s="13">
        <f t="shared" si="1"/>
        <v>6642</v>
      </c>
      <c r="O47" s="53">
        <f t="shared" si="1"/>
        <v>11659</v>
      </c>
      <c r="P47" s="13">
        <f t="shared" si="1"/>
        <v>12565</v>
      </c>
      <c r="Q47" s="13">
        <f t="shared" si="1"/>
        <v>13501</v>
      </c>
      <c r="R47" s="53">
        <f t="shared" si="1"/>
        <v>26066</v>
      </c>
      <c r="S47" s="13">
        <f t="shared" si="1"/>
        <v>1061</v>
      </c>
      <c r="T47" s="53">
        <f t="shared" si="1"/>
        <v>38786</v>
      </c>
    </row>
    <row r="48" spans="1:20" ht="14.25">
      <c r="A48" s="23" t="s">
        <v>5</v>
      </c>
      <c r="B48" s="13">
        <f aca="true" t="shared" si="2" ref="B48:I48">SUM(B10,B16,B22,B27,B33,B42)</f>
        <v>19934</v>
      </c>
      <c r="C48" s="13">
        <f t="shared" si="2"/>
        <v>5410</v>
      </c>
      <c r="D48" s="53">
        <f t="shared" si="2"/>
        <v>25344</v>
      </c>
      <c r="E48" s="13">
        <f t="shared" si="2"/>
        <v>121674</v>
      </c>
      <c r="F48" s="13">
        <f t="shared" si="2"/>
        <v>15503</v>
      </c>
      <c r="G48" s="53">
        <f t="shared" si="2"/>
        <v>137177</v>
      </c>
      <c r="H48" s="13">
        <f t="shared" si="2"/>
        <v>2429</v>
      </c>
      <c r="I48" s="53">
        <f t="shared" si="2"/>
        <v>164950</v>
      </c>
      <c r="J48" s="65"/>
      <c r="K48" s="173" t="s">
        <v>5</v>
      </c>
      <c r="L48" s="174">
        <f aca="true" t="shared" si="3" ref="L48:T48">SUM(L10,L16,L22,L27,L33,L42)</f>
        <v>4025</v>
      </c>
      <c r="M48" s="13">
        <f t="shared" si="3"/>
        <v>6303</v>
      </c>
      <c r="N48" s="13">
        <f t="shared" si="3"/>
        <v>16844</v>
      </c>
      <c r="O48" s="53">
        <f t="shared" si="3"/>
        <v>27172</v>
      </c>
      <c r="P48" s="13">
        <f t="shared" si="3"/>
        <v>53213</v>
      </c>
      <c r="Q48" s="13">
        <f t="shared" si="3"/>
        <v>81232</v>
      </c>
      <c r="R48" s="53">
        <f t="shared" si="3"/>
        <v>134445</v>
      </c>
      <c r="S48" s="13">
        <f t="shared" si="3"/>
        <v>3333</v>
      </c>
      <c r="T48" s="53">
        <f t="shared" si="3"/>
        <v>164950</v>
      </c>
    </row>
    <row r="49" spans="1:20" ht="14.25">
      <c r="A49" s="23" t="s">
        <v>6</v>
      </c>
      <c r="B49" s="13">
        <f aca="true" t="shared" si="4" ref="B49:I49">SUM(B11,B17,B28,B34,B43)</f>
        <v>33</v>
      </c>
      <c r="C49" s="13">
        <f t="shared" si="4"/>
        <v>2</v>
      </c>
      <c r="D49" s="53">
        <f t="shared" si="4"/>
        <v>35</v>
      </c>
      <c r="E49" s="13">
        <f t="shared" si="4"/>
        <v>81</v>
      </c>
      <c r="F49" s="13">
        <f t="shared" si="4"/>
        <v>12</v>
      </c>
      <c r="G49" s="53">
        <f t="shared" si="4"/>
        <v>93</v>
      </c>
      <c r="H49" s="13">
        <f t="shared" si="4"/>
        <v>0</v>
      </c>
      <c r="I49" s="53">
        <f t="shared" si="4"/>
        <v>128</v>
      </c>
      <c r="J49" s="65"/>
      <c r="K49" s="173" t="s">
        <v>6</v>
      </c>
      <c r="L49" s="174">
        <f aca="true" t="shared" si="5" ref="L49:T49">SUM(L11,L17,L28,L34,L43)</f>
        <v>1</v>
      </c>
      <c r="M49" s="13">
        <f t="shared" si="5"/>
        <v>0</v>
      </c>
      <c r="N49" s="13">
        <f t="shared" si="5"/>
        <v>12</v>
      </c>
      <c r="O49" s="53">
        <f t="shared" si="5"/>
        <v>13</v>
      </c>
      <c r="P49" s="13">
        <f t="shared" si="5"/>
        <v>47</v>
      </c>
      <c r="Q49" s="13">
        <f t="shared" si="5"/>
        <v>68</v>
      </c>
      <c r="R49" s="53">
        <f t="shared" si="5"/>
        <v>115</v>
      </c>
      <c r="S49" s="13">
        <f t="shared" si="5"/>
        <v>0</v>
      </c>
      <c r="T49" s="53">
        <f t="shared" si="5"/>
        <v>128</v>
      </c>
    </row>
    <row r="50" spans="1:20" ht="14.25">
      <c r="A50" s="23" t="s">
        <v>7</v>
      </c>
      <c r="B50" s="13">
        <f aca="true" t="shared" si="6" ref="B50:I50">SUM(B12,B18,B23,B29,B35,B44)</f>
        <v>12059</v>
      </c>
      <c r="C50" s="13">
        <f t="shared" si="6"/>
        <v>2774</v>
      </c>
      <c r="D50" s="53">
        <f t="shared" si="6"/>
        <v>14833</v>
      </c>
      <c r="E50" s="13">
        <f t="shared" si="6"/>
        <v>39730</v>
      </c>
      <c r="F50" s="13">
        <f t="shared" si="6"/>
        <v>6512</v>
      </c>
      <c r="G50" s="53">
        <f t="shared" si="6"/>
        <v>46242</v>
      </c>
      <c r="H50" s="13">
        <f t="shared" si="6"/>
        <v>1014</v>
      </c>
      <c r="I50" s="53">
        <f t="shared" si="6"/>
        <v>62089</v>
      </c>
      <c r="J50" s="65"/>
      <c r="K50" s="173" t="s">
        <v>7</v>
      </c>
      <c r="L50" s="174">
        <f aca="true" t="shared" si="7" ref="L50:T50">SUM(L12,L18,L23,L29,L35,L44)</f>
        <v>3469</v>
      </c>
      <c r="M50" s="13">
        <f t="shared" si="7"/>
        <v>3598</v>
      </c>
      <c r="N50" s="13">
        <f t="shared" si="7"/>
        <v>7727</v>
      </c>
      <c r="O50" s="53">
        <f t="shared" si="7"/>
        <v>14794</v>
      </c>
      <c r="P50" s="13">
        <f t="shared" si="7"/>
        <v>19740</v>
      </c>
      <c r="Q50" s="13">
        <f t="shared" si="7"/>
        <v>26270</v>
      </c>
      <c r="R50" s="53">
        <f t="shared" si="7"/>
        <v>46010</v>
      </c>
      <c r="S50" s="13">
        <f t="shared" si="7"/>
        <v>1285</v>
      </c>
      <c r="T50" s="53">
        <f t="shared" si="7"/>
        <v>62089</v>
      </c>
    </row>
    <row r="51" spans="1:20" ht="14.25">
      <c r="A51" s="175" t="s">
        <v>15</v>
      </c>
      <c r="B51" s="17">
        <f aca="true" t="shared" si="8" ref="B51:I51">SUM(B47:B50)</f>
        <v>40212</v>
      </c>
      <c r="C51" s="17">
        <f t="shared" si="8"/>
        <v>10450</v>
      </c>
      <c r="D51" s="17">
        <f t="shared" si="8"/>
        <v>50662</v>
      </c>
      <c r="E51" s="17">
        <f t="shared" si="8"/>
        <v>183655</v>
      </c>
      <c r="F51" s="17">
        <f t="shared" si="8"/>
        <v>27419</v>
      </c>
      <c r="G51" s="17">
        <f t="shared" si="8"/>
        <v>211074</v>
      </c>
      <c r="H51" s="17">
        <f t="shared" si="8"/>
        <v>4217</v>
      </c>
      <c r="I51" s="17">
        <f t="shared" si="8"/>
        <v>265953</v>
      </c>
      <c r="J51" s="66"/>
      <c r="K51" s="176" t="s">
        <v>15</v>
      </c>
      <c r="L51" s="16">
        <f aca="true" t="shared" si="9" ref="L51:T51">SUM(L47:L50)</f>
        <v>9673</v>
      </c>
      <c r="M51" s="17">
        <f t="shared" si="9"/>
        <v>12740</v>
      </c>
      <c r="N51" s="17">
        <f t="shared" si="9"/>
        <v>31225</v>
      </c>
      <c r="O51" s="17">
        <f t="shared" si="9"/>
        <v>53638</v>
      </c>
      <c r="P51" s="17">
        <f t="shared" si="9"/>
        <v>85565</v>
      </c>
      <c r="Q51" s="17">
        <f t="shared" si="9"/>
        <v>121071</v>
      </c>
      <c r="R51" s="17">
        <f t="shared" si="9"/>
        <v>206636</v>
      </c>
      <c r="S51" s="17">
        <f t="shared" si="9"/>
        <v>5679</v>
      </c>
      <c r="T51" s="17">
        <f t="shared" si="9"/>
        <v>265953</v>
      </c>
    </row>
    <row r="52" ht="14.25">
      <c r="A52" s="23"/>
    </row>
    <row r="53" ht="14.25">
      <c r="A53" s="131" t="s">
        <v>62</v>
      </c>
    </row>
    <row r="54" ht="14.25">
      <c r="A54" s="131" t="s">
        <v>63</v>
      </c>
    </row>
    <row r="55" ht="14.25">
      <c r="A55" s="21"/>
    </row>
    <row r="56" ht="14.25">
      <c r="A56" s="21"/>
    </row>
    <row r="57" ht="14.25">
      <c r="A57" s="21"/>
    </row>
  </sheetData>
  <sheetProtection/>
  <mergeCells count="9">
    <mergeCell ref="L1:U1"/>
    <mergeCell ref="B6:D6"/>
    <mergeCell ref="L6:O6"/>
    <mergeCell ref="A2:I2"/>
    <mergeCell ref="A4:I4"/>
    <mergeCell ref="K4:T4"/>
    <mergeCell ref="K2:T2"/>
    <mergeCell ref="E6:G6"/>
    <mergeCell ref="P6:R6"/>
  </mergeCells>
  <printOptions/>
  <pageMargins left="0.11811023622047245" right="0.11811023622047245" top="0.15748031496062992" bottom="0.15748031496062992" header="0.31496062992125984" footer="0.31496062992125984"/>
  <pageSetup horizontalDpi="600" verticalDpi="600" orientation="portrait" paperSize="9" scale="80" r:id="rId2"/>
  <headerFooter>
    <oddFooter>&amp;R&amp;A</oddFooter>
  </headerFooter>
  <drawing r:id="rId1"/>
</worksheet>
</file>

<file path=xl/worksheets/sheet7.xml><?xml version="1.0" encoding="utf-8"?>
<worksheet xmlns="http://schemas.openxmlformats.org/spreadsheetml/2006/main" xmlns:r="http://schemas.openxmlformats.org/officeDocument/2006/relationships">
  <dimension ref="A1:U57"/>
  <sheetViews>
    <sheetView zoomScalePageLayoutView="0" workbookViewId="0" topLeftCell="A1">
      <selection activeCell="V57" sqref="V57"/>
    </sheetView>
  </sheetViews>
  <sheetFormatPr defaultColWidth="9.140625" defaultRowHeight="15"/>
  <cols>
    <col min="1" max="1" width="25.7109375" style="29" customWidth="1"/>
    <col min="2" max="2" width="11.140625" style="22" customWidth="1"/>
    <col min="3" max="3" width="11.7109375" style="22" customWidth="1"/>
    <col min="4" max="4" width="9.57421875" style="55" customWidth="1"/>
    <col min="5" max="5" width="11.140625" style="22" customWidth="1"/>
    <col min="6" max="7" width="11.00390625" style="22" customWidth="1"/>
    <col min="8" max="8" width="9.57421875" style="22" customWidth="1"/>
    <col min="9" max="9" width="9.421875" style="55" customWidth="1"/>
    <col min="10" max="10" width="7.00390625" style="30" customWidth="1"/>
    <col min="11" max="11" width="26.421875" style="22" customWidth="1"/>
    <col min="12" max="14" width="9.57421875" style="22" customWidth="1"/>
    <col min="15" max="15" width="9.00390625" style="55" customWidth="1"/>
    <col min="16" max="18" width="9.7109375" style="22" customWidth="1"/>
    <col min="19" max="19" width="10.140625" style="22" customWidth="1"/>
    <col min="20" max="20" width="10.28125" style="55" customWidth="1"/>
    <col min="21" max="21" width="9.7109375" style="22" customWidth="1"/>
    <col min="22" max="16384" width="8.8515625" style="22" customWidth="1"/>
  </cols>
  <sheetData>
    <row r="1" spans="1:21" s="159" customFormat="1" ht="12.75">
      <c r="A1" s="29" t="s">
        <v>82</v>
      </c>
      <c r="D1" s="160"/>
      <c r="I1" s="160"/>
      <c r="J1" s="180"/>
      <c r="K1" s="29" t="s">
        <v>82</v>
      </c>
      <c r="L1" s="197"/>
      <c r="M1" s="197"/>
      <c r="N1" s="197"/>
      <c r="O1" s="197"/>
      <c r="P1" s="197"/>
      <c r="Q1" s="197"/>
      <c r="R1" s="197"/>
      <c r="S1" s="197"/>
      <c r="T1" s="197"/>
      <c r="U1" s="197"/>
    </row>
    <row r="2" spans="1:20" s="159" customFormat="1" ht="12.75">
      <c r="A2" s="197" t="s">
        <v>85</v>
      </c>
      <c r="B2" s="197"/>
      <c r="C2" s="197"/>
      <c r="D2" s="197"/>
      <c r="E2" s="197"/>
      <c r="F2" s="197"/>
      <c r="G2" s="197"/>
      <c r="H2" s="197"/>
      <c r="I2" s="197"/>
      <c r="J2" s="158"/>
      <c r="K2" s="197" t="s">
        <v>85</v>
      </c>
      <c r="L2" s="197"/>
      <c r="M2" s="197"/>
      <c r="N2" s="197"/>
      <c r="O2" s="197"/>
      <c r="P2" s="197"/>
      <c r="Q2" s="197"/>
      <c r="R2" s="197"/>
      <c r="S2" s="197"/>
      <c r="T2" s="197"/>
    </row>
    <row r="3" spans="1:20" s="159" customFormat="1" ht="12.75">
      <c r="A3" s="162"/>
      <c r="B3" s="162"/>
      <c r="C3" s="162"/>
      <c r="D3" s="162"/>
      <c r="E3" s="162"/>
      <c r="F3" s="162"/>
      <c r="G3" s="162"/>
      <c r="H3" s="162"/>
      <c r="I3" s="162"/>
      <c r="J3" s="158"/>
      <c r="K3" s="158"/>
      <c r="L3" s="158"/>
      <c r="M3" s="158"/>
      <c r="N3" s="158"/>
      <c r="O3" s="158"/>
      <c r="P3" s="158"/>
      <c r="Q3" s="158"/>
      <c r="R3" s="158"/>
      <c r="S3" s="158"/>
      <c r="T3" s="158"/>
    </row>
    <row r="4" spans="1:20" s="159" customFormat="1" ht="12.75">
      <c r="A4" s="197" t="s">
        <v>28</v>
      </c>
      <c r="B4" s="197"/>
      <c r="C4" s="197"/>
      <c r="D4" s="197"/>
      <c r="E4" s="197"/>
      <c r="F4" s="197"/>
      <c r="G4" s="197"/>
      <c r="H4" s="197"/>
      <c r="I4" s="197"/>
      <c r="J4" s="162"/>
      <c r="K4" s="202" t="s">
        <v>16</v>
      </c>
      <c r="L4" s="202"/>
      <c r="M4" s="202"/>
      <c r="N4" s="202"/>
      <c r="O4" s="202"/>
      <c r="P4" s="202"/>
      <c r="Q4" s="202"/>
      <c r="R4" s="202"/>
      <c r="S4" s="202"/>
      <c r="T4" s="202"/>
    </row>
    <row r="5" spans="1:20" ht="15" thickBot="1">
      <c r="A5" s="162"/>
      <c r="B5" s="162"/>
      <c r="C5" s="162"/>
      <c r="D5" s="162"/>
      <c r="E5" s="162"/>
      <c r="F5" s="162"/>
      <c r="G5" s="162"/>
      <c r="H5" s="162"/>
      <c r="I5" s="162"/>
      <c r="J5" s="162"/>
      <c r="L5" s="162"/>
      <c r="M5" s="162"/>
      <c r="N5" s="162"/>
      <c r="O5" s="162"/>
      <c r="P5" s="162"/>
      <c r="Q5" s="162"/>
      <c r="R5" s="162"/>
      <c r="S5" s="162"/>
      <c r="T5" s="162"/>
    </row>
    <row r="6" spans="1:20" ht="14.25">
      <c r="A6" s="161"/>
      <c r="B6" s="198" t="s">
        <v>34</v>
      </c>
      <c r="C6" s="198"/>
      <c r="D6" s="198"/>
      <c r="E6" s="199" t="s">
        <v>35</v>
      </c>
      <c r="F6" s="200"/>
      <c r="G6" s="201"/>
      <c r="H6" s="163"/>
      <c r="I6" s="161"/>
      <c r="J6" s="158"/>
      <c r="K6" s="164"/>
      <c r="L6" s="198" t="s">
        <v>34</v>
      </c>
      <c r="M6" s="198"/>
      <c r="N6" s="198"/>
      <c r="O6" s="198"/>
      <c r="P6" s="199" t="s">
        <v>35</v>
      </c>
      <c r="Q6" s="200"/>
      <c r="R6" s="201"/>
      <c r="S6" s="163"/>
      <c r="T6" s="161"/>
    </row>
    <row r="7" spans="1:20" ht="60" customHeight="1">
      <c r="A7" s="72"/>
      <c r="B7" s="69" t="s">
        <v>49</v>
      </c>
      <c r="C7" s="69" t="s">
        <v>60</v>
      </c>
      <c r="D7" s="70" t="s">
        <v>37</v>
      </c>
      <c r="E7" s="69" t="s">
        <v>50</v>
      </c>
      <c r="F7" s="69" t="s">
        <v>61</v>
      </c>
      <c r="G7" s="70" t="s">
        <v>38</v>
      </c>
      <c r="H7" s="69" t="s">
        <v>33</v>
      </c>
      <c r="I7" s="71" t="s">
        <v>15</v>
      </c>
      <c r="J7" s="67"/>
      <c r="K7" s="72"/>
      <c r="L7" s="68" t="s">
        <v>29</v>
      </c>
      <c r="M7" s="69" t="s">
        <v>30</v>
      </c>
      <c r="N7" s="69" t="s">
        <v>31</v>
      </c>
      <c r="O7" s="70" t="s">
        <v>37</v>
      </c>
      <c r="P7" s="69" t="s">
        <v>36</v>
      </c>
      <c r="Q7" s="69" t="s">
        <v>32</v>
      </c>
      <c r="R7" s="70" t="s">
        <v>38</v>
      </c>
      <c r="S7" s="69" t="s">
        <v>33</v>
      </c>
      <c r="T7" s="71" t="s">
        <v>15</v>
      </c>
    </row>
    <row r="8" spans="1:20" ht="14.25">
      <c r="A8" s="165" t="s">
        <v>3</v>
      </c>
      <c r="B8" s="166"/>
      <c r="C8" s="166"/>
      <c r="D8" s="167"/>
      <c r="E8" s="168"/>
      <c r="F8" s="168"/>
      <c r="G8" s="167"/>
      <c r="H8" s="168"/>
      <c r="I8" s="169"/>
      <c r="K8" s="170" t="s">
        <v>3</v>
      </c>
      <c r="L8" s="171"/>
      <c r="M8" s="166"/>
      <c r="N8" s="168"/>
      <c r="O8" s="172"/>
      <c r="P8" s="168"/>
      <c r="Q8" s="168"/>
      <c r="R8" s="167"/>
      <c r="S8" s="168"/>
      <c r="T8" s="169"/>
    </row>
    <row r="9" spans="1:21" ht="14.25">
      <c r="A9" s="23" t="s">
        <v>4</v>
      </c>
      <c r="B9" s="13">
        <v>2036</v>
      </c>
      <c r="C9" s="13">
        <v>986</v>
      </c>
      <c r="D9" s="53">
        <f>SUM(B9:C9)</f>
        <v>3022</v>
      </c>
      <c r="E9" s="13">
        <v>9471</v>
      </c>
      <c r="F9" s="13">
        <v>1739</v>
      </c>
      <c r="G9" s="53">
        <f>SUM(E9:F9)</f>
        <v>11210</v>
      </c>
      <c r="H9" s="13">
        <v>71</v>
      </c>
      <c r="I9" s="53">
        <f>SUM(H9,G9,D9)</f>
        <v>14303</v>
      </c>
      <c r="J9" s="65"/>
      <c r="K9" s="173" t="s">
        <v>4</v>
      </c>
      <c r="L9" s="174">
        <v>1257</v>
      </c>
      <c r="M9" s="13">
        <v>1257</v>
      </c>
      <c r="N9" s="13">
        <v>2548</v>
      </c>
      <c r="O9" s="53">
        <f>SUM(L9:N9)</f>
        <v>5062</v>
      </c>
      <c r="P9" s="13">
        <v>4670</v>
      </c>
      <c r="Q9" s="13">
        <v>4448</v>
      </c>
      <c r="R9" s="53">
        <f>SUM(P9:Q9)</f>
        <v>9118</v>
      </c>
      <c r="S9" s="13">
        <v>123</v>
      </c>
      <c r="T9" s="53">
        <f>SUM(S9,R9,O9)</f>
        <v>14303</v>
      </c>
      <c r="U9" s="186"/>
    </row>
    <row r="10" spans="1:21" ht="14.25">
      <c r="A10" s="23" t="s">
        <v>5</v>
      </c>
      <c r="B10" s="13">
        <v>7028</v>
      </c>
      <c r="C10" s="13">
        <v>3346</v>
      </c>
      <c r="D10" s="53">
        <f>SUM(B10:C10)</f>
        <v>10374</v>
      </c>
      <c r="E10" s="13">
        <v>48133</v>
      </c>
      <c r="F10" s="13">
        <v>6093</v>
      </c>
      <c r="G10" s="53">
        <f>SUM(E10:F10)</f>
        <v>54226</v>
      </c>
      <c r="H10" s="13">
        <v>521</v>
      </c>
      <c r="I10" s="53">
        <f>SUM(H10,G10,D10)</f>
        <v>65121</v>
      </c>
      <c r="J10" s="65"/>
      <c r="K10" s="173" t="s">
        <v>5</v>
      </c>
      <c r="L10" s="174">
        <v>2793</v>
      </c>
      <c r="M10" s="13">
        <v>3442</v>
      </c>
      <c r="N10" s="13">
        <v>7346</v>
      </c>
      <c r="O10" s="53">
        <f>SUM(L10:N10)</f>
        <v>13581</v>
      </c>
      <c r="P10" s="13">
        <v>21728</v>
      </c>
      <c r="Q10" s="13">
        <v>28966</v>
      </c>
      <c r="R10" s="53">
        <f>SUM(P10:Q10)</f>
        <v>50694</v>
      </c>
      <c r="S10" s="13">
        <v>846</v>
      </c>
      <c r="T10" s="53">
        <f>SUM(S10,R10,O10)</f>
        <v>65121</v>
      </c>
      <c r="U10" s="186"/>
    </row>
    <row r="11" spans="1:21" ht="14.25">
      <c r="A11" s="23" t="s">
        <v>6</v>
      </c>
      <c r="B11" s="13">
        <v>0</v>
      </c>
      <c r="C11" s="13">
        <v>0</v>
      </c>
      <c r="D11" s="53">
        <f>SUM(B11:C11)</f>
        <v>0</v>
      </c>
      <c r="E11" s="13"/>
      <c r="F11" s="13"/>
      <c r="G11" s="53">
        <f>SUM(E11:F11)</f>
        <v>0</v>
      </c>
      <c r="H11" s="13"/>
      <c r="I11" s="53">
        <f>SUM(H11,G11,D11)</f>
        <v>0</v>
      </c>
      <c r="J11" s="65"/>
      <c r="K11" s="173" t="s">
        <v>6</v>
      </c>
      <c r="L11" s="174">
        <v>0</v>
      </c>
      <c r="M11" s="13">
        <v>0</v>
      </c>
      <c r="N11" s="13">
        <v>0</v>
      </c>
      <c r="O11" s="53">
        <f>SUM(L11:N11)</f>
        <v>0</v>
      </c>
      <c r="P11" s="13">
        <v>0</v>
      </c>
      <c r="Q11" s="13">
        <v>0</v>
      </c>
      <c r="R11" s="53">
        <f>SUM(P11:Q11)</f>
        <v>0</v>
      </c>
      <c r="S11" s="13">
        <v>0</v>
      </c>
      <c r="T11" s="53">
        <f>SUM(S11,R11,O11)</f>
        <v>0</v>
      </c>
      <c r="U11" s="186"/>
    </row>
    <row r="12" spans="1:21" ht="14.25">
      <c r="A12" s="23" t="s">
        <v>7</v>
      </c>
      <c r="B12" s="13">
        <v>3987</v>
      </c>
      <c r="C12" s="13">
        <v>1642</v>
      </c>
      <c r="D12" s="53">
        <f>SUM(B12:C12)</f>
        <v>5629</v>
      </c>
      <c r="E12" s="13">
        <v>21708</v>
      </c>
      <c r="F12" s="13">
        <v>2565</v>
      </c>
      <c r="G12" s="53">
        <f>SUM(E12:F12)</f>
        <v>24273</v>
      </c>
      <c r="H12" s="13">
        <v>139</v>
      </c>
      <c r="I12" s="53">
        <f>SUM(H12,G12,D12)</f>
        <v>30041</v>
      </c>
      <c r="J12" s="65"/>
      <c r="K12" s="173" t="s">
        <v>7</v>
      </c>
      <c r="L12" s="174">
        <v>2569</v>
      </c>
      <c r="M12" s="13">
        <v>2041</v>
      </c>
      <c r="N12" s="13">
        <v>4074</v>
      </c>
      <c r="O12" s="53">
        <f>SUM(L12:N12)</f>
        <v>8684</v>
      </c>
      <c r="P12" s="13">
        <v>10200</v>
      </c>
      <c r="Q12" s="13">
        <v>10991</v>
      </c>
      <c r="R12" s="53">
        <f>SUM(P12:Q12)</f>
        <v>21191</v>
      </c>
      <c r="S12" s="13">
        <v>166</v>
      </c>
      <c r="T12" s="53">
        <f>SUM(S12,R12,O12)</f>
        <v>30041</v>
      </c>
      <c r="U12" s="186"/>
    </row>
    <row r="13" spans="1:21" ht="14.25">
      <c r="A13" s="175" t="s">
        <v>0</v>
      </c>
      <c r="B13" s="17">
        <v>13051</v>
      </c>
      <c r="C13" s="17">
        <v>5974</v>
      </c>
      <c r="D13" s="17">
        <f>SUM(B13:C13)</f>
        <v>19025</v>
      </c>
      <c r="E13" s="17">
        <v>79312</v>
      </c>
      <c r="F13" s="17">
        <v>10397</v>
      </c>
      <c r="G13" s="17">
        <f>SUM(E13:F13)</f>
        <v>89709</v>
      </c>
      <c r="H13" s="17">
        <v>731</v>
      </c>
      <c r="I13" s="17">
        <f>SUM(H13,G13,D13)</f>
        <v>109465</v>
      </c>
      <c r="J13" s="66"/>
      <c r="K13" s="176" t="s">
        <v>0</v>
      </c>
      <c r="L13" s="16">
        <v>6619</v>
      </c>
      <c r="M13" s="17">
        <v>6740</v>
      </c>
      <c r="N13" s="17">
        <v>13968</v>
      </c>
      <c r="O13" s="17">
        <f>SUM(L13:N13)</f>
        <v>27327</v>
      </c>
      <c r="P13" s="17">
        <v>36598</v>
      </c>
      <c r="Q13" s="17">
        <v>44405</v>
      </c>
      <c r="R13" s="17">
        <f>SUM(P13:Q13)</f>
        <v>81003</v>
      </c>
      <c r="S13" s="17">
        <v>1135</v>
      </c>
      <c r="T13" s="17">
        <f>SUM(S13,R13,O13)</f>
        <v>109465</v>
      </c>
      <c r="U13" s="186"/>
    </row>
    <row r="14" spans="1:21" ht="14.25">
      <c r="A14" s="29" t="s">
        <v>8</v>
      </c>
      <c r="B14" s="13"/>
      <c r="C14" s="13"/>
      <c r="D14" s="53"/>
      <c r="E14" s="13"/>
      <c r="F14" s="13"/>
      <c r="G14" s="53"/>
      <c r="H14" s="13"/>
      <c r="I14" s="53"/>
      <c r="J14" s="65"/>
      <c r="K14" s="177" t="s">
        <v>8</v>
      </c>
      <c r="L14" s="174"/>
      <c r="M14" s="13"/>
      <c r="N14" s="13"/>
      <c r="O14" s="53"/>
      <c r="P14" s="13"/>
      <c r="Q14" s="13"/>
      <c r="R14" s="53"/>
      <c r="S14" s="13"/>
      <c r="T14" s="53"/>
      <c r="U14" s="186"/>
    </row>
    <row r="15" spans="1:21" ht="14.25">
      <c r="A15" s="23" t="s">
        <v>4</v>
      </c>
      <c r="B15" s="13">
        <v>1724</v>
      </c>
      <c r="C15" s="13">
        <v>773</v>
      </c>
      <c r="D15" s="53">
        <f>SUM(B15:C15)</f>
        <v>2497</v>
      </c>
      <c r="E15" s="13">
        <v>5133</v>
      </c>
      <c r="F15" s="13">
        <v>1453</v>
      </c>
      <c r="G15" s="53">
        <f>SUM(E15:F15)</f>
        <v>6586</v>
      </c>
      <c r="H15" s="13">
        <v>47</v>
      </c>
      <c r="I15" s="53">
        <f>SUM(H15,G15,D15)</f>
        <v>9130</v>
      </c>
      <c r="J15" s="65"/>
      <c r="K15" s="173" t="s">
        <v>4</v>
      </c>
      <c r="L15" s="174">
        <v>374</v>
      </c>
      <c r="M15" s="13">
        <v>519</v>
      </c>
      <c r="N15" s="13">
        <v>1220</v>
      </c>
      <c r="O15" s="53">
        <f>SUM(L15:N15)</f>
        <v>2113</v>
      </c>
      <c r="P15" s="13">
        <v>2868</v>
      </c>
      <c r="Q15" s="13">
        <v>4027</v>
      </c>
      <c r="R15" s="53">
        <f>SUM(P15:Q15)</f>
        <v>6895</v>
      </c>
      <c r="S15" s="13">
        <v>122</v>
      </c>
      <c r="T15" s="53">
        <f>SUM(S15,R15,O15)</f>
        <v>9130</v>
      </c>
      <c r="U15" s="186"/>
    </row>
    <row r="16" spans="1:21" ht="14.25">
      <c r="A16" s="23" t="s">
        <v>5</v>
      </c>
      <c r="B16" s="13">
        <v>3881</v>
      </c>
      <c r="C16" s="13">
        <v>1686</v>
      </c>
      <c r="D16" s="53">
        <f>SUM(B16:C16)</f>
        <v>5567</v>
      </c>
      <c r="E16" s="13">
        <v>23832</v>
      </c>
      <c r="F16" s="13">
        <v>3863</v>
      </c>
      <c r="G16" s="53">
        <f>SUM(E16:F16)</f>
        <v>27695</v>
      </c>
      <c r="H16" s="13">
        <v>214</v>
      </c>
      <c r="I16" s="53">
        <f>SUM(H16,G16,D16)</f>
        <v>33476</v>
      </c>
      <c r="J16" s="65"/>
      <c r="K16" s="173" t="s">
        <v>5</v>
      </c>
      <c r="L16" s="174">
        <v>472</v>
      </c>
      <c r="M16" s="13">
        <v>808</v>
      </c>
      <c r="N16" s="13">
        <v>2326</v>
      </c>
      <c r="O16" s="53">
        <f>SUM(L16:N16)</f>
        <v>3606</v>
      </c>
      <c r="P16" s="13">
        <v>9235</v>
      </c>
      <c r="Q16" s="13">
        <v>20243</v>
      </c>
      <c r="R16" s="53">
        <f>SUM(P16:Q16)</f>
        <v>29478</v>
      </c>
      <c r="S16" s="13">
        <v>392</v>
      </c>
      <c r="T16" s="53">
        <f>SUM(S16,R16,O16)</f>
        <v>33476</v>
      </c>
      <c r="U16" s="186"/>
    </row>
    <row r="17" spans="1:21" ht="14.25">
      <c r="A17" s="23" t="s">
        <v>6</v>
      </c>
      <c r="B17" s="13">
        <v>0</v>
      </c>
      <c r="C17" s="13">
        <v>0</v>
      </c>
      <c r="D17" s="53">
        <f>SUM(B17:C17)</f>
        <v>0</v>
      </c>
      <c r="E17" s="13"/>
      <c r="F17" s="13"/>
      <c r="G17" s="53">
        <f>SUM(E17:F17)</f>
        <v>0</v>
      </c>
      <c r="H17" s="13"/>
      <c r="I17" s="53">
        <f>SUM(H17,G17,D17)</f>
        <v>0</v>
      </c>
      <c r="J17" s="65"/>
      <c r="K17" s="173" t="s">
        <v>6</v>
      </c>
      <c r="L17" s="174">
        <v>0</v>
      </c>
      <c r="M17" s="13">
        <v>0</v>
      </c>
      <c r="N17" s="13">
        <v>0</v>
      </c>
      <c r="O17" s="53">
        <f>SUM(L17:N17)</f>
        <v>0</v>
      </c>
      <c r="P17" s="13">
        <v>0</v>
      </c>
      <c r="Q17" s="13">
        <v>0</v>
      </c>
      <c r="R17" s="53">
        <f>SUM(P17:Q17)</f>
        <v>0</v>
      </c>
      <c r="S17" s="13">
        <v>0</v>
      </c>
      <c r="T17" s="53">
        <f>SUM(S17,R17,O17)</f>
        <v>0</v>
      </c>
      <c r="U17" s="186"/>
    </row>
    <row r="18" spans="1:21" ht="14.25">
      <c r="A18" s="23" t="s">
        <v>7</v>
      </c>
      <c r="B18" s="13">
        <v>2989</v>
      </c>
      <c r="C18" s="13">
        <v>1337</v>
      </c>
      <c r="D18" s="53">
        <f>SUM(B18:C18)</f>
        <v>4326</v>
      </c>
      <c r="E18" s="13">
        <v>13332</v>
      </c>
      <c r="F18" s="13">
        <v>2459</v>
      </c>
      <c r="G18" s="53">
        <f>SUM(E18:F18)</f>
        <v>15791</v>
      </c>
      <c r="H18" s="13">
        <v>245</v>
      </c>
      <c r="I18" s="53">
        <f>SUM(H18,G18,D18)</f>
        <v>20362</v>
      </c>
      <c r="J18" s="65"/>
      <c r="K18" s="173" t="s">
        <v>7</v>
      </c>
      <c r="L18" s="174">
        <v>356</v>
      </c>
      <c r="M18" s="13">
        <v>652</v>
      </c>
      <c r="N18" s="13">
        <v>1725</v>
      </c>
      <c r="O18" s="53">
        <f>SUM(L18:N18)</f>
        <v>2733</v>
      </c>
      <c r="P18" s="13">
        <v>6605</v>
      </c>
      <c r="Q18" s="13">
        <v>10686</v>
      </c>
      <c r="R18" s="53">
        <f>SUM(P18:Q18)</f>
        <v>17291</v>
      </c>
      <c r="S18" s="13">
        <v>338</v>
      </c>
      <c r="T18" s="53">
        <f>SUM(S18,R18,O18)</f>
        <v>20362</v>
      </c>
      <c r="U18" s="186"/>
    </row>
    <row r="19" spans="1:21" ht="14.25">
      <c r="A19" s="175" t="s">
        <v>0</v>
      </c>
      <c r="B19" s="17">
        <v>8594</v>
      </c>
      <c r="C19" s="17">
        <v>3796</v>
      </c>
      <c r="D19" s="17">
        <f>SUM(B19:C19)</f>
        <v>12390</v>
      </c>
      <c r="E19" s="17">
        <v>42297</v>
      </c>
      <c r="F19" s="17">
        <v>7775</v>
      </c>
      <c r="G19" s="17">
        <f>SUM(E19:F19)</f>
        <v>50072</v>
      </c>
      <c r="H19" s="17">
        <v>506</v>
      </c>
      <c r="I19" s="17">
        <f>SUM(H19,G19,D19)</f>
        <v>62968</v>
      </c>
      <c r="J19" s="66"/>
      <c r="K19" s="176" t="s">
        <v>0</v>
      </c>
      <c r="L19" s="16">
        <v>1202</v>
      </c>
      <c r="M19" s="17">
        <v>1979</v>
      </c>
      <c r="N19" s="17">
        <v>5271</v>
      </c>
      <c r="O19" s="17">
        <f>SUM(L19:N19)</f>
        <v>8452</v>
      </c>
      <c r="P19" s="17">
        <v>18708</v>
      </c>
      <c r="Q19" s="17">
        <v>34956</v>
      </c>
      <c r="R19" s="17">
        <f>SUM(P19:Q19)</f>
        <v>53664</v>
      </c>
      <c r="S19" s="17">
        <v>852</v>
      </c>
      <c r="T19" s="17">
        <f>SUM(S19,R19,O19)</f>
        <v>62968</v>
      </c>
      <c r="U19" s="186"/>
    </row>
    <row r="20" spans="1:21" ht="14.25">
      <c r="A20" s="29" t="s">
        <v>9</v>
      </c>
      <c r="B20" s="13"/>
      <c r="C20" s="13"/>
      <c r="D20" s="53"/>
      <c r="E20" s="13"/>
      <c r="F20" s="13"/>
      <c r="G20" s="53"/>
      <c r="H20" s="13"/>
      <c r="I20" s="53"/>
      <c r="J20" s="65"/>
      <c r="K20" s="177" t="s">
        <v>9</v>
      </c>
      <c r="L20" s="174"/>
      <c r="M20" s="13"/>
      <c r="N20" s="13"/>
      <c r="O20" s="53"/>
      <c r="P20" s="13"/>
      <c r="Q20" s="13"/>
      <c r="R20" s="53"/>
      <c r="S20" s="13"/>
      <c r="T20" s="53"/>
      <c r="U20" s="186"/>
    </row>
    <row r="21" spans="1:21" ht="14.25">
      <c r="A21" s="23" t="s">
        <v>4</v>
      </c>
      <c r="B21" s="13">
        <v>2004</v>
      </c>
      <c r="C21" s="13">
        <v>782</v>
      </c>
      <c r="D21" s="53">
        <f>SUM(B21:C21)</f>
        <v>2786</v>
      </c>
      <c r="E21" s="13">
        <v>297</v>
      </c>
      <c r="F21" s="13">
        <v>947</v>
      </c>
      <c r="G21" s="53">
        <f>SUM(E21:F21)</f>
        <v>1244</v>
      </c>
      <c r="H21" s="13">
        <v>23</v>
      </c>
      <c r="I21" s="53">
        <f>SUM(H21,G21,D21)</f>
        <v>4053</v>
      </c>
      <c r="J21" s="65"/>
      <c r="K21" s="173" t="s">
        <v>4</v>
      </c>
      <c r="L21" s="174">
        <v>284</v>
      </c>
      <c r="M21" s="13">
        <v>371</v>
      </c>
      <c r="N21" s="13">
        <v>841</v>
      </c>
      <c r="O21" s="53">
        <f>SUM(L21:N21)</f>
        <v>1496</v>
      </c>
      <c r="P21" s="13">
        <v>1227</v>
      </c>
      <c r="Q21" s="13">
        <v>1268</v>
      </c>
      <c r="R21" s="53">
        <f>SUM(P21:Q21)</f>
        <v>2495</v>
      </c>
      <c r="S21" s="13">
        <v>62</v>
      </c>
      <c r="T21" s="53">
        <f>SUM(S21,R21,O21)</f>
        <v>4053</v>
      </c>
      <c r="U21" s="186"/>
    </row>
    <row r="22" spans="1:21" ht="14.25">
      <c r="A22" s="23" t="s">
        <v>5</v>
      </c>
      <c r="B22" s="13">
        <v>3642</v>
      </c>
      <c r="C22" s="13">
        <v>1328</v>
      </c>
      <c r="D22" s="53">
        <f>SUM(B22:C22)</f>
        <v>4970</v>
      </c>
      <c r="E22" s="13">
        <v>763</v>
      </c>
      <c r="F22" s="13">
        <v>1544</v>
      </c>
      <c r="G22" s="53">
        <f>SUM(E22:F22)</f>
        <v>2307</v>
      </c>
      <c r="H22" s="13">
        <v>31</v>
      </c>
      <c r="I22" s="53">
        <f>SUM(H22,G22,D22)</f>
        <v>7308</v>
      </c>
      <c r="J22" s="65"/>
      <c r="K22" s="173" t="s">
        <v>5</v>
      </c>
      <c r="L22" s="174">
        <v>512</v>
      </c>
      <c r="M22" s="13">
        <v>546</v>
      </c>
      <c r="N22" s="13">
        <v>1269</v>
      </c>
      <c r="O22" s="53">
        <f>SUM(L22:N22)</f>
        <v>2327</v>
      </c>
      <c r="P22" s="13">
        <v>1942</v>
      </c>
      <c r="Q22" s="13">
        <v>2975</v>
      </c>
      <c r="R22" s="53">
        <f>SUM(P22:Q22)</f>
        <v>4917</v>
      </c>
      <c r="S22" s="13">
        <v>64</v>
      </c>
      <c r="T22" s="53">
        <f>SUM(S22,R22,O22)</f>
        <v>7308</v>
      </c>
      <c r="U22" s="186"/>
    </row>
    <row r="23" spans="1:21" ht="14.25">
      <c r="A23" s="23" t="s">
        <v>7</v>
      </c>
      <c r="B23" s="13">
        <v>2358</v>
      </c>
      <c r="C23" s="13">
        <v>821</v>
      </c>
      <c r="D23" s="53">
        <f>SUM(B23:C23)</f>
        <v>3179</v>
      </c>
      <c r="E23" s="13">
        <v>236</v>
      </c>
      <c r="F23" s="13">
        <v>581</v>
      </c>
      <c r="G23" s="53">
        <f>SUM(E23:F23)</f>
        <v>817</v>
      </c>
      <c r="H23" s="13">
        <v>12</v>
      </c>
      <c r="I23" s="53">
        <f>SUM(H23,G23,D23)</f>
        <v>4008</v>
      </c>
      <c r="J23" s="65"/>
      <c r="K23" s="173" t="s">
        <v>7</v>
      </c>
      <c r="L23" s="174">
        <v>549</v>
      </c>
      <c r="M23" s="13">
        <v>528</v>
      </c>
      <c r="N23" s="13">
        <v>975</v>
      </c>
      <c r="O23" s="53">
        <f>SUM(L23:N23)</f>
        <v>2052</v>
      </c>
      <c r="P23" s="13">
        <v>1148</v>
      </c>
      <c r="Q23" s="13">
        <v>782</v>
      </c>
      <c r="R23" s="53">
        <f>SUM(P23:Q23)</f>
        <v>1930</v>
      </c>
      <c r="S23" s="13">
        <v>26</v>
      </c>
      <c r="T23" s="53">
        <f>SUM(S23,R23,O23)</f>
        <v>4008</v>
      </c>
      <c r="U23" s="186"/>
    </row>
    <row r="24" spans="1:21" ht="14.25">
      <c r="A24" s="175" t="s">
        <v>0</v>
      </c>
      <c r="B24" s="17">
        <v>8004</v>
      </c>
      <c r="C24" s="17">
        <v>2931</v>
      </c>
      <c r="D24" s="17">
        <f>SUM(B24:C24)</f>
        <v>10935</v>
      </c>
      <c r="E24" s="17">
        <v>1296</v>
      </c>
      <c r="F24" s="17">
        <v>3072</v>
      </c>
      <c r="G24" s="17">
        <f>SUM(E24:F24)</f>
        <v>4368</v>
      </c>
      <c r="H24" s="17">
        <v>66</v>
      </c>
      <c r="I24" s="17">
        <f>SUM(H24,G24,D24)</f>
        <v>15369</v>
      </c>
      <c r="J24" s="66"/>
      <c r="K24" s="176" t="s">
        <v>0</v>
      </c>
      <c r="L24" s="16">
        <v>1345</v>
      </c>
      <c r="M24" s="17">
        <v>1445</v>
      </c>
      <c r="N24" s="17">
        <v>3085</v>
      </c>
      <c r="O24" s="17">
        <f>SUM(L24:N24)</f>
        <v>5875</v>
      </c>
      <c r="P24" s="17">
        <v>4317</v>
      </c>
      <c r="Q24" s="17">
        <v>5025</v>
      </c>
      <c r="R24" s="17">
        <f>SUM(P24:Q24)</f>
        <v>9342</v>
      </c>
      <c r="S24" s="17">
        <v>152</v>
      </c>
      <c r="T24" s="17">
        <f>SUM(S24,R24,O24)</f>
        <v>15369</v>
      </c>
      <c r="U24" s="186"/>
    </row>
    <row r="25" spans="1:21" ht="14.25">
      <c r="A25" s="29" t="s">
        <v>10</v>
      </c>
      <c r="B25" s="13"/>
      <c r="C25" s="13"/>
      <c r="D25" s="53"/>
      <c r="E25" s="13"/>
      <c r="F25" s="13"/>
      <c r="G25" s="53"/>
      <c r="H25" s="13"/>
      <c r="I25" s="53"/>
      <c r="J25" s="65"/>
      <c r="K25" s="177" t="s">
        <v>10</v>
      </c>
      <c r="L25" s="174"/>
      <c r="M25" s="13"/>
      <c r="N25" s="13"/>
      <c r="O25" s="53"/>
      <c r="P25" s="13"/>
      <c r="Q25" s="13"/>
      <c r="R25" s="53"/>
      <c r="S25" s="13"/>
      <c r="T25" s="53"/>
      <c r="U25" s="186"/>
    </row>
    <row r="26" spans="1:21" ht="14.25">
      <c r="A26" s="23" t="s">
        <v>4</v>
      </c>
      <c r="B26" s="13">
        <v>895</v>
      </c>
      <c r="C26" s="13">
        <v>361</v>
      </c>
      <c r="D26" s="53">
        <f>SUM(B26:C26)</f>
        <v>1256</v>
      </c>
      <c r="E26" s="13">
        <v>5913</v>
      </c>
      <c r="F26" s="13">
        <v>584</v>
      </c>
      <c r="G26" s="53">
        <f>SUM(E26:F26)</f>
        <v>6497</v>
      </c>
      <c r="H26" s="13">
        <v>42</v>
      </c>
      <c r="I26" s="53">
        <f>SUM(H26,G26,D26)</f>
        <v>7795</v>
      </c>
      <c r="J26" s="65"/>
      <c r="K26" s="173" t="s">
        <v>4</v>
      </c>
      <c r="L26" s="174">
        <v>371</v>
      </c>
      <c r="M26" s="13">
        <v>641</v>
      </c>
      <c r="N26" s="13">
        <v>1616</v>
      </c>
      <c r="O26" s="53">
        <f>SUM(L26:N26)</f>
        <v>2628</v>
      </c>
      <c r="P26" s="13">
        <v>2805</v>
      </c>
      <c r="Q26" s="13">
        <v>2256</v>
      </c>
      <c r="R26" s="53">
        <f>SUM(P26:Q26)</f>
        <v>5061</v>
      </c>
      <c r="S26" s="13">
        <v>106</v>
      </c>
      <c r="T26" s="53">
        <f>SUM(S26,R26,O26)</f>
        <v>7795</v>
      </c>
      <c r="U26" s="186"/>
    </row>
    <row r="27" spans="1:21" ht="14.25">
      <c r="A27" s="23" t="s">
        <v>5</v>
      </c>
      <c r="B27" s="13">
        <v>2350</v>
      </c>
      <c r="C27" s="13">
        <v>904</v>
      </c>
      <c r="D27" s="53">
        <f>SUM(B27:C27)</f>
        <v>3254</v>
      </c>
      <c r="E27" s="13">
        <v>42385</v>
      </c>
      <c r="F27" s="13">
        <v>2329</v>
      </c>
      <c r="G27" s="53">
        <f>SUM(E27:F27)</f>
        <v>44714</v>
      </c>
      <c r="H27" s="13">
        <v>94</v>
      </c>
      <c r="I27" s="53">
        <f>SUM(H27,G27,D27)</f>
        <v>48062</v>
      </c>
      <c r="J27" s="65"/>
      <c r="K27" s="173" t="s">
        <v>5</v>
      </c>
      <c r="L27" s="174">
        <v>763</v>
      </c>
      <c r="M27" s="13">
        <v>1504</v>
      </c>
      <c r="N27" s="13">
        <v>4769</v>
      </c>
      <c r="O27" s="53">
        <f>SUM(L27:N27)</f>
        <v>7036</v>
      </c>
      <c r="P27" s="13">
        <v>18644</v>
      </c>
      <c r="Q27" s="13">
        <v>22121</v>
      </c>
      <c r="R27" s="53">
        <f>SUM(P27:Q27)</f>
        <v>40765</v>
      </c>
      <c r="S27" s="13">
        <v>261</v>
      </c>
      <c r="T27" s="53">
        <f>SUM(S27,R27,O27)</f>
        <v>48062</v>
      </c>
      <c r="U27" s="186"/>
    </row>
    <row r="28" spans="1:21" ht="14.25">
      <c r="A28" s="23" t="s">
        <v>6</v>
      </c>
      <c r="B28" s="13">
        <v>0</v>
      </c>
      <c r="C28" s="13">
        <v>0</v>
      </c>
      <c r="D28" s="53">
        <f>SUM(B28:C28)</f>
        <v>0</v>
      </c>
      <c r="E28" s="13"/>
      <c r="F28" s="13"/>
      <c r="G28" s="53">
        <f>SUM(E28:F28)</f>
        <v>0</v>
      </c>
      <c r="H28" s="13"/>
      <c r="I28" s="53">
        <f>SUM(H28,G28,D28)</f>
        <v>0</v>
      </c>
      <c r="J28" s="65"/>
      <c r="K28" s="173" t="s">
        <v>6</v>
      </c>
      <c r="L28" s="174">
        <v>0</v>
      </c>
      <c r="M28" s="13">
        <v>0</v>
      </c>
      <c r="N28" s="13">
        <v>0</v>
      </c>
      <c r="O28" s="53">
        <f>SUM(L28:N28)</f>
        <v>0</v>
      </c>
      <c r="P28" s="13">
        <v>0</v>
      </c>
      <c r="Q28" s="13">
        <v>0</v>
      </c>
      <c r="R28" s="53">
        <f>SUM(P28:Q28)</f>
        <v>0</v>
      </c>
      <c r="S28" s="13">
        <v>0</v>
      </c>
      <c r="T28" s="53">
        <f>SUM(S28,R28,O28)</f>
        <v>0</v>
      </c>
      <c r="U28" s="186"/>
    </row>
    <row r="29" spans="1:21" ht="14.25">
      <c r="A29" s="23" t="s">
        <v>7</v>
      </c>
      <c r="B29" s="13">
        <v>448</v>
      </c>
      <c r="C29" s="13">
        <v>191</v>
      </c>
      <c r="D29" s="53">
        <f>SUM(B29:C29)</f>
        <v>639</v>
      </c>
      <c r="E29" s="13">
        <v>8647</v>
      </c>
      <c r="F29" s="13">
        <v>474</v>
      </c>
      <c r="G29" s="53">
        <f>SUM(E29:F29)</f>
        <v>9121</v>
      </c>
      <c r="H29" s="13">
        <v>13</v>
      </c>
      <c r="I29" s="53">
        <f>SUM(H29,G29,D29)</f>
        <v>9773</v>
      </c>
      <c r="J29" s="65"/>
      <c r="K29" s="173" t="s">
        <v>7</v>
      </c>
      <c r="L29" s="174">
        <v>177</v>
      </c>
      <c r="M29" s="13">
        <v>405</v>
      </c>
      <c r="N29" s="13">
        <v>1220</v>
      </c>
      <c r="O29" s="53">
        <f>SUM(L29:N29)</f>
        <v>1802</v>
      </c>
      <c r="P29" s="13">
        <v>4043</v>
      </c>
      <c r="Q29" s="13">
        <v>3884</v>
      </c>
      <c r="R29" s="53">
        <f>SUM(P29:Q29)</f>
        <v>7927</v>
      </c>
      <c r="S29" s="13">
        <v>44</v>
      </c>
      <c r="T29" s="53">
        <f>SUM(S29,R29,O29)</f>
        <v>9773</v>
      </c>
      <c r="U29" s="186"/>
    </row>
    <row r="30" spans="1:21" ht="14.25">
      <c r="A30" s="175" t="s">
        <v>0</v>
      </c>
      <c r="B30" s="17">
        <v>3693</v>
      </c>
      <c r="C30" s="17">
        <v>1456</v>
      </c>
      <c r="D30" s="17">
        <f>SUM(B30:C30)</f>
        <v>5149</v>
      </c>
      <c r="E30" s="17">
        <v>56945</v>
      </c>
      <c r="F30" s="17">
        <v>3387</v>
      </c>
      <c r="G30" s="17">
        <f>SUM(E30:F30)</f>
        <v>60332</v>
      </c>
      <c r="H30" s="17">
        <v>149</v>
      </c>
      <c r="I30" s="17">
        <f>SUM(H30,G30,D30)</f>
        <v>65630</v>
      </c>
      <c r="J30" s="66"/>
      <c r="K30" s="176" t="s">
        <v>0</v>
      </c>
      <c r="L30" s="16">
        <v>1311</v>
      </c>
      <c r="M30" s="17">
        <v>2550</v>
      </c>
      <c r="N30" s="17">
        <v>7605</v>
      </c>
      <c r="O30" s="17">
        <f>SUM(L30:N30)</f>
        <v>11466</v>
      </c>
      <c r="P30" s="17">
        <v>25492</v>
      </c>
      <c r="Q30" s="17">
        <v>28261</v>
      </c>
      <c r="R30" s="17">
        <f>SUM(P30:Q30)</f>
        <v>53753</v>
      </c>
      <c r="S30" s="17">
        <v>411</v>
      </c>
      <c r="T30" s="17">
        <f>SUM(S30,R30,O30)</f>
        <v>65630</v>
      </c>
      <c r="U30" s="186"/>
    </row>
    <row r="31" spans="1:21" ht="14.25">
      <c r="A31" s="29" t="s">
        <v>11</v>
      </c>
      <c r="B31" s="13"/>
      <c r="C31" s="13"/>
      <c r="D31" s="53"/>
      <c r="E31" s="13"/>
      <c r="F31" s="13"/>
      <c r="G31" s="53"/>
      <c r="H31" s="13"/>
      <c r="I31" s="53"/>
      <c r="J31" s="65"/>
      <c r="K31" s="177" t="s">
        <v>11</v>
      </c>
      <c r="L31" s="174"/>
      <c r="M31" s="13"/>
      <c r="N31" s="13"/>
      <c r="O31" s="53"/>
      <c r="P31" s="13"/>
      <c r="Q31" s="13"/>
      <c r="R31" s="53"/>
      <c r="S31" s="13"/>
      <c r="T31" s="53"/>
      <c r="U31" s="186"/>
    </row>
    <row r="32" spans="1:21" ht="14.25">
      <c r="A32" s="23" t="s">
        <v>4</v>
      </c>
      <c r="B32" s="13">
        <v>1459</v>
      </c>
      <c r="C32" s="13">
        <v>680</v>
      </c>
      <c r="D32" s="53">
        <f>SUM(B32:C32)</f>
        <v>2139</v>
      </c>
      <c r="E32" s="13">
        <v>8965</v>
      </c>
      <c r="F32" s="13">
        <v>1322</v>
      </c>
      <c r="G32" s="53">
        <f>SUM(E32:F32)</f>
        <v>10287</v>
      </c>
      <c r="H32" s="13">
        <v>48</v>
      </c>
      <c r="I32" s="53">
        <f>SUM(H32,G32,D32)</f>
        <v>12474</v>
      </c>
      <c r="J32" s="65"/>
      <c r="K32" s="173" t="s">
        <v>4</v>
      </c>
      <c r="L32" s="174">
        <v>680</v>
      </c>
      <c r="M32" s="13">
        <v>1017</v>
      </c>
      <c r="N32" s="13">
        <v>2176</v>
      </c>
      <c r="O32" s="53">
        <f>SUM(L32:N32)</f>
        <v>3873</v>
      </c>
      <c r="P32" s="13">
        <v>4360</v>
      </c>
      <c r="Q32" s="13">
        <v>4105</v>
      </c>
      <c r="R32" s="53">
        <f>SUM(P32:Q32)</f>
        <v>8465</v>
      </c>
      <c r="S32" s="13">
        <v>136</v>
      </c>
      <c r="T32" s="53">
        <f>SUM(S32,R32,O32)</f>
        <v>12474</v>
      </c>
      <c r="U32" s="186"/>
    </row>
    <row r="33" spans="1:21" ht="16.5" customHeight="1">
      <c r="A33" s="23" t="s">
        <v>5</v>
      </c>
      <c r="B33" s="13">
        <v>4625</v>
      </c>
      <c r="C33" s="13">
        <v>1898</v>
      </c>
      <c r="D33" s="53">
        <f>SUM(B33:C33)</f>
        <v>6523</v>
      </c>
      <c r="E33" s="13">
        <v>46875</v>
      </c>
      <c r="F33" s="13">
        <v>4234</v>
      </c>
      <c r="G33" s="53">
        <f>SUM(E33:F33)</f>
        <v>51109</v>
      </c>
      <c r="H33" s="13">
        <v>151</v>
      </c>
      <c r="I33" s="53">
        <f>SUM(H33,G33,D33)</f>
        <v>57783</v>
      </c>
      <c r="J33" s="65"/>
      <c r="K33" s="173" t="s">
        <v>5</v>
      </c>
      <c r="L33" s="174">
        <v>1366</v>
      </c>
      <c r="M33" s="13">
        <v>2712</v>
      </c>
      <c r="N33" s="13">
        <v>6096</v>
      </c>
      <c r="O33" s="53">
        <f>SUM(L33:N33)</f>
        <v>10174</v>
      </c>
      <c r="P33" s="13">
        <v>19166</v>
      </c>
      <c r="Q33" s="13">
        <v>28114</v>
      </c>
      <c r="R33" s="53">
        <f>SUM(P33:Q33)</f>
        <v>47280</v>
      </c>
      <c r="S33" s="13">
        <v>329</v>
      </c>
      <c r="T33" s="53">
        <f>SUM(S33,R33,O33)</f>
        <v>57783</v>
      </c>
      <c r="U33" s="186"/>
    </row>
    <row r="34" spans="1:21" ht="14.25">
      <c r="A34" s="23" t="s">
        <v>6</v>
      </c>
      <c r="B34" s="13">
        <v>0</v>
      </c>
      <c r="C34" s="13">
        <v>0</v>
      </c>
      <c r="D34" s="53">
        <f>SUM(B34:C34)</f>
        <v>0</v>
      </c>
      <c r="E34" s="13"/>
      <c r="F34" s="13"/>
      <c r="G34" s="53">
        <f>SUM(E34:F34)</f>
        <v>0</v>
      </c>
      <c r="H34" s="13"/>
      <c r="I34" s="53">
        <f>SUM(H34,G34,D34)</f>
        <v>0</v>
      </c>
      <c r="J34" s="65"/>
      <c r="K34" s="173" t="s">
        <v>6</v>
      </c>
      <c r="L34" s="174">
        <v>0</v>
      </c>
      <c r="M34" s="13">
        <v>0</v>
      </c>
      <c r="N34" s="13">
        <v>0</v>
      </c>
      <c r="O34" s="53">
        <f>SUM(L34:N34)</f>
        <v>0</v>
      </c>
      <c r="P34" s="13">
        <v>0</v>
      </c>
      <c r="Q34" s="13">
        <v>0</v>
      </c>
      <c r="R34" s="53">
        <f>SUM(P34:Q34)</f>
        <v>0</v>
      </c>
      <c r="S34" s="13">
        <v>0</v>
      </c>
      <c r="T34" s="53">
        <f>SUM(S34,R34,O34)</f>
        <v>0</v>
      </c>
      <c r="U34" s="186"/>
    </row>
    <row r="35" spans="1:21" ht="14.25">
      <c r="A35" s="23" t="s">
        <v>7</v>
      </c>
      <c r="B35" s="13">
        <v>1879</v>
      </c>
      <c r="C35" s="13">
        <v>634</v>
      </c>
      <c r="D35" s="53">
        <f>SUM(B35:C35)</f>
        <v>2513</v>
      </c>
      <c r="E35" s="13">
        <v>15170</v>
      </c>
      <c r="F35" s="13">
        <v>1379</v>
      </c>
      <c r="G35" s="53">
        <f>SUM(E35:F35)</f>
        <v>16549</v>
      </c>
      <c r="H35" s="13">
        <v>80</v>
      </c>
      <c r="I35" s="53">
        <f>SUM(H35,G35,D35)</f>
        <v>19142</v>
      </c>
      <c r="J35" s="65"/>
      <c r="K35" s="173" t="s">
        <v>7</v>
      </c>
      <c r="L35" s="174">
        <v>637</v>
      </c>
      <c r="M35" s="13">
        <v>1164</v>
      </c>
      <c r="N35" s="13">
        <v>2330</v>
      </c>
      <c r="O35" s="53">
        <f>SUM(L35:N35)</f>
        <v>4131</v>
      </c>
      <c r="P35" s="13">
        <v>6524</v>
      </c>
      <c r="Q35" s="13">
        <v>8355</v>
      </c>
      <c r="R35" s="53">
        <f>SUM(P35:Q35)</f>
        <v>14879</v>
      </c>
      <c r="S35" s="13">
        <v>132</v>
      </c>
      <c r="T35" s="53">
        <f>SUM(S35,R35,O35)</f>
        <v>19142</v>
      </c>
      <c r="U35" s="186"/>
    </row>
    <row r="36" spans="1:21" ht="14.25">
      <c r="A36" s="175" t="s">
        <v>0</v>
      </c>
      <c r="B36" s="17">
        <v>7963</v>
      </c>
      <c r="C36" s="17">
        <v>3212</v>
      </c>
      <c r="D36" s="17">
        <f>SUM(B36:C36)</f>
        <v>11175</v>
      </c>
      <c r="E36" s="17">
        <v>71010</v>
      </c>
      <c r="F36" s="17">
        <v>6935</v>
      </c>
      <c r="G36" s="17">
        <f>SUM(E36:F36)</f>
        <v>77945</v>
      </c>
      <c r="H36" s="17">
        <v>279</v>
      </c>
      <c r="I36" s="17">
        <f>SUM(H36,G36,D36)</f>
        <v>89399</v>
      </c>
      <c r="J36" s="66"/>
      <c r="K36" s="176" t="s">
        <v>0</v>
      </c>
      <c r="L36" s="16">
        <v>2683</v>
      </c>
      <c r="M36" s="17">
        <v>4893</v>
      </c>
      <c r="N36" s="17">
        <v>10602</v>
      </c>
      <c r="O36" s="17">
        <f>SUM(L36:N36)</f>
        <v>18178</v>
      </c>
      <c r="P36" s="17">
        <v>30050</v>
      </c>
      <c r="Q36" s="17">
        <v>40574</v>
      </c>
      <c r="R36" s="17">
        <f>SUM(P36:Q36)</f>
        <v>70624</v>
      </c>
      <c r="S36" s="17">
        <v>597</v>
      </c>
      <c r="T36" s="17">
        <f>SUM(S36,R36,O36)</f>
        <v>89399</v>
      </c>
      <c r="U36" s="186"/>
    </row>
    <row r="37" spans="1:21" ht="14.25">
      <c r="A37" s="29" t="s">
        <v>12</v>
      </c>
      <c r="B37" s="13"/>
      <c r="C37" s="13"/>
      <c r="D37" s="53"/>
      <c r="E37" s="13"/>
      <c r="F37" s="13"/>
      <c r="G37" s="53"/>
      <c r="H37" s="13"/>
      <c r="I37" s="53"/>
      <c r="J37" s="65"/>
      <c r="K37" s="177" t="s">
        <v>12</v>
      </c>
      <c r="L37" s="174"/>
      <c r="M37" s="13"/>
      <c r="N37" s="13"/>
      <c r="O37" s="53"/>
      <c r="P37" s="13"/>
      <c r="Q37" s="13"/>
      <c r="R37" s="53"/>
      <c r="S37" s="13"/>
      <c r="T37" s="53"/>
      <c r="U37" s="186"/>
    </row>
    <row r="38" spans="1:21" ht="14.25">
      <c r="A38" s="23" t="s">
        <v>4</v>
      </c>
      <c r="B38" s="13">
        <v>27</v>
      </c>
      <c r="C38" s="13">
        <v>9</v>
      </c>
      <c r="D38" s="53">
        <f>SUM(B38:C38)</f>
        <v>36</v>
      </c>
      <c r="E38" s="13">
        <v>9</v>
      </c>
      <c r="F38" s="13">
        <v>13</v>
      </c>
      <c r="G38" s="53">
        <f>SUM(E38:F38)</f>
        <v>22</v>
      </c>
      <c r="H38" s="13">
        <v>1</v>
      </c>
      <c r="I38" s="53">
        <f>SUM(H38,G38,D38)</f>
        <v>59</v>
      </c>
      <c r="J38" s="65"/>
      <c r="K38" s="173" t="s">
        <v>4</v>
      </c>
      <c r="L38" s="174">
        <v>3</v>
      </c>
      <c r="M38" s="13">
        <v>5</v>
      </c>
      <c r="N38" s="13">
        <v>17</v>
      </c>
      <c r="O38" s="53">
        <f>SUM(L38:N38)</f>
        <v>25</v>
      </c>
      <c r="P38" s="13">
        <v>18</v>
      </c>
      <c r="Q38" s="13">
        <v>13</v>
      </c>
      <c r="R38" s="53">
        <f>SUM(P38:Q38)</f>
        <v>31</v>
      </c>
      <c r="S38" s="13">
        <v>3</v>
      </c>
      <c r="T38" s="53">
        <f>SUM(S38,R38,O38)</f>
        <v>59</v>
      </c>
      <c r="U38" s="186"/>
    </row>
    <row r="39" spans="1:21" ht="14.25">
      <c r="A39" s="175" t="s">
        <v>0</v>
      </c>
      <c r="B39" s="17">
        <v>27</v>
      </c>
      <c r="C39" s="17">
        <v>9</v>
      </c>
      <c r="D39" s="17">
        <f>SUM(B39:C39)</f>
        <v>36</v>
      </c>
      <c r="E39" s="17">
        <v>9</v>
      </c>
      <c r="F39" s="17">
        <v>13</v>
      </c>
      <c r="G39" s="17">
        <f>SUM(E39:F39)</f>
        <v>22</v>
      </c>
      <c r="H39" s="17">
        <v>1</v>
      </c>
      <c r="I39" s="17">
        <f>SUM(H39,G39,D39)</f>
        <v>59</v>
      </c>
      <c r="J39" s="66"/>
      <c r="K39" s="176" t="s">
        <v>0</v>
      </c>
      <c r="L39" s="16">
        <v>3</v>
      </c>
      <c r="M39" s="17">
        <v>5</v>
      </c>
      <c r="N39" s="17">
        <v>17</v>
      </c>
      <c r="O39" s="17">
        <f>SUM(L39:N39)</f>
        <v>25</v>
      </c>
      <c r="P39" s="17">
        <v>18</v>
      </c>
      <c r="Q39" s="17">
        <v>13</v>
      </c>
      <c r="R39" s="17">
        <f>SUM(P39:Q39)</f>
        <v>31</v>
      </c>
      <c r="S39" s="17">
        <v>3</v>
      </c>
      <c r="T39" s="17">
        <f>SUM(S39,R39,O39)</f>
        <v>59</v>
      </c>
      <c r="U39" s="186"/>
    </row>
    <row r="40" spans="1:21" ht="14.25">
      <c r="A40" s="29" t="s">
        <v>13</v>
      </c>
      <c r="B40" s="13"/>
      <c r="C40" s="13"/>
      <c r="D40" s="53"/>
      <c r="E40" s="13"/>
      <c r="F40" s="13"/>
      <c r="G40" s="53"/>
      <c r="H40" s="13"/>
      <c r="I40" s="53"/>
      <c r="J40" s="65"/>
      <c r="K40" s="177" t="s">
        <v>13</v>
      </c>
      <c r="L40" s="174"/>
      <c r="M40" s="13"/>
      <c r="N40" s="13"/>
      <c r="O40" s="53"/>
      <c r="P40" s="13"/>
      <c r="Q40" s="13"/>
      <c r="R40" s="53"/>
      <c r="S40" s="13"/>
      <c r="T40" s="53"/>
      <c r="U40" s="186"/>
    </row>
    <row r="41" spans="1:21" ht="14.25">
      <c r="A41" s="23" t="s">
        <v>4</v>
      </c>
      <c r="B41" s="13">
        <v>1682</v>
      </c>
      <c r="C41" s="13">
        <v>533</v>
      </c>
      <c r="D41" s="53">
        <f>SUM(B41:C41)</f>
        <v>2215</v>
      </c>
      <c r="E41" s="13">
        <v>4940</v>
      </c>
      <c r="F41" s="13">
        <v>1076</v>
      </c>
      <c r="G41" s="53">
        <f>SUM(E41:F41)</f>
        <v>6016</v>
      </c>
      <c r="H41" s="13">
        <v>15</v>
      </c>
      <c r="I41" s="53">
        <f>SUM(H41,G41,D41)</f>
        <v>8246</v>
      </c>
      <c r="J41" s="65"/>
      <c r="K41" s="173" t="s">
        <v>4</v>
      </c>
      <c r="L41" s="174">
        <v>574</v>
      </c>
      <c r="M41" s="13">
        <v>837</v>
      </c>
      <c r="N41" s="13">
        <v>1841</v>
      </c>
      <c r="O41" s="53">
        <f>SUM(L41:N41)</f>
        <v>3252</v>
      </c>
      <c r="P41" s="13">
        <v>2995</v>
      </c>
      <c r="Q41" s="13">
        <v>1957</v>
      </c>
      <c r="R41" s="53">
        <f>SUM(P41:Q41)</f>
        <v>4952</v>
      </c>
      <c r="S41" s="13">
        <v>42</v>
      </c>
      <c r="T41" s="53">
        <f>SUM(S41,R41,O41)</f>
        <v>8246</v>
      </c>
      <c r="U41" s="186"/>
    </row>
    <row r="42" spans="1:21" ht="14.25">
      <c r="A42" s="23" t="s">
        <v>5</v>
      </c>
      <c r="B42" s="13">
        <v>2268</v>
      </c>
      <c r="C42" s="13">
        <v>968</v>
      </c>
      <c r="D42" s="53">
        <f>SUM(B42:C42)</f>
        <v>3236</v>
      </c>
      <c r="E42" s="13">
        <v>27570</v>
      </c>
      <c r="F42" s="13">
        <v>2753</v>
      </c>
      <c r="G42" s="53">
        <f>SUM(E42:F42)</f>
        <v>30323</v>
      </c>
      <c r="H42" s="13">
        <v>99</v>
      </c>
      <c r="I42" s="53">
        <f>SUM(H42,G42,D42)</f>
        <v>33658</v>
      </c>
      <c r="J42" s="65"/>
      <c r="K42" s="173" t="s">
        <v>5</v>
      </c>
      <c r="L42" s="174">
        <v>600</v>
      </c>
      <c r="M42" s="13">
        <v>1315</v>
      </c>
      <c r="N42" s="13">
        <v>4428</v>
      </c>
      <c r="O42" s="53">
        <f>SUM(L42:N42)</f>
        <v>6343</v>
      </c>
      <c r="P42" s="13">
        <v>13260</v>
      </c>
      <c r="Q42" s="13">
        <v>13905</v>
      </c>
      <c r="R42" s="53">
        <f>SUM(P42:Q42)</f>
        <v>27165</v>
      </c>
      <c r="S42" s="13">
        <v>150</v>
      </c>
      <c r="T42" s="53">
        <f>SUM(S42,R42,O42)</f>
        <v>33658</v>
      </c>
      <c r="U42" s="186"/>
    </row>
    <row r="43" spans="1:21" ht="14.25">
      <c r="A43" s="23" t="s">
        <v>6</v>
      </c>
      <c r="B43" s="13">
        <v>57</v>
      </c>
      <c r="C43" s="13">
        <v>14</v>
      </c>
      <c r="D43" s="53">
        <f>SUM(B43:C43)</f>
        <v>71</v>
      </c>
      <c r="E43" s="13">
        <v>134</v>
      </c>
      <c r="F43" s="13">
        <v>12</v>
      </c>
      <c r="G43" s="53">
        <f>SUM(E43:F43)</f>
        <v>146</v>
      </c>
      <c r="H43" s="13">
        <v>1</v>
      </c>
      <c r="I43" s="53">
        <f>SUM(H43,G43,D43)</f>
        <v>218</v>
      </c>
      <c r="J43" s="65"/>
      <c r="K43" s="173" t="s">
        <v>6</v>
      </c>
      <c r="L43" s="174">
        <v>4</v>
      </c>
      <c r="M43" s="13">
        <v>4</v>
      </c>
      <c r="N43" s="13">
        <v>19</v>
      </c>
      <c r="O43" s="53">
        <f>SUM(L43:N43)</f>
        <v>27</v>
      </c>
      <c r="P43" s="13">
        <v>80</v>
      </c>
      <c r="Q43" s="13">
        <v>111</v>
      </c>
      <c r="R43" s="53">
        <f>SUM(P43:Q43)</f>
        <v>191</v>
      </c>
      <c r="S43" s="13">
        <v>0</v>
      </c>
      <c r="T43" s="53">
        <f>SUM(S43,R43,O43)</f>
        <v>218</v>
      </c>
      <c r="U43" s="186"/>
    </row>
    <row r="44" spans="1:21" ht="14.25">
      <c r="A44" s="23" t="s">
        <v>7</v>
      </c>
      <c r="B44" s="13">
        <v>538</v>
      </c>
      <c r="C44" s="13">
        <v>221</v>
      </c>
      <c r="D44" s="53">
        <f>SUM(B44:C44)</f>
        <v>759</v>
      </c>
      <c r="E44" s="13">
        <v>5922</v>
      </c>
      <c r="F44" s="13">
        <v>613</v>
      </c>
      <c r="G44" s="53">
        <f>SUM(E44:F44)</f>
        <v>6535</v>
      </c>
      <c r="H44" s="13">
        <v>45</v>
      </c>
      <c r="I44" s="53">
        <f>SUM(H44,G44,D44)</f>
        <v>7339</v>
      </c>
      <c r="J44" s="65"/>
      <c r="K44" s="173" t="s">
        <v>7</v>
      </c>
      <c r="L44" s="174">
        <v>92</v>
      </c>
      <c r="M44" s="13">
        <v>315</v>
      </c>
      <c r="N44" s="13">
        <v>950</v>
      </c>
      <c r="O44" s="53">
        <f>SUM(L44:N44)</f>
        <v>1357</v>
      </c>
      <c r="P44" s="13">
        <v>2969</v>
      </c>
      <c r="Q44" s="13">
        <v>2951</v>
      </c>
      <c r="R44" s="53">
        <f>SUM(P44:Q44)</f>
        <v>5920</v>
      </c>
      <c r="S44" s="13">
        <v>62</v>
      </c>
      <c r="T44" s="53">
        <f>SUM(S44,R44,O44)</f>
        <v>7339</v>
      </c>
      <c r="U44" s="186"/>
    </row>
    <row r="45" spans="1:21" ht="14.25">
      <c r="A45" s="175" t="s">
        <v>0</v>
      </c>
      <c r="B45" s="17">
        <v>4545</v>
      </c>
      <c r="C45" s="17">
        <v>1736</v>
      </c>
      <c r="D45" s="17">
        <f>SUM(B45:C45)</f>
        <v>6281</v>
      </c>
      <c r="E45" s="17">
        <v>38566</v>
      </c>
      <c r="F45" s="17">
        <v>4454</v>
      </c>
      <c r="G45" s="17">
        <f>SUM(E45:F45)</f>
        <v>43020</v>
      </c>
      <c r="H45" s="17">
        <v>160</v>
      </c>
      <c r="I45" s="17">
        <f>SUM(H45,G45,D45)</f>
        <v>49461</v>
      </c>
      <c r="J45" s="66"/>
      <c r="K45" s="176" t="s">
        <v>0</v>
      </c>
      <c r="L45" s="16">
        <v>1270</v>
      </c>
      <c r="M45" s="17">
        <v>2471</v>
      </c>
      <c r="N45" s="17">
        <v>7238</v>
      </c>
      <c r="O45" s="17">
        <f>SUM(L45:N45)</f>
        <v>10979</v>
      </c>
      <c r="P45" s="17">
        <v>19304</v>
      </c>
      <c r="Q45" s="17">
        <v>18924</v>
      </c>
      <c r="R45" s="17">
        <f>SUM(P45:Q45)</f>
        <v>38228</v>
      </c>
      <c r="S45" s="17">
        <v>254</v>
      </c>
      <c r="T45" s="17">
        <f>SUM(S45,R45,O45)</f>
        <v>49461</v>
      </c>
      <c r="U45" s="186"/>
    </row>
    <row r="46" spans="1:21" ht="14.25">
      <c r="A46" s="178" t="s">
        <v>14</v>
      </c>
      <c r="B46" s="19"/>
      <c r="C46" s="19"/>
      <c r="D46" s="54"/>
      <c r="E46" s="19"/>
      <c r="F46" s="19"/>
      <c r="G46" s="54"/>
      <c r="H46" s="19"/>
      <c r="I46" s="54"/>
      <c r="J46" s="65"/>
      <c r="K46" s="170" t="s">
        <v>14</v>
      </c>
      <c r="L46" s="179"/>
      <c r="M46" s="19"/>
      <c r="N46" s="19"/>
      <c r="O46" s="54"/>
      <c r="P46" s="19"/>
      <c r="Q46" s="19"/>
      <c r="R46" s="54"/>
      <c r="S46" s="19"/>
      <c r="T46" s="54"/>
      <c r="U46" s="186"/>
    </row>
    <row r="47" spans="1:21" ht="14.25">
      <c r="A47" s="23" t="s">
        <v>4</v>
      </c>
      <c r="B47" s="13">
        <f aca="true" t="shared" si="0" ref="B47:I47">SUM(B9,B15,B21,B26,B32,B38,B41)</f>
        <v>9827</v>
      </c>
      <c r="C47" s="13">
        <f t="shared" si="0"/>
        <v>4124</v>
      </c>
      <c r="D47" s="53">
        <f t="shared" si="0"/>
        <v>13951</v>
      </c>
      <c r="E47" s="13">
        <f t="shared" si="0"/>
        <v>34728</v>
      </c>
      <c r="F47" s="13">
        <f t="shared" si="0"/>
        <v>7134</v>
      </c>
      <c r="G47" s="53">
        <f t="shared" si="0"/>
        <v>41862</v>
      </c>
      <c r="H47" s="13">
        <f t="shared" si="0"/>
        <v>247</v>
      </c>
      <c r="I47" s="53">
        <f t="shared" si="0"/>
        <v>56060</v>
      </c>
      <c r="J47" s="65"/>
      <c r="K47" s="173" t="s">
        <v>4</v>
      </c>
      <c r="L47" s="174">
        <f aca="true" t="shared" si="1" ref="L47:T47">SUM(L9,L15,L21,L26,L32,L38,L41)</f>
        <v>3543</v>
      </c>
      <c r="M47" s="13">
        <f t="shared" si="1"/>
        <v>4647</v>
      </c>
      <c r="N47" s="13">
        <f t="shared" si="1"/>
        <v>10259</v>
      </c>
      <c r="O47" s="53">
        <f t="shared" si="1"/>
        <v>18449</v>
      </c>
      <c r="P47" s="13">
        <f t="shared" si="1"/>
        <v>18943</v>
      </c>
      <c r="Q47" s="13">
        <f t="shared" si="1"/>
        <v>18074</v>
      </c>
      <c r="R47" s="53">
        <f t="shared" si="1"/>
        <v>37017</v>
      </c>
      <c r="S47" s="13">
        <f t="shared" si="1"/>
        <v>594</v>
      </c>
      <c r="T47" s="53">
        <f t="shared" si="1"/>
        <v>56060</v>
      </c>
      <c r="U47" s="186"/>
    </row>
    <row r="48" spans="1:21" ht="14.25">
      <c r="A48" s="23" t="s">
        <v>5</v>
      </c>
      <c r="B48" s="13">
        <f aca="true" t="shared" si="2" ref="B48:I48">SUM(B10,B16,B22,B27,B33,B42)</f>
        <v>23794</v>
      </c>
      <c r="C48" s="13">
        <f t="shared" si="2"/>
        <v>10130</v>
      </c>
      <c r="D48" s="53">
        <f t="shared" si="2"/>
        <v>33924</v>
      </c>
      <c r="E48" s="13">
        <f t="shared" si="2"/>
        <v>189558</v>
      </c>
      <c r="F48" s="13">
        <f t="shared" si="2"/>
        <v>20816</v>
      </c>
      <c r="G48" s="53">
        <f t="shared" si="2"/>
        <v>210374</v>
      </c>
      <c r="H48" s="13">
        <f t="shared" si="2"/>
        <v>1110</v>
      </c>
      <c r="I48" s="53">
        <f t="shared" si="2"/>
        <v>245408</v>
      </c>
      <c r="J48" s="65"/>
      <c r="K48" s="173" t="s">
        <v>5</v>
      </c>
      <c r="L48" s="174">
        <f aca="true" t="shared" si="3" ref="L48:T48">SUM(L10,L16,L22,L27,L33,L42)</f>
        <v>6506</v>
      </c>
      <c r="M48" s="13">
        <f t="shared" si="3"/>
        <v>10327</v>
      </c>
      <c r="N48" s="13">
        <f t="shared" si="3"/>
        <v>26234</v>
      </c>
      <c r="O48" s="53">
        <f t="shared" si="3"/>
        <v>43067</v>
      </c>
      <c r="P48" s="13">
        <f t="shared" si="3"/>
        <v>83975</v>
      </c>
      <c r="Q48" s="13">
        <f t="shared" si="3"/>
        <v>116324</v>
      </c>
      <c r="R48" s="53">
        <f t="shared" si="3"/>
        <v>200299</v>
      </c>
      <c r="S48" s="13">
        <f t="shared" si="3"/>
        <v>2042</v>
      </c>
      <c r="T48" s="53">
        <f t="shared" si="3"/>
        <v>245408</v>
      </c>
      <c r="U48" s="186"/>
    </row>
    <row r="49" spans="1:21" ht="14.25">
      <c r="A49" s="23" t="s">
        <v>6</v>
      </c>
      <c r="B49" s="13">
        <f aca="true" t="shared" si="4" ref="B49:I49">SUM(B11,B17,B28,B34,B43)</f>
        <v>57</v>
      </c>
      <c r="C49" s="13">
        <f t="shared" si="4"/>
        <v>14</v>
      </c>
      <c r="D49" s="53">
        <f t="shared" si="4"/>
        <v>71</v>
      </c>
      <c r="E49" s="13">
        <f t="shared" si="4"/>
        <v>134</v>
      </c>
      <c r="F49" s="13">
        <f t="shared" si="4"/>
        <v>12</v>
      </c>
      <c r="G49" s="53">
        <f t="shared" si="4"/>
        <v>146</v>
      </c>
      <c r="H49" s="13">
        <f t="shared" si="4"/>
        <v>1</v>
      </c>
      <c r="I49" s="53">
        <f t="shared" si="4"/>
        <v>218</v>
      </c>
      <c r="J49" s="65"/>
      <c r="K49" s="173" t="s">
        <v>6</v>
      </c>
      <c r="L49" s="174">
        <f aca="true" t="shared" si="5" ref="L49:T49">SUM(L11,L17,L28,L34,L43)</f>
        <v>4</v>
      </c>
      <c r="M49" s="13">
        <f t="shared" si="5"/>
        <v>4</v>
      </c>
      <c r="N49" s="13">
        <f t="shared" si="5"/>
        <v>19</v>
      </c>
      <c r="O49" s="53">
        <f t="shared" si="5"/>
        <v>27</v>
      </c>
      <c r="P49" s="13">
        <f t="shared" si="5"/>
        <v>80</v>
      </c>
      <c r="Q49" s="13">
        <f t="shared" si="5"/>
        <v>111</v>
      </c>
      <c r="R49" s="53">
        <f t="shared" si="5"/>
        <v>191</v>
      </c>
      <c r="S49" s="13">
        <f t="shared" si="5"/>
        <v>0</v>
      </c>
      <c r="T49" s="53">
        <f t="shared" si="5"/>
        <v>218</v>
      </c>
      <c r="U49" s="186"/>
    </row>
    <row r="50" spans="1:21" ht="14.25">
      <c r="A50" s="23" t="s">
        <v>7</v>
      </c>
      <c r="B50" s="13">
        <f aca="true" t="shared" si="6" ref="B50:I50">SUM(B12,B18,B23,B29,B35,B44)</f>
        <v>12199</v>
      </c>
      <c r="C50" s="13">
        <f t="shared" si="6"/>
        <v>4846</v>
      </c>
      <c r="D50" s="53">
        <f t="shared" si="6"/>
        <v>17045</v>
      </c>
      <c r="E50" s="13">
        <f t="shared" si="6"/>
        <v>65015</v>
      </c>
      <c r="F50" s="13">
        <f t="shared" si="6"/>
        <v>8071</v>
      </c>
      <c r="G50" s="53">
        <f t="shared" si="6"/>
        <v>73086</v>
      </c>
      <c r="H50" s="13">
        <f t="shared" si="6"/>
        <v>534</v>
      </c>
      <c r="I50" s="53">
        <f t="shared" si="6"/>
        <v>90665</v>
      </c>
      <c r="J50" s="65"/>
      <c r="K50" s="173" t="s">
        <v>7</v>
      </c>
      <c r="L50" s="174">
        <f aca="true" t="shared" si="7" ref="L50:T50">SUM(L12,L18,L23,L29,L35,L44)</f>
        <v>4380</v>
      </c>
      <c r="M50" s="13">
        <f t="shared" si="7"/>
        <v>5105</v>
      </c>
      <c r="N50" s="13">
        <f t="shared" si="7"/>
        <v>11274</v>
      </c>
      <c r="O50" s="53">
        <f t="shared" si="7"/>
        <v>20759</v>
      </c>
      <c r="P50" s="13">
        <f t="shared" si="7"/>
        <v>31489</v>
      </c>
      <c r="Q50" s="13">
        <f t="shared" si="7"/>
        <v>37649</v>
      </c>
      <c r="R50" s="53">
        <f t="shared" si="7"/>
        <v>69138</v>
      </c>
      <c r="S50" s="13">
        <f t="shared" si="7"/>
        <v>768</v>
      </c>
      <c r="T50" s="53">
        <f t="shared" si="7"/>
        <v>90665</v>
      </c>
      <c r="U50" s="186"/>
    </row>
    <row r="51" spans="1:21" ht="14.25">
      <c r="A51" s="175" t="s">
        <v>15</v>
      </c>
      <c r="B51" s="17">
        <f aca="true" t="shared" si="8" ref="B51:I51">SUM(B47:B50)</f>
        <v>45877</v>
      </c>
      <c r="C51" s="17">
        <f t="shared" si="8"/>
        <v>19114</v>
      </c>
      <c r="D51" s="17">
        <f t="shared" si="8"/>
        <v>64991</v>
      </c>
      <c r="E51" s="17">
        <f t="shared" si="8"/>
        <v>289435</v>
      </c>
      <c r="F51" s="17">
        <f t="shared" si="8"/>
        <v>36033</v>
      </c>
      <c r="G51" s="17">
        <f t="shared" si="8"/>
        <v>325468</v>
      </c>
      <c r="H51" s="17">
        <f t="shared" si="8"/>
        <v>1892</v>
      </c>
      <c r="I51" s="17">
        <f t="shared" si="8"/>
        <v>392351</v>
      </c>
      <c r="J51" s="66"/>
      <c r="K51" s="176" t="s">
        <v>15</v>
      </c>
      <c r="L51" s="16">
        <f aca="true" t="shared" si="9" ref="L51:T51">SUM(L47:L50)</f>
        <v>14433</v>
      </c>
      <c r="M51" s="17">
        <f t="shared" si="9"/>
        <v>20083</v>
      </c>
      <c r="N51" s="17">
        <f t="shared" si="9"/>
        <v>47786</v>
      </c>
      <c r="O51" s="17">
        <f t="shared" si="9"/>
        <v>82302</v>
      </c>
      <c r="P51" s="17">
        <f t="shared" si="9"/>
        <v>134487</v>
      </c>
      <c r="Q51" s="17">
        <f t="shared" si="9"/>
        <v>172158</v>
      </c>
      <c r="R51" s="17">
        <f t="shared" si="9"/>
        <v>306645</v>
      </c>
      <c r="S51" s="17">
        <f t="shared" si="9"/>
        <v>3404</v>
      </c>
      <c r="T51" s="17">
        <f t="shared" si="9"/>
        <v>392351</v>
      </c>
      <c r="U51" s="186"/>
    </row>
    <row r="52" ht="14.25">
      <c r="A52" s="23"/>
    </row>
    <row r="53" ht="14.25">
      <c r="A53" s="131" t="s">
        <v>62</v>
      </c>
    </row>
    <row r="54" ht="14.25">
      <c r="A54" s="131" t="s">
        <v>63</v>
      </c>
    </row>
    <row r="55" ht="14.25">
      <c r="A55" s="21"/>
    </row>
    <row r="56" ht="14.25">
      <c r="A56" s="21"/>
    </row>
    <row r="57" ht="14.25">
      <c r="A57" s="21"/>
    </row>
  </sheetData>
  <sheetProtection/>
  <mergeCells count="9">
    <mergeCell ref="L1:U1"/>
    <mergeCell ref="A2:I2"/>
    <mergeCell ref="K4:T4"/>
    <mergeCell ref="K2:T2"/>
    <mergeCell ref="B6:D6"/>
    <mergeCell ref="L6:O6"/>
    <mergeCell ref="A4:I4"/>
    <mergeCell ref="E6:G6"/>
    <mergeCell ref="P6:R6"/>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X47"/>
  <sheetViews>
    <sheetView zoomScalePageLayoutView="0" workbookViewId="0" topLeftCell="A1">
      <selection activeCell="Y22" sqref="Y22"/>
    </sheetView>
  </sheetViews>
  <sheetFormatPr defaultColWidth="9.140625" defaultRowHeight="15"/>
  <cols>
    <col min="1" max="3" width="15.28125" style="0" customWidth="1"/>
    <col min="4" max="4" width="10.8515625" style="0" customWidth="1"/>
    <col min="5" max="5" width="10.28125" style="0" customWidth="1"/>
    <col min="6" max="6" width="11.7109375" style="0" customWidth="1"/>
    <col min="8" max="9" width="9.8515625" style="0" customWidth="1"/>
    <col min="10" max="10" width="11.7109375" style="0" customWidth="1"/>
    <col min="12" max="13" width="10.57421875" style="0" customWidth="1"/>
    <col min="14" max="16" width="8.57421875" style="0" customWidth="1"/>
    <col min="17" max="17" width="11.140625" style="0" customWidth="1"/>
    <col min="18" max="18" width="9.421875" style="0" customWidth="1"/>
    <col min="19" max="19" width="10.140625" style="0" customWidth="1"/>
    <col min="20" max="20" width="10.57421875" style="0" customWidth="1"/>
    <col min="21" max="23" width="8.7109375" style="0" customWidth="1"/>
    <col min="24" max="24" width="10.28125" style="0" customWidth="1"/>
  </cols>
  <sheetData>
    <row r="1" spans="1:10" ht="14.25">
      <c r="A1" s="1" t="s">
        <v>82</v>
      </c>
      <c r="J1" s="2"/>
    </row>
    <row r="2" spans="1:24" ht="14.25">
      <c r="A2" s="193" t="s">
        <v>22</v>
      </c>
      <c r="B2" s="193"/>
      <c r="C2" s="193"/>
      <c r="D2" s="193"/>
      <c r="E2" s="193"/>
      <c r="F2" s="193"/>
      <c r="G2" s="193"/>
      <c r="H2" s="193"/>
      <c r="I2" s="193"/>
      <c r="J2" s="193"/>
      <c r="K2" s="193"/>
      <c r="L2" s="193"/>
      <c r="M2" s="193"/>
      <c r="N2" s="193"/>
      <c r="O2" s="193"/>
      <c r="P2" s="193"/>
      <c r="Q2" s="193"/>
      <c r="R2" s="193"/>
      <c r="S2" s="193"/>
      <c r="T2" s="193"/>
      <c r="U2" s="193"/>
      <c r="V2" s="193"/>
      <c r="W2" s="193"/>
      <c r="X2" s="193"/>
    </row>
    <row r="3" spans="1:24" ht="14.25">
      <c r="A3" s="203" t="s">
        <v>86</v>
      </c>
      <c r="B3" s="203"/>
      <c r="C3" s="203"/>
      <c r="D3" s="203"/>
      <c r="E3" s="203"/>
      <c r="F3" s="203"/>
      <c r="G3" s="203"/>
      <c r="H3" s="203"/>
      <c r="I3" s="203"/>
      <c r="J3" s="203"/>
      <c r="K3" s="203"/>
      <c r="L3" s="203"/>
      <c r="M3" s="203"/>
      <c r="N3" s="203"/>
      <c r="O3" s="203"/>
      <c r="P3" s="203"/>
      <c r="Q3" s="203"/>
      <c r="R3" s="203"/>
      <c r="S3" s="203"/>
      <c r="T3" s="203"/>
      <c r="U3" s="203"/>
      <c r="V3" s="203"/>
      <c r="W3" s="203"/>
      <c r="X3" s="203"/>
    </row>
    <row r="4" spans="1:17" ht="15" thickBot="1">
      <c r="A4" s="74"/>
      <c r="B4" s="46"/>
      <c r="C4" s="46"/>
      <c r="D4" s="46"/>
      <c r="E4" s="46"/>
      <c r="F4" s="46"/>
      <c r="G4" s="46"/>
      <c r="H4" s="46"/>
      <c r="I4" s="46"/>
      <c r="J4" s="46"/>
      <c r="K4" s="46"/>
      <c r="L4" s="46"/>
      <c r="M4" s="46"/>
      <c r="N4" s="46"/>
      <c r="O4" s="46"/>
      <c r="P4" s="46"/>
      <c r="Q4" s="46"/>
    </row>
    <row r="5" spans="1:24" ht="15" thickTop="1">
      <c r="A5" s="204" t="s">
        <v>51</v>
      </c>
      <c r="B5" s="204"/>
      <c r="C5" s="205"/>
      <c r="D5" s="210" t="s">
        <v>1</v>
      </c>
      <c r="E5" s="210"/>
      <c r="F5" s="210"/>
      <c r="G5" s="210"/>
      <c r="H5" s="210"/>
      <c r="I5" s="210"/>
      <c r="J5" s="210"/>
      <c r="K5" s="211" t="s">
        <v>2</v>
      </c>
      <c r="L5" s="210"/>
      <c r="M5" s="210"/>
      <c r="N5" s="210"/>
      <c r="O5" s="210"/>
      <c r="P5" s="210"/>
      <c r="Q5" s="212"/>
      <c r="R5" s="210" t="s">
        <v>0</v>
      </c>
      <c r="S5" s="210"/>
      <c r="T5" s="210"/>
      <c r="U5" s="210"/>
      <c r="V5" s="210"/>
      <c r="W5" s="210"/>
      <c r="X5" s="210"/>
    </row>
    <row r="6" spans="1:24" ht="42.75">
      <c r="A6" s="84" t="s">
        <v>42</v>
      </c>
      <c r="B6" s="48" t="s">
        <v>66</v>
      </c>
      <c r="C6" s="81" t="s">
        <v>41</v>
      </c>
      <c r="D6" s="206" t="s">
        <v>48</v>
      </c>
      <c r="E6" s="207"/>
      <c r="F6" s="51" t="s">
        <v>47</v>
      </c>
      <c r="G6" s="208" t="s">
        <v>46</v>
      </c>
      <c r="H6" s="206"/>
      <c r="I6" s="207"/>
      <c r="J6" s="87" t="s">
        <v>0</v>
      </c>
      <c r="K6" s="209" t="s">
        <v>48</v>
      </c>
      <c r="L6" s="207"/>
      <c r="M6" s="76" t="s">
        <v>47</v>
      </c>
      <c r="N6" s="208" t="s">
        <v>46</v>
      </c>
      <c r="O6" s="206"/>
      <c r="P6" s="207"/>
      <c r="Q6" s="88" t="s">
        <v>0</v>
      </c>
      <c r="R6" s="206" t="s">
        <v>48</v>
      </c>
      <c r="S6" s="207"/>
      <c r="T6" s="76" t="s">
        <v>47</v>
      </c>
      <c r="U6" s="208" t="s">
        <v>46</v>
      </c>
      <c r="V6" s="206"/>
      <c r="W6" s="207"/>
      <c r="X6" s="87" t="s">
        <v>0</v>
      </c>
    </row>
    <row r="7" spans="1:24" ht="14.25">
      <c r="A7" s="85"/>
      <c r="B7" s="47"/>
      <c r="C7" s="82" t="s">
        <v>52</v>
      </c>
      <c r="D7" s="78" t="s">
        <v>53</v>
      </c>
      <c r="E7" s="50">
        <v>1</v>
      </c>
      <c r="F7" s="50">
        <v>0</v>
      </c>
      <c r="G7" s="50">
        <v>1</v>
      </c>
      <c r="H7" s="50">
        <v>2</v>
      </c>
      <c r="I7" s="50" t="s">
        <v>18</v>
      </c>
      <c r="J7" s="87"/>
      <c r="K7" s="80" t="s">
        <v>53</v>
      </c>
      <c r="L7" s="50">
        <v>1</v>
      </c>
      <c r="M7" s="50">
        <v>0</v>
      </c>
      <c r="N7" s="50">
        <v>1</v>
      </c>
      <c r="O7" s="50">
        <v>2</v>
      </c>
      <c r="P7" s="50" t="s">
        <v>18</v>
      </c>
      <c r="Q7" s="88"/>
      <c r="R7" s="78" t="s">
        <v>53</v>
      </c>
      <c r="S7" s="50">
        <v>1</v>
      </c>
      <c r="T7" s="50">
        <v>0</v>
      </c>
      <c r="U7" s="50">
        <v>1</v>
      </c>
      <c r="V7" s="50">
        <v>2</v>
      </c>
      <c r="W7" s="50" t="s">
        <v>18</v>
      </c>
      <c r="X7" s="75"/>
    </row>
    <row r="8" spans="1:24" ht="14.25">
      <c r="A8" s="86" t="s">
        <v>64</v>
      </c>
      <c r="B8" s="77" t="s">
        <v>64</v>
      </c>
      <c r="C8" s="83" t="s">
        <v>64</v>
      </c>
      <c r="D8" s="89">
        <v>1</v>
      </c>
      <c r="E8" s="90">
        <v>22</v>
      </c>
      <c r="F8" s="90">
        <v>5473</v>
      </c>
      <c r="G8" s="90">
        <v>3207</v>
      </c>
      <c r="H8" s="90">
        <v>712</v>
      </c>
      <c r="I8" s="90">
        <v>47</v>
      </c>
      <c r="J8" s="91">
        <v>9462</v>
      </c>
      <c r="K8" s="92">
        <v>0</v>
      </c>
      <c r="L8" s="90">
        <v>27</v>
      </c>
      <c r="M8" s="90">
        <v>6079</v>
      </c>
      <c r="N8" s="90">
        <v>3026</v>
      </c>
      <c r="O8" s="90">
        <v>626</v>
      </c>
      <c r="P8" s="90">
        <v>46</v>
      </c>
      <c r="Q8" s="93">
        <v>9804</v>
      </c>
      <c r="R8" s="89">
        <f>SUM(K8,D8)</f>
        <v>1</v>
      </c>
      <c r="S8" s="90">
        <f aca="true" t="shared" si="0" ref="S8:X15">SUM(L8,E8)</f>
        <v>49</v>
      </c>
      <c r="T8" s="90">
        <f t="shared" si="0"/>
        <v>11552</v>
      </c>
      <c r="U8" s="90">
        <f t="shared" si="0"/>
        <v>6233</v>
      </c>
      <c r="V8" s="90">
        <f t="shared" si="0"/>
        <v>1338</v>
      </c>
      <c r="W8" s="90">
        <f t="shared" si="0"/>
        <v>93</v>
      </c>
      <c r="X8" s="91">
        <f t="shared" si="0"/>
        <v>19266</v>
      </c>
    </row>
    <row r="9" spans="1:24" ht="14.25">
      <c r="A9" s="86" t="s">
        <v>64</v>
      </c>
      <c r="B9" s="77" t="s">
        <v>64</v>
      </c>
      <c r="C9" s="83" t="s">
        <v>65</v>
      </c>
      <c r="D9" s="89">
        <v>0</v>
      </c>
      <c r="E9" s="90">
        <v>15</v>
      </c>
      <c r="F9" s="90">
        <v>3539</v>
      </c>
      <c r="G9" s="90">
        <v>2627</v>
      </c>
      <c r="H9" s="90">
        <v>632</v>
      </c>
      <c r="I9" s="90">
        <v>78</v>
      </c>
      <c r="J9" s="91">
        <v>6891</v>
      </c>
      <c r="K9" s="92">
        <v>1</v>
      </c>
      <c r="L9" s="90">
        <v>10</v>
      </c>
      <c r="M9" s="90">
        <v>3857</v>
      </c>
      <c r="N9" s="90">
        <v>2446</v>
      </c>
      <c r="O9" s="90">
        <v>616</v>
      </c>
      <c r="P9" s="90">
        <v>84</v>
      </c>
      <c r="Q9" s="93">
        <v>7014</v>
      </c>
      <c r="R9" s="89">
        <f aca="true" t="shared" si="1" ref="R9:R15">SUM(K9,D9)</f>
        <v>1</v>
      </c>
      <c r="S9" s="90">
        <f t="shared" si="0"/>
        <v>25</v>
      </c>
      <c r="T9" s="90">
        <f t="shared" si="0"/>
        <v>7396</v>
      </c>
      <c r="U9" s="90">
        <f t="shared" si="0"/>
        <v>5073</v>
      </c>
      <c r="V9" s="90">
        <f t="shared" si="0"/>
        <v>1248</v>
      </c>
      <c r="W9" s="90">
        <f t="shared" si="0"/>
        <v>162</v>
      </c>
      <c r="X9" s="91">
        <f t="shared" si="0"/>
        <v>13905</v>
      </c>
    </row>
    <row r="10" spans="1:24" ht="14.25">
      <c r="A10" s="86" t="s">
        <v>64</v>
      </c>
      <c r="B10" s="77" t="s">
        <v>65</v>
      </c>
      <c r="C10" s="83" t="s">
        <v>64</v>
      </c>
      <c r="D10" s="89">
        <v>0</v>
      </c>
      <c r="E10" s="90">
        <v>29</v>
      </c>
      <c r="F10" s="90">
        <v>3518</v>
      </c>
      <c r="G10" s="90">
        <v>1169</v>
      </c>
      <c r="H10" s="90">
        <v>167</v>
      </c>
      <c r="I10" s="90">
        <v>6</v>
      </c>
      <c r="J10" s="91">
        <v>4889</v>
      </c>
      <c r="K10" s="92">
        <v>0</v>
      </c>
      <c r="L10" s="90">
        <v>27</v>
      </c>
      <c r="M10" s="90">
        <v>3804</v>
      </c>
      <c r="N10" s="90">
        <v>1078</v>
      </c>
      <c r="O10" s="90">
        <v>141</v>
      </c>
      <c r="P10" s="90">
        <v>6</v>
      </c>
      <c r="Q10" s="93">
        <v>5056</v>
      </c>
      <c r="R10" s="89">
        <f t="shared" si="1"/>
        <v>0</v>
      </c>
      <c r="S10" s="90">
        <f t="shared" si="0"/>
        <v>56</v>
      </c>
      <c r="T10" s="90">
        <f t="shared" si="0"/>
        <v>7322</v>
      </c>
      <c r="U10" s="90">
        <f t="shared" si="0"/>
        <v>2247</v>
      </c>
      <c r="V10" s="90">
        <f t="shared" si="0"/>
        <v>308</v>
      </c>
      <c r="W10" s="90">
        <f t="shared" si="0"/>
        <v>12</v>
      </c>
      <c r="X10" s="91">
        <f t="shared" si="0"/>
        <v>9945</v>
      </c>
    </row>
    <row r="11" spans="1:24" ht="14.25">
      <c r="A11" s="86" t="s">
        <v>65</v>
      </c>
      <c r="B11" s="77" t="s">
        <v>64</v>
      </c>
      <c r="C11" s="83" t="s">
        <v>64</v>
      </c>
      <c r="D11" s="89">
        <v>0</v>
      </c>
      <c r="E11" s="90">
        <v>26</v>
      </c>
      <c r="F11" s="90">
        <v>6552</v>
      </c>
      <c r="G11" s="90">
        <v>2824</v>
      </c>
      <c r="H11" s="90">
        <v>338</v>
      </c>
      <c r="I11" s="90">
        <v>8</v>
      </c>
      <c r="J11" s="91">
        <v>9748</v>
      </c>
      <c r="K11" s="92">
        <v>0</v>
      </c>
      <c r="L11" s="90">
        <v>29</v>
      </c>
      <c r="M11" s="90">
        <v>6992</v>
      </c>
      <c r="N11" s="90">
        <v>2921</v>
      </c>
      <c r="O11" s="90">
        <v>350</v>
      </c>
      <c r="P11" s="90">
        <v>10</v>
      </c>
      <c r="Q11" s="93">
        <v>10302</v>
      </c>
      <c r="R11" s="89">
        <f t="shared" si="1"/>
        <v>0</v>
      </c>
      <c r="S11" s="90">
        <f t="shared" si="0"/>
        <v>55</v>
      </c>
      <c r="T11" s="90">
        <f t="shared" si="0"/>
        <v>13544</v>
      </c>
      <c r="U11" s="90">
        <f t="shared" si="0"/>
        <v>5745</v>
      </c>
      <c r="V11" s="90">
        <f t="shared" si="0"/>
        <v>688</v>
      </c>
      <c r="W11" s="90">
        <f t="shared" si="0"/>
        <v>18</v>
      </c>
      <c r="X11" s="91">
        <f t="shared" si="0"/>
        <v>20050</v>
      </c>
    </row>
    <row r="12" spans="1:24" ht="14.25">
      <c r="A12" s="86" t="s">
        <v>64</v>
      </c>
      <c r="B12" s="77" t="s">
        <v>65</v>
      </c>
      <c r="C12" s="83" t="s">
        <v>65</v>
      </c>
      <c r="D12" s="89">
        <v>2</v>
      </c>
      <c r="E12" s="90">
        <v>113</v>
      </c>
      <c r="F12" s="90">
        <v>7939</v>
      </c>
      <c r="G12" s="90">
        <v>1827</v>
      </c>
      <c r="H12" s="90">
        <v>267</v>
      </c>
      <c r="I12" s="90">
        <v>14</v>
      </c>
      <c r="J12" s="91">
        <v>10162</v>
      </c>
      <c r="K12" s="92">
        <v>0</v>
      </c>
      <c r="L12" s="90">
        <v>119</v>
      </c>
      <c r="M12" s="90">
        <v>7961</v>
      </c>
      <c r="N12" s="90">
        <v>1567</v>
      </c>
      <c r="O12" s="90">
        <v>213</v>
      </c>
      <c r="P12" s="90">
        <v>16</v>
      </c>
      <c r="Q12" s="93">
        <v>9876</v>
      </c>
      <c r="R12" s="89">
        <f t="shared" si="1"/>
        <v>2</v>
      </c>
      <c r="S12" s="90">
        <f t="shared" si="0"/>
        <v>232</v>
      </c>
      <c r="T12" s="90">
        <f t="shared" si="0"/>
        <v>15900</v>
      </c>
      <c r="U12" s="90">
        <f t="shared" si="0"/>
        <v>3394</v>
      </c>
      <c r="V12" s="90">
        <f t="shared" si="0"/>
        <v>480</v>
      </c>
      <c r="W12" s="90">
        <f t="shared" si="0"/>
        <v>30</v>
      </c>
      <c r="X12" s="91">
        <f t="shared" si="0"/>
        <v>20038</v>
      </c>
    </row>
    <row r="13" spans="1:24" ht="14.25">
      <c r="A13" s="86" t="s">
        <v>65</v>
      </c>
      <c r="B13" s="77" t="s">
        <v>64</v>
      </c>
      <c r="C13" s="83" t="s">
        <v>65</v>
      </c>
      <c r="D13" s="89">
        <v>1</v>
      </c>
      <c r="E13" s="90">
        <v>37</v>
      </c>
      <c r="F13" s="90">
        <v>9719</v>
      </c>
      <c r="G13" s="90">
        <v>3272</v>
      </c>
      <c r="H13" s="90">
        <v>284</v>
      </c>
      <c r="I13" s="90">
        <v>9</v>
      </c>
      <c r="J13" s="91">
        <v>13322</v>
      </c>
      <c r="K13" s="92">
        <v>0</v>
      </c>
      <c r="L13" s="90">
        <v>39</v>
      </c>
      <c r="M13" s="90">
        <v>10199</v>
      </c>
      <c r="N13" s="90">
        <v>3187</v>
      </c>
      <c r="O13" s="90">
        <v>266</v>
      </c>
      <c r="P13" s="90">
        <v>14</v>
      </c>
      <c r="Q13" s="93">
        <v>13705</v>
      </c>
      <c r="R13" s="89">
        <f t="shared" si="1"/>
        <v>1</v>
      </c>
      <c r="S13" s="90">
        <f t="shared" si="0"/>
        <v>76</v>
      </c>
      <c r="T13" s="90">
        <f t="shared" si="0"/>
        <v>19918</v>
      </c>
      <c r="U13" s="90">
        <f t="shared" si="0"/>
        <v>6459</v>
      </c>
      <c r="V13" s="90">
        <f t="shared" si="0"/>
        <v>550</v>
      </c>
      <c r="W13" s="90">
        <f t="shared" si="0"/>
        <v>23</v>
      </c>
      <c r="X13" s="91">
        <f t="shared" si="0"/>
        <v>27027</v>
      </c>
    </row>
    <row r="14" spans="1:24" ht="14.25">
      <c r="A14" s="86" t="s">
        <v>65</v>
      </c>
      <c r="B14" s="77" t="s">
        <v>65</v>
      </c>
      <c r="C14" s="83" t="s">
        <v>64</v>
      </c>
      <c r="D14" s="89">
        <v>3</v>
      </c>
      <c r="E14" s="90">
        <v>161</v>
      </c>
      <c r="F14" s="90">
        <v>15330</v>
      </c>
      <c r="G14" s="90">
        <v>2975</v>
      </c>
      <c r="H14" s="90">
        <v>167</v>
      </c>
      <c r="I14" s="90">
        <v>5</v>
      </c>
      <c r="J14" s="91">
        <v>18641</v>
      </c>
      <c r="K14" s="92">
        <v>0</v>
      </c>
      <c r="L14" s="90">
        <v>186</v>
      </c>
      <c r="M14" s="90">
        <v>15458</v>
      </c>
      <c r="N14" s="90">
        <v>2719</v>
      </c>
      <c r="O14" s="90">
        <v>151</v>
      </c>
      <c r="P14" s="90">
        <v>2</v>
      </c>
      <c r="Q14" s="93">
        <v>18516</v>
      </c>
      <c r="R14" s="89">
        <f t="shared" si="1"/>
        <v>3</v>
      </c>
      <c r="S14" s="90">
        <f t="shared" si="0"/>
        <v>347</v>
      </c>
      <c r="T14" s="90">
        <f t="shared" si="0"/>
        <v>30788</v>
      </c>
      <c r="U14" s="90">
        <f t="shared" si="0"/>
        <v>5694</v>
      </c>
      <c r="V14" s="90">
        <f t="shared" si="0"/>
        <v>318</v>
      </c>
      <c r="W14" s="90">
        <f t="shared" si="0"/>
        <v>7</v>
      </c>
      <c r="X14" s="91">
        <f t="shared" si="0"/>
        <v>37157</v>
      </c>
    </row>
    <row r="15" spans="1:24" ht="14.25">
      <c r="A15" s="86" t="s">
        <v>65</v>
      </c>
      <c r="B15" s="77" t="s">
        <v>65</v>
      </c>
      <c r="C15" s="83" t="s">
        <v>65</v>
      </c>
      <c r="D15" s="89">
        <v>17</v>
      </c>
      <c r="E15" s="90">
        <v>1875</v>
      </c>
      <c r="F15" s="90">
        <v>106823</v>
      </c>
      <c r="G15" s="90">
        <v>8998</v>
      </c>
      <c r="H15" s="90">
        <v>302</v>
      </c>
      <c r="I15" s="90">
        <v>15</v>
      </c>
      <c r="J15" s="91">
        <v>118030</v>
      </c>
      <c r="K15" s="92">
        <v>16</v>
      </c>
      <c r="L15" s="90">
        <v>1838</v>
      </c>
      <c r="M15" s="90">
        <v>105551</v>
      </c>
      <c r="N15" s="90">
        <v>7315</v>
      </c>
      <c r="O15" s="90">
        <v>251</v>
      </c>
      <c r="P15" s="90">
        <v>4</v>
      </c>
      <c r="Q15" s="93">
        <v>114975</v>
      </c>
      <c r="R15" s="89">
        <f t="shared" si="1"/>
        <v>33</v>
      </c>
      <c r="S15" s="90">
        <f t="shared" si="0"/>
        <v>3713</v>
      </c>
      <c r="T15" s="90">
        <f t="shared" si="0"/>
        <v>212374</v>
      </c>
      <c r="U15" s="90">
        <f t="shared" si="0"/>
        <v>16313</v>
      </c>
      <c r="V15" s="90">
        <f t="shared" si="0"/>
        <v>553</v>
      </c>
      <c r="W15" s="90">
        <f t="shared" si="0"/>
        <v>19</v>
      </c>
      <c r="X15" s="91">
        <f t="shared" si="0"/>
        <v>233005</v>
      </c>
    </row>
    <row r="16" spans="3:24" s="27" customFormat="1" ht="14.25">
      <c r="C16" s="99" t="s">
        <v>0</v>
      </c>
      <c r="D16" s="94">
        <f>SUM(D8:D15)</f>
        <v>24</v>
      </c>
      <c r="E16" s="95">
        <f aca="true" t="shared" si="2" ref="E16:X16">SUM(E8:E15)</f>
        <v>2278</v>
      </c>
      <c r="F16" s="95">
        <f t="shared" si="2"/>
        <v>158893</v>
      </c>
      <c r="G16" s="95">
        <f t="shared" si="2"/>
        <v>26899</v>
      </c>
      <c r="H16" s="95">
        <f t="shared" si="2"/>
        <v>2869</v>
      </c>
      <c r="I16" s="95">
        <f t="shared" si="2"/>
        <v>182</v>
      </c>
      <c r="J16" s="96">
        <f t="shared" si="2"/>
        <v>191145</v>
      </c>
      <c r="K16" s="97">
        <f>SUM(K8:K15)</f>
        <v>17</v>
      </c>
      <c r="L16" s="95">
        <f t="shared" si="2"/>
        <v>2275</v>
      </c>
      <c r="M16" s="95">
        <f t="shared" si="2"/>
        <v>159901</v>
      </c>
      <c r="N16" s="95">
        <f t="shared" si="2"/>
        <v>24259</v>
      </c>
      <c r="O16" s="95">
        <f t="shared" si="2"/>
        <v>2614</v>
      </c>
      <c r="P16" s="95">
        <f t="shared" si="2"/>
        <v>182</v>
      </c>
      <c r="Q16" s="98">
        <f t="shared" si="2"/>
        <v>189248</v>
      </c>
      <c r="R16" s="94">
        <f t="shared" si="2"/>
        <v>41</v>
      </c>
      <c r="S16" s="95">
        <f t="shared" si="2"/>
        <v>4553</v>
      </c>
      <c r="T16" s="95">
        <f t="shared" si="2"/>
        <v>318794</v>
      </c>
      <c r="U16" s="95">
        <f t="shared" si="2"/>
        <v>51158</v>
      </c>
      <c r="V16" s="95">
        <f t="shared" si="2"/>
        <v>5483</v>
      </c>
      <c r="W16" s="95">
        <f t="shared" si="2"/>
        <v>364</v>
      </c>
      <c r="X16" s="96">
        <f t="shared" si="2"/>
        <v>380393</v>
      </c>
    </row>
    <row r="20" spans="1:24" ht="14.25">
      <c r="A20" s="193" t="s">
        <v>22</v>
      </c>
      <c r="B20" s="193"/>
      <c r="C20" s="193"/>
      <c r="D20" s="193"/>
      <c r="E20" s="193"/>
      <c r="F20" s="193"/>
      <c r="G20" s="193"/>
      <c r="H20" s="193"/>
      <c r="I20" s="193"/>
      <c r="J20" s="193"/>
      <c r="K20" s="193"/>
      <c r="L20" s="193"/>
      <c r="M20" s="193"/>
      <c r="N20" s="193"/>
      <c r="O20" s="193"/>
      <c r="P20" s="193"/>
      <c r="Q20" s="193"/>
      <c r="R20" s="193"/>
      <c r="S20" s="193"/>
      <c r="T20" s="193"/>
      <c r="U20" s="193"/>
      <c r="V20" s="193"/>
      <c r="W20" s="193"/>
      <c r="X20" s="193"/>
    </row>
    <row r="21" spans="1:24" ht="14.25">
      <c r="A21" s="203" t="s">
        <v>87</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row>
    <row r="22" ht="15" thickBot="1"/>
    <row r="23" spans="1:24" ht="15" thickTop="1">
      <c r="A23" s="204" t="s">
        <v>51</v>
      </c>
      <c r="B23" s="204"/>
      <c r="C23" s="205"/>
      <c r="D23" s="210" t="s">
        <v>1</v>
      </c>
      <c r="E23" s="210"/>
      <c r="F23" s="210"/>
      <c r="G23" s="210"/>
      <c r="H23" s="210"/>
      <c r="I23" s="210"/>
      <c r="J23" s="210"/>
      <c r="K23" s="211" t="s">
        <v>2</v>
      </c>
      <c r="L23" s="210"/>
      <c r="M23" s="210"/>
      <c r="N23" s="210"/>
      <c r="O23" s="210"/>
      <c r="P23" s="210"/>
      <c r="Q23" s="212"/>
      <c r="R23" s="211" t="s">
        <v>0</v>
      </c>
      <c r="S23" s="210"/>
      <c r="T23" s="210"/>
      <c r="U23" s="210"/>
      <c r="V23" s="210"/>
      <c r="W23" s="210"/>
      <c r="X23" s="210"/>
    </row>
    <row r="24" spans="1:24" ht="42.75">
      <c r="A24" s="84" t="s">
        <v>42</v>
      </c>
      <c r="B24" s="48" t="s">
        <v>66</v>
      </c>
      <c r="C24" s="81" t="s">
        <v>41</v>
      </c>
      <c r="D24" s="206" t="s">
        <v>48</v>
      </c>
      <c r="E24" s="207"/>
      <c r="F24" s="76" t="s">
        <v>47</v>
      </c>
      <c r="G24" s="208" t="s">
        <v>46</v>
      </c>
      <c r="H24" s="206"/>
      <c r="I24" s="207"/>
      <c r="J24" s="87" t="s">
        <v>0</v>
      </c>
      <c r="K24" s="209" t="s">
        <v>48</v>
      </c>
      <c r="L24" s="207"/>
      <c r="M24" s="76" t="s">
        <v>47</v>
      </c>
      <c r="N24" s="208" t="s">
        <v>46</v>
      </c>
      <c r="O24" s="206"/>
      <c r="P24" s="207"/>
      <c r="Q24" s="88" t="s">
        <v>0</v>
      </c>
      <c r="R24" s="209" t="s">
        <v>48</v>
      </c>
      <c r="S24" s="207"/>
      <c r="T24" s="76" t="s">
        <v>47</v>
      </c>
      <c r="U24" s="208" t="s">
        <v>46</v>
      </c>
      <c r="V24" s="206"/>
      <c r="W24" s="207"/>
      <c r="X24" s="87" t="s">
        <v>0</v>
      </c>
    </row>
    <row r="25" spans="1:24" ht="14.25">
      <c r="A25" s="85"/>
      <c r="B25" s="47"/>
      <c r="C25" s="82" t="s">
        <v>52</v>
      </c>
      <c r="D25" s="78" t="s">
        <v>53</v>
      </c>
      <c r="E25" s="50">
        <v>1</v>
      </c>
      <c r="F25" s="50">
        <v>0</v>
      </c>
      <c r="G25" s="50">
        <v>1</v>
      </c>
      <c r="H25" s="50">
        <v>2</v>
      </c>
      <c r="I25" s="50" t="s">
        <v>18</v>
      </c>
      <c r="J25" s="75"/>
      <c r="K25" s="80" t="s">
        <v>53</v>
      </c>
      <c r="L25" s="50">
        <v>1</v>
      </c>
      <c r="M25" s="50">
        <v>0</v>
      </c>
      <c r="N25" s="50">
        <v>1</v>
      </c>
      <c r="O25" s="50">
        <v>2</v>
      </c>
      <c r="P25" s="50" t="s">
        <v>18</v>
      </c>
      <c r="Q25" s="79"/>
      <c r="R25" s="80" t="s">
        <v>53</v>
      </c>
      <c r="S25" s="50">
        <v>1</v>
      </c>
      <c r="T25" s="50">
        <v>0</v>
      </c>
      <c r="U25" s="50">
        <v>1</v>
      </c>
      <c r="V25" s="50">
        <v>2</v>
      </c>
      <c r="W25" s="50" t="s">
        <v>18</v>
      </c>
      <c r="X25" s="75"/>
    </row>
    <row r="26" spans="1:24" ht="14.25">
      <c r="A26" s="86" t="s">
        <v>64</v>
      </c>
      <c r="B26" s="77" t="s">
        <v>64</v>
      </c>
      <c r="C26" s="83" t="s">
        <v>64</v>
      </c>
      <c r="D26" s="132">
        <f aca="true" t="shared" si="3" ref="D26:J26">D8/$J8*100</f>
        <v>0.01056859015007398</v>
      </c>
      <c r="E26" s="133">
        <f t="shared" si="3"/>
        <v>0.23250898330162756</v>
      </c>
      <c r="F26" s="134">
        <f t="shared" si="3"/>
        <v>57.84189389135489</v>
      </c>
      <c r="G26" s="134">
        <f t="shared" si="3"/>
        <v>33.893468611287254</v>
      </c>
      <c r="H26" s="134">
        <f t="shared" si="3"/>
        <v>7.524836186852673</v>
      </c>
      <c r="I26" s="135">
        <f t="shared" si="3"/>
        <v>0.49672373705347705</v>
      </c>
      <c r="J26" s="132">
        <f t="shared" si="3"/>
        <v>100</v>
      </c>
      <c r="K26" s="141">
        <f aca="true" t="shared" si="4" ref="K26:Q26">K8/$Q8*100</f>
        <v>0</v>
      </c>
      <c r="L26" s="134">
        <f t="shared" si="4"/>
        <v>0.2753977968176255</v>
      </c>
      <c r="M26" s="134">
        <f t="shared" si="4"/>
        <v>62.00530395756834</v>
      </c>
      <c r="N26" s="134">
        <f t="shared" si="4"/>
        <v>30.864953080375358</v>
      </c>
      <c r="O26" s="134">
        <f t="shared" si="4"/>
        <v>6.3851489188086505</v>
      </c>
      <c r="P26" s="134">
        <f t="shared" si="4"/>
        <v>0.46919624643002855</v>
      </c>
      <c r="Q26" s="142">
        <f t="shared" si="4"/>
        <v>100</v>
      </c>
      <c r="R26" s="143">
        <f aca="true" t="shared" si="5" ref="R26:X26">R8/$X8*100</f>
        <v>0.005190491020450535</v>
      </c>
      <c r="S26" s="134">
        <f t="shared" si="5"/>
        <v>0.2543340600020762</v>
      </c>
      <c r="T26" s="134">
        <f t="shared" si="5"/>
        <v>59.96055226824457</v>
      </c>
      <c r="U26" s="134">
        <f t="shared" si="5"/>
        <v>32.35233053046818</v>
      </c>
      <c r="V26" s="134">
        <f t="shared" si="5"/>
        <v>6.944876985362815</v>
      </c>
      <c r="W26" s="134">
        <f t="shared" si="5"/>
        <v>0.48271566490189977</v>
      </c>
      <c r="X26" s="133">
        <f t="shared" si="5"/>
        <v>100</v>
      </c>
    </row>
    <row r="27" spans="1:24" ht="14.25">
      <c r="A27" s="86" t="s">
        <v>64</v>
      </c>
      <c r="B27" s="77" t="s">
        <v>64</v>
      </c>
      <c r="C27" s="83" t="s">
        <v>65</v>
      </c>
      <c r="D27" s="132">
        <f aca="true" t="shared" si="6" ref="D27:J27">D9/$J9*100</f>
        <v>0</v>
      </c>
      <c r="E27" s="133">
        <f t="shared" si="6"/>
        <v>0.21767522855899</v>
      </c>
      <c r="F27" s="134">
        <f t="shared" si="6"/>
        <v>51.35684225801771</v>
      </c>
      <c r="G27" s="134">
        <f t="shared" si="6"/>
        <v>38.12218836163112</v>
      </c>
      <c r="H27" s="134">
        <f t="shared" si="6"/>
        <v>9.171382963285444</v>
      </c>
      <c r="I27" s="135">
        <f t="shared" si="6"/>
        <v>1.1319111885067479</v>
      </c>
      <c r="J27" s="132">
        <f t="shared" si="6"/>
        <v>100</v>
      </c>
      <c r="K27" s="143">
        <f aca="true" t="shared" si="7" ref="K27:Q27">K9/$Q9*100</f>
        <v>0.014257199885942403</v>
      </c>
      <c r="L27" s="134">
        <f t="shared" si="7"/>
        <v>0.142571998859424</v>
      </c>
      <c r="M27" s="134">
        <f t="shared" si="7"/>
        <v>54.99001996007984</v>
      </c>
      <c r="N27" s="134">
        <f t="shared" si="7"/>
        <v>34.87311092101511</v>
      </c>
      <c r="O27" s="134">
        <f t="shared" si="7"/>
        <v>8.78243512974052</v>
      </c>
      <c r="P27" s="134">
        <f t="shared" si="7"/>
        <v>1.1976047904191618</v>
      </c>
      <c r="Q27" s="144">
        <f t="shared" si="7"/>
        <v>100</v>
      </c>
      <c r="R27" s="143">
        <f aca="true" t="shared" si="8" ref="R27:X27">R9/$X9*100</f>
        <v>0.007191657677094571</v>
      </c>
      <c r="S27" s="134">
        <f t="shared" si="8"/>
        <v>0.17979144192736426</v>
      </c>
      <c r="T27" s="134">
        <f t="shared" si="8"/>
        <v>53.18950017979144</v>
      </c>
      <c r="U27" s="134">
        <f t="shared" si="8"/>
        <v>36.48327939590075</v>
      </c>
      <c r="V27" s="134">
        <f t="shared" si="8"/>
        <v>8.975188781014024</v>
      </c>
      <c r="W27" s="134">
        <f t="shared" si="8"/>
        <v>1.1650485436893203</v>
      </c>
      <c r="X27" s="133">
        <f t="shared" si="8"/>
        <v>100</v>
      </c>
    </row>
    <row r="28" spans="1:24" ht="14.25">
      <c r="A28" s="86" t="s">
        <v>64</v>
      </c>
      <c r="B28" s="77" t="s">
        <v>65</v>
      </c>
      <c r="C28" s="83" t="s">
        <v>64</v>
      </c>
      <c r="D28" s="132">
        <f aca="true" t="shared" si="9" ref="D28:J28">D10/$J10*100</f>
        <v>0</v>
      </c>
      <c r="E28" s="133">
        <f t="shared" si="9"/>
        <v>0.5931683370832481</v>
      </c>
      <c r="F28" s="134">
        <f t="shared" si="9"/>
        <v>71.95745551237472</v>
      </c>
      <c r="G28" s="134">
        <f t="shared" si="9"/>
        <v>23.910820208631623</v>
      </c>
      <c r="H28" s="134">
        <f t="shared" si="9"/>
        <v>3.415831458375946</v>
      </c>
      <c r="I28" s="135">
        <f t="shared" si="9"/>
        <v>0.12272448353446512</v>
      </c>
      <c r="J28" s="132">
        <f t="shared" si="9"/>
        <v>100</v>
      </c>
      <c r="K28" s="143">
        <f aca="true" t="shared" si="10" ref="K28:Q28">K10/$Q10*100</f>
        <v>0</v>
      </c>
      <c r="L28" s="134">
        <f t="shared" si="10"/>
        <v>0.5340189873417721</v>
      </c>
      <c r="M28" s="134">
        <f t="shared" si="10"/>
        <v>75.2373417721519</v>
      </c>
      <c r="N28" s="134">
        <f t="shared" si="10"/>
        <v>21.321202531645568</v>
      </c>
      <c r="O28" s="134">
        <f t="shared" si="10"/>
        <v>2.7887658227848102</v>
      </c>
      <c r="P28" s="134">
        <f t="shared" si="10"/>
        <v>0.11867088607594937</v>
      </c>
      <c r="Q28" s="144">
        <f t="shared" si="10"/>
        <v>100</v>
      </c>
      <c r="R28" s="143">
        <f aca="true" t="shared" si="11" ref="R28:X28">R10/$X10*100</f>
        <v>0</v>
      </c>
      <c r="S28" s="134">
        <f t="shared" si="11"/>
        <v>0.563097033685269</v>
      </c>
      <c r="T28" s="134">
        <f t="shared" si="11"/>
        <v>73.62493715434893</v>
      </c>
      <c r="U28" s="134">
        <f t="shared" si="11"/>
        <v>22.59426847662142</v>
      </c>
      <c r="V28" s="134">
        <f t="shared" si="11"/>
        <v>3.0970336852689795</v>
      </c>
      <c r="W28" s="134">
        <f t="shared" si="11"/>
        <v>0.12066365007541478</v>
      </c>
      <c r="X28" s="133">
        <f t="shared" si="11"/>
        <v>100</v>
      </c>
    </row>
    <row r="29" spans="1:24" ht="14.25">
      <c r="A29" s="86" t="s">
        <v>65</v>
      </c>
      <c r="B29" s="77" t="s">
        <v>64</v>
      </c>
      <c r="C29" s="83" t="s">
        <v>64</v>
      </c>
      <c r="D29" s="132">
        <f aca="true" t="shared" si="12" ref="D29:J29">D11/$J11*100</f>
        <v>0</v>
      </c>
      <c r="E29" s="133">
        <f t="shared" si="12"/>
        <v>0.2667213787443578</v>
      </c>
      <c r="F29" s="134">
        <f t="shared" si="12"/>
        <v>67.21378744357817</v>
      </c>
      <c r="G29" s="134">
        <f t="shared" si="12"/>
        <v>28.970045137464094</v>
      </c>
      <c r="H29" s="134">
        <f t="shared" si="12"/>
        <v>3.467377923676652</v>
      </c>
      <c r="I29" s="135">
        <f t="shared" si="12"/>
        <v>0.08206811653672548</v>
      </c>
      <c r="J29" s="132">
        <f t="shared" si="12"/>
        <v>100</v>
      </c>
      <c r="K29" s="143">
        <f aca="true" t="shared" si="13" ref="K29:Q29">K11/$Q11*100</f>
        <v>0</v>
      </c>
      <c r="L29" s="134">
        <f t="shared" si="13"/>
        <v>0.28149873810910503</v>
      </c>
      <c r="M29" s="134">
        <f t="shared" si="13"/>
        <v>67.87031644340905</v>
      </c>
      <c r="N29" s="134">
        <f t="shared" si="13"/>
        <v>28.353717724713647</v>
      </c>
      <c r="O29" s="134">
        <f t="shared" si="13"/>
        <v>3.3973985633857504</v>
      </c>
      <c r="P29" s="134">
        <f t="shared" si="13"/>
        <v>0.09706853038245</v>
      </c>
      <c r="Q29" s="144">
        <f t="shared" si="13"/>
        <v>100</v>
      </c>
      <c r="R29" s="143">
        <f aca="true" t="shared" si="14" ref="R29:X29">R11/$X11*100</f>
        <v>0</v>
      </c>
      <c r="S29" s="134">
        <f t="shared" si="14"/>
        <v>0.2743142144638404</v>
      </c>
      <c r="T29" s="134">
        <f t="shared" si="14"/>
        <v>67.55112219451371</v>
      </c>
      <c r="U29" s="134">
        <f t="shared" si="14"/>
        <v>28.653366583541146</v>
      </c>
      <c r="V29" s="134">
        <f t="shared" si="14"/>
        <v>3.43142144638404</v>
      </c>
      <c r="W29" s="134">
        <f t="shared" si="14"/>
        <v>0.08977556109725686</v>
      </c>
      <c r="X29" s="133">
        <f t="shared" si="14"/>
        <v>100</v>
      </c>
    </row>
    <row r="30" spans="1:24" ht="14.25">
      <c r="A30" s="86" t="s">
        <v>64</v>
      </c>
      <c r="B30" s="77" t="s">
        <v>65</v>
      </c>
      <c r="C30" s="83" t="s">
        <v>65</v>
      </c>
      <c r="D30" s="132">
        <f aca="true" t="shared" si="15" ref="D30:J30">D12/$J12*100</f>
        <v>0.0196811651249754</v>
      </c>
      <c r="E30" s="133">
        <f t="shared" si="15"/>
        <v>1.11198582956111</v>
      </c>
      <c r="F30" s="134">
        <f t="shared" si="15"/>
        <v>78.12438496358985</v>
      </c>
      <c r="G30" s="134">
        <f t="shared" si="15"/>
        <v>17.978744341665028</v>
      </c>
      <c r="H30" s="134">
        <f t="shared" si="15"/>
        <v>2.6274355441842157</v>
      </c>
      <c r="I30" s="135">
        <f t="shared" si="15"/>
        <v>0.1377681558748278</v>
      </c>
      <c r="J30" s="132">
        <f t="shared" si="15"/>
        <v>100</v>
      </c>
      <c r="K30" s="143">
        <f aca="true" t="shared" si="16" ref="K30:Q30">K12/$Q12*100</f>
        <v>0</v>
      </c>
      <c r="L30" s="134">
        <f t="shared" si="16"/>
        <v>1.2049412717699473</v>
      </c>
      <c r="M30" s="134">
        <f t="shared" si="16"/>
        <v>80.60955852571891</v>
      </c>
      <c r="N30" s="134">
        <f t="shared" si="16"/>
        <v>15.866747671121912</v>
      </c>
      <c r="O30" s="134">
        <f t="shared" si="16"/>
        <v>2.1567436208991495</v>
      </c>
      <c r="P30" s="134">
        <f t="shared" si="16"/>
        <v>0.16200891049007696</v>
      </c>
      <c r="Q30" s="144">
        <f t="shared" si="16"/>
        <v>100</v>
      </c>
      <c r="R30" s="143">
        <f aca="true" t="shared" si="17" ref="R30:X30">R12/$X12*100</f>
        <v>0.009981036031540073</v>
      </c>
      <c r="S30" s="134">
        <f t="shared" si="17"/>
        <v>1.1578001796586486</v>
      </c>
      <c r="T30" s="134">
        <f t="shared" si="17"/>
        <v>79.34923645074359</v>
      </c>
      <c r="U30" s="134">
        <f t="shared" si="17"/>
        <v>16.937818145523504</v>
      </c>
      <c r="V30" s="134">
        <f t="shared" si="17"/>
        <v>2.395448647569618</v>
      </c>
      <c r="W30" s="134">
        <f t="shared" si="17"/>
        <v>0.14971554047310112</v>
      </c>
      <c r="X30" s="133">
        <f t="shared" si="17"/>
        <v>100</v>
      </c>
    </row>
    <row r="31" spans="1:24" ht="14.25">
      <c r="A31" s="86" t="s">
        <v>65</v>
      </c>
      <c r="B31" s="77" t="s">
        <v>64</v>
      </c>
      <c r="C31" s="83" t="s">
        <v>65</v>
      </c>
      <c r="D31" s="132">
        <f aca="true" t="shared" si="18" ref="D31:J31">D13/$J13*100</f>
        <v>0.007506380423359857</v>
      </c>
      <c r="E31" s="133">
        <f t="shared" si="18"/>
        <v>0.27773607566431463</v>
      </c>
      <c r="F31" s="134">
        <f t="shared" si="18"/>
        <v>72.95451133463445</v>
      </c>
      <c r="G31" s="134">
        <f t="shared" si="18"/>
        <v>24.560876745233447</v>
      </c>
      <c r="H31" s="134">
        <f t="shared" si="18"/>
        <v>2.131812040234199</v>
      </c>
      <c r="I31" s="135">
        <f t="shared" si="18"/>
        <v>0.0675574238102387</v>
      </c>
      <c r="J31" s="132">
        <f t="shared" si="18"/>
        <v>100</v>
      </c>
      <c r="K31" s="143">
        <f aca="true" t="shared" si="19" ref="K31:Q31">K13/$Q13*100</f>
        <v>0</v>
      </c>
      <c r="L31" s="134">
        <f t="shared" si="19"/>
        <v>0.28456767603064576</v>
      </c>
      <c r="M31" s="134">
        <f t="shared" si="19"/>
        <v>74.4180955855527</v>
      </c>
      <c r="N31" s="134">
        <f t="shared" si="19"/>
        <v>23.254286756658153</v>
      </c>
      <c r="O31" s="134">
        <f t="shared" si="19"/>
        <v>1.940897482670558</v>
      </c>
      <c r="P31" s="134">
        <f t="shared" si="19"/>
        <v>0.1021524990879241</v>
      </c>
      <c r="Q31" s="144">
        <f t="shared" si="19"/>
        <v>100</v>
      </c>
      <c r="R31" s="143">
        <f aca="true" t="shared" si="20" ref="R31:X31">R13/$X13*100</f>
        <v>0.0037000037000037</v>
      </c>
      <c r="S31" s="134">
        <f t="shared" si="20"/>
        <v>0.2812002812002812</v>
      </c>
      <c r="T31" s="134">
        <f t="shared" si="20"/>
        <v>73.6966736966737</v>
      </c>
      <c r="U31" s="134">
        <f t="shared" si="20"/>
        <v>23.8983238983239</v>
      </c>
      <c r="V31" s="134">
        <f t="shared" si="20"/>
        <v>2.035002035002035</v>
      </c>
      <c r="W31" s="134">
        <f t="shared" si="20"/>
        <v>0.0851000851000851</v>
      </c>
      <c r="X31" s="133">
        <f t="shared" si="20"/>
        <v>100</v>
      </c>
    </row>
    <row r="32" spans="1:24" ht="14.25">
      <c r="A32" s="86" t="s">
        <v>65</v>
      </c>
      <c r="B32" s="77" t="s">
        <v>65</v>
      </c>
      <c r="C32" s="83" t="s">
        <v>64</v>
      </c>
      <c r="D32" s="132">
        <f aca="true" t="shared" si="21" ref="D32:J32">D14/$J14*100</f>
        <v>0.01609355721259589</v>
      </c>
      <c r="E32" s="133">
        <f t="shared" si="21"/>
        <v>0.8636875704093128</v>
      </c>
      <c r="F32" s="134">
        <f t="shared" si="21"/>
        <v>82.238077356365</v>
      </c>
      <c r="G32" s="134">
        <f t="shared" si="21"/>
        <v>15.959444235824257</v>
      </c>
      <c r="H32" s="134">
        <f t="shared" si="21"/>
        <v>0.8958746848345045</v>
      </c>
      <c r="I32" s="135">
        <f t="shared" si="21"/>
        <v>0.026822595354326483</v>
      </c>
      <c r="J32" s="132">
        <f t="shared" si="21"/>
        <v>100</v>
      </c>
      <c r="K32" s="143">
        <f aca="true" t="shared" si="22" ref="K32:Q32">K14/$Q14*100</f>
        <v>0</v>
      </c>
      <c r="L32" s="134">
        <f t="shared" si="22"/>
        <v>1.0045366169799093</v>
      </c>
      <c r="M32" s="134">
        <f t="shared" si="22"/>
        <v>83.48455389933031</v>
      </c>
      <c r="N32" s="134">
        <f t="shared" si="22"/>
        <v>14.684597105206306</v>
      </c>
      <c r="O32" s="134">
        <f t="shared" si="22"/>
        <v>0.8155109094836898</v>
      </c>
      <c r="P32" s="134">
        <f t="shared" si="22"/>
        <v>0.01080146899978397</v>
      </c>
      <c r="Q32" s="144">
        <f t="shared" si="22"/>
        <v>100</v>
      </c>
      <c r="R32" s="143">
        <f aca="true" t="shared" si="23" ref="R32:X32">R14/$X14*100</f>
        <v>0.008073848803724736</v>
      </c>
      <c r="S32" s="134">
        <f t="shared" si="23"/>
        <v>0.9338751782974944</v>
      </c>
      <c r="T32" s="134">
        <f t="shared" si="23"/>
        <v>82.85921898969238</v>
      </c>
      <c r="U32" s="134">
        <f t="shared" si="23"/>
        <v>15.324165029469548</v>
      </c>
      <c r="V32" s="134">
        <f t="shared" si="23"/>
        <v>0.855827973194822</v>
      </c>
      <c r="W32" s="134">
        <f t="shared" si="23"/>
        <v>0.018838980542024382</v>
      </c>
      <c r="X32" s="133">
        <f t="shared" si="23"/>
        <v>100</v>
      </c>
    </row>
    <row r="33" spans="1:24" ht="14.25">
      <c r="A33" s="86" t="s">
        <v>65</v>
      </c>
      <c r="B33" s="77" t="s">
        <v>65</v>
      </c>
      <c r="C33" s="83" t="s">
        <v>65</v>
      </c>
      <c r="D33" s="132">
        <f aca="true" t="shared" si="24" ref="D33:J33">D15/$J15*100</f>
        <v>0.014403117851393714</v>
      </c>
      <c r="E33" s="133">
        <f t="shared" si="24"/>
        <v>1.5885791747860714</v>
      </c>
      <c r="F33" s="134">
        <f t="shared" si="24"/>
        <v>90.50495636702533</v>
      </c>
      <c r="G33" s="134">
        <f t="shared" si="24"/>
        <v>7.6234855545200375</v>
      </c>
      <c r="H33" s="134">
        <f t="shared" si="24"/>
        <v>0.25586715241887653</v>
      </c>
      <c r="I33" s="135">
        <f t="shared" si="24"/>
        <v>0.01270863339828857</v>
      </c>
      <c r="J33" s="132">
        <f t="shared" si="24"/>
        <v>100</v>
      </c>
      <c r="K33" s="143">
        <f aca="true" t="shared" si="25" ref="K33:Q33">K15/$Q15*100</f>
        <v>0.01391606871058926</v>
      </c>
      <c r="L33" s="134">
        <f t="shared" si="25"/>
        <v>1.5986083931289412</v>
      </c>
      <c r="M33" s="134">
        <f t="shared" si="25"/>
        <v>91.80343552946293</v>
      </c>
      <c r="N33" s="134">
        <f t="shared" si="25"/>
        <v>6.3622526636225265</v>
      </c>
      <c r="O33" s="134">
        <f t="shared" si="25"/>
        <v>0.21830832789736898</v>
      </c>
      <c r="P33" s="134">
        <f t="shared" si="25"/>
        <v>0.003479017177647315</v>
      </c>
      <c r="Q33" s="144">
        <f t="shared" si="25"/>
        <v>100</v>
      </c>
      <c r="R33" s="143">
        <f aca="true" t="shared" si="26" ref="R33:X33">R15/$X15*100</f>
        <v>0.014162786206304586</v>
      </c>
      <c r="S33" s="134">
        <f t="shared" si="26"/>
        <v>1.5935280358790584</v>
      </c>
      <c r="T33" s="134">
        <f t="shared" si="26"/>
        <v>91.14568356902213</v>
      </c>
      <c r="U33" s="134">
        <f t="shared" si="26"/>
        <v>7.0011373146499</v>
      </c>
      <c r="V33" s="134">
        <f t="shared" si="26"/>
        <v>0.23733396279049807</v>
      </c>
      <c r="W33" s="134">
        <f t="shared" si="26"/>
        <v>0.008154331452114761</v>
      </c>
      <c r="X33" s="133">
        <f t="shared" si="26"/>
        <v>100</v>
      </c>
    </row>
    <row r="34" spans="3:24" s="27" customFormat="1" ht="14.25">
      <c r="C34" s="99" t="s">
        <v>0</v>
      </c>
      <c r="D34" s="136">
        <f aca="true" t="shared" si="27" ref="D34:J34">D16/$J16*100</f>
        <v>0.012555913050302125</v>
      </c>
      <c r="E34" s="137">
        <f t="shared" si="27"/>
        <v>1.1917654136911768</v>
      </c>
      <c r="F34" s="138">
        <f t="shared" si="27"/>
        <v>83.126945512569</v>
      </c>
      <c r="G34" s="138">
        <f t="shared" si="27"/>
        <v>14.07256271416987</v>
      </c>
      <c r="H34" s="138">
        <f t="shared" si="27"/>
        <v>1.5009547725548669</v>
      </c>
      <c r="I34" s="139">
        <f t="shared" si="27"/>
        <v>0.09521567396479112</v>
      </c>
      <c r="J34" s="136">
        <f t="shared" si="27"/>
        <v>100</v>
      </c>
      <c r="K34" s="145">
        <f aca="true" t="shared" si="28" ref="K34:Q34">K16/$Q16*100</f>
        <v>0.008982921880284071</v>
      </c>
      <c r="L34" s="138">
        <f t="shared" si="28"/>
        <v>1.2021263104497801</v>
      </c>
      <c r="M34" s="138">
        <f t="shared" si="28"/>
        <v>84.49283479878254</v>
      </c>
      <c r="N34" s="138">
        <f t="shared" si="28"/>
        <v>12.81862952316537</v>
      </c>
      <c r="O34" s="138">
        <f t="shared" si="28"/>
        <v>1.381256340886033</v>
      </c>
      <c r="P34" s="138">
        <f t="shared" si="28"/>
        <v>0.09617010483598241</v>
      </c>
      <c r="Q34" s="146">
        <f t="shared" si="28"/>
        <v>100</v>
      </c>
      <c r="R34" s="145">
        <f aca="true" t="shared" si="29" ref="R34:X34">R16/$X16*100</f>
        <v>0.010778326625358511</v>
      </c>
      <c r="S34" s="138">
        <f t="shared" si="29"/>
        <v>1.1969200274453</v>
      </c>
      <c r="T34" s="138">
        <f t="shared" si="29"/>
        <v>83.80648434645222</v>
      </c>
      <c r="U34" s="138">
        <f t="shared" si="29"/>
        <v>13.448722768294896</v>
      </c>
      <c r="V34" s="138">
        <f t="shared" si="29"/>
        <v>1.4414040216302615</v>
      </c>
      <c r="W34" s="138">
        <f t="shared" si="29"/>
        <v>0.09569050955196336</v>
      </c>
      <c r="X34" s="137">
        <f t="shared" si="29"/>
        <v>100</v>
      </c>
    </row>
    <row r="36" spans="4:24" ht="14.25">
      <c r="D36" s="140"/>
      <c r="E36" s="140"/>
      <c r="F36" s="140"/>
      <c r="G36" s="140"/>
      <c r="H36" s="140"/>
      <c r="I36" s="140"/>
      <c r="J36" s="140"/>
      <c r="K36" s="140"/>
      <c r="L36" s="140"/>
      <c r="M36" s="140"/>
      <c r="N36" s="140"/>
      <c r="O36" s="140"/>
      <c r="P36" s="140"/>
      <c r="Q36" s="140"/>
      <c r="R36" s="140"/>
      <c r="S36" s="140"/>
      <c r="T36" s="140"/>
      <c r="U36" s="140"/>
      <c r="V36" s="140"/>
      <c r="W36" s="140"/>
      <c r="X36" s="140"/>
    </row>
    <row r="37" spans="4:24" ht="14.25">
      <c r="D37" s="140"/>
      <c r="E37" s="140"/>
      <c r="F37" s="140"/>
      <c r="G37" s="140"/>
      <c r="H37" s="140"/>
      <c r="I37" s="140"/>
      <c r="J37" s="140"/>
      <c r="K37" s="140"/>
      <c r="L37" s="140"/>
      <c r="M37" s="140"/>
      <c r="N37" s="140"/>
      <c r="O37" s="140"/>
      <c r="P37" s="140"/>
      <c r="Q37" s="140"/>
      <c r="R37" s="140"/>
      <c r="S37" s="140"/>
      <c r="T37" s="140"/>
      <c r="U37" s="140"/>
      <c r="V37" s="140"/>
      <c r="W37" s="140"/>
      <c r="X37" s="140"/>
    </row>
    <row r="38" spans="4:24" ht="14.25">
      <c r="D38" s="140"/>
      <c r="E38" s="140"/>
      <c r="F38" s="140"/>
      <c r="G38" s="140"/>
      <c r="H38" s="140"/>
      <c r="I38" s="140"/>
      <c r="J38" s="140"/>
      <c r="K38" s="140"/>
      <c r="L38" s="140"/>
      <c r="M38" s="140"/>
      <c r="N38" s="140"/>
      <c r="O38" s="140"/>
      <c r="P38" s="140"/>
      <c r="Q38" s="140"/>
      <c r="R38" s="140"/>
      <c r="S38" s="140"/>
      <c r="T38" s="140"/>
      <c r="U38" s="140"/>
      <c r="V38" s="140"/>
      <c r="W38" s="140"/>
      <c r="X38" s="140"/>
    </row>
    <row r="39" spans="4:24" ht="14.25">
      <c r="D39" s="140"/>
      <c r="E39" s="140"/>
      <c r="F39" s="140"/>
      <c r="G39" s="140"/>
      <c r="H39" s="140"/>
      <c r="I39" s="140"/>
      <c r="J39" s="140"/>
      <c r="K39" s="140"/>
      <c r="L39" s="140"/>
      <c r="M39" s="140"/>
      <c r="N39" s="140"/>
      <c r="O39" s="140"/>
      <c r="P39" s="140"/>
      <c r="Q39" s="140"/>
      <c r="R39" s="140"/>
      <c r="S39" s="140"/>
      <c r="T39" s="140"/>
      <c r="U39" s="140"/>
      <c r="V39" s="140"/>
      <c r="W39" s="140"/>
      <c r="X39" s="140"/>
    </row>
    <row r="40" spans="4:24" ht="14.25">
      <c r="D40" s="140"/>
      <c r="E40" s="140"/>
      <c r="F40" s="140"/>
      <c r="G40" s="140"/>
      <c r="H40" s="140"/>
      <c r="I40" s="140"/>
      <c r="J40" s="140"/>
      <c r="K40" s="140"/>
      <c r="L40" s="140"/>
      <c r="M40" s="140"/>
      <c r="N40" s="140"/>
      <c r="O40" s="140"/>
      <c r="P40" s="140"/>
      <c r="Q40" s="140"/>
      <c r="R40" s="140"/>
      <c r="S40" s="140"/>
      <c r="T40" s="140"/>
      <c r="U40" s="140"/>
      <c r="V40" s="140"/>
      <c r="W40" s="140"/>
      <c r="X40" s="140"/>
    </row>
    <row r="41" spans="4:24" ht="14.25">
      <c r="D41" s="140"/>
      <c r="E41" s="140"/>
      <c r="F41" s="140"/>
      <c r="G41" s="140"/>
      <c r="H41" s="140"/>
      <c r="I41" s="140"/>
      <c r="J41" s="140"/>
      <c r="K41" s="140"/>
      <c r="L41" s="140"/>
      <c r="M41" s="140"/>
      <c r="N41" s="140"/>
      <c r="O41" s="140"/>
      <c r="P41" s="140"/>
      <c r="Q41" s="140"/>
      <c r="R41" s="140"/>
      <c r="S41" s="140"/>
      <c r="T41" s="140"/>
      <c r="U41" s="140"/>
      <c r="V41" s="140"/>
      <c r="W41" s="140"/>
      <c r="X41" s="140"/>
    </row>
    <row r="42" spans="4:24" ht="14.25">
      <c r="D42" s="140"/>
      <c r="E42" s="140"/>
      <c r="F42" s="140"/>
      <c r="G42" s="140"/>
      <c r="H42" s="140"/>
      <c r="I42" s="140"/>
      <c r="J42" s="140"/>
      <c r="K42" s="140"/>
      <c r="L42" s="140"/>
      <c r="M42" s="140"/>
      <c r="N42" s="140"/>
      <c r="O42" s="140"/>
      <c r="P42" s="140"/>
      <c r="Q42" s="140"/>
      <c r="R42" s="140"/>
      <c r="S42" s="140"/>
      <c r="T42" s="140"/>
      <c r="U42" s="140"/>
      <c r="V42" s="140"/>
      <c r="W42" s="140"/>
      <c r="X42" s="140"/>
    </row>
    <row r="43" spans="4:24" ht="14.25">
      <c r="D43" s="140"/>
      <c r="E43" s="140"/>
      <c r="F43" s="140"/>
      <c r="G43" s="140"/>
      <c r="H43" s="140"/>
      <c r="I43" s="140"/>
      <c r="J43" s="140"/>
      <c r="K43" s="140"/>
      <c r="L43" s="140"/>
      <c r="M43" s="140"/>
      <c r="N43" s="140"/>
      <c r="O43" s="140"/>
      <c r="P43" s="140"/>
      <c r="Q43" s="140"/>
      <c r="R43" s="140"/>
      <c r="S43" s="140"/>
      <c r="T43" s="140"/>
      <c r="U43" s="140"/>
      <c r="V43" s="140"/>
      <c r="W43" s="140"/>
      <c r="X43" s="140"/>
    </row>
    <row r="44" spans="4:24" ht="14.25">
      <c r="D44" s="140"/>
      <c r="E44" s="140"/>
      <c r="F44" s="140"/>
      <c r="G44" s="140"/>
      <c r="H44" s="140"/>
      <c r="I44" s="140"/>
      <c r="J44" s="140"/>
      <c r="K44" s="140"/>
      <c r="L44" s="140"/>
      <c r="M44" s="140"/>
      <c r="N44" s="140"/>
      <c r="O44" s="140"/>
      <c r="P44" s="140"/>
      <c r="Q44" s="140"/>
      <c r="R44" s="140"/>
      <c r="S44" s="140"/>
      <c r="T44" s="140"/>
      <c r="U44" s="140"/>
      <c r="V44" s="140"/>
      <c r="W44" s="140"/>
      <c r="X44" s="140"/>
    </row>
    <row r="45" spans="4:24" ht="14.25">
      <c r="D45" s="140"/>
      <c r="E45" s="140"/>
      <c r="F45" s="140"/>
      <c r="G45" s="140"/>
      <c r="H45" s="140"/>
      <c r="I45" s="140"/>
      <c r="J45" s="140"/>
      <c r="K45" s="140"/>
      <c r="L45" s="140"/>
      <c r="M45" s="140"/>
      <c r="N45" s="140"/>
      <c r="O45" s="140"/>
      <c r="P45" s="140"/>
      <c r="Q45" s="140"/>
      <c r="R45" s="140"/>
      <c r="S45" s="140"/>
      <c r="T45" s="140"/>
      <c r="U45" s="140"/>
      <c r="V45" s="140"/>
      <c r="W45" s="140"/>
      <c r="X45" s="140"/>
    </row>
    <row r="46" spans="4:24" ht="14.25">
      <c r="D46" s="140"/>
      <c r="E46" s="140"/>
      <c r="F46" s="140"/>
      <c r="G46" s="140"/>
      <c r="H46" s="140"/>
      <c r="I46" s="140"/>
      <c r="J46" s="140"/>
      <c r="K46" s="140"/>
      <c r="L46" s="140"/>
      <c r="M46" s="140"/>
      <c r="N46" s="140"/>
      <c r="O46" s="140"/>
      <c r="P46" s="140"/>
      <c r="Q46" s="140"/>
      <c r="R46" s="140"/>
      <c r="S46" s="140"/>
      <c r="T46" s="140"/>
      <c r="U46" s="140"/>
      <c r="V46" s="140"/>
      <c r="W46" s="140"/>
      <c r="X46" s="140"/>
    </row>
    <row r="47" spans="4:24" ht="14.25">
      <c r="D47" s="140"/>
      <c r="E47" s="140"/>
      <c r="F47" s="140"/>
      <c r="G47" s="140"/>
      <c r="H47" s="140"/>
      <c r="I47" s="140"/>
      <c r="J47" s="140"/>
      <c r="K47" s="140"/>
      <c r="L47" s="140"/>
      <c r="M47" s="140"/>
      <c r="N47" s="140"/>
      <c r="O47" s="140"/>
      <c r="P47" s="140"/>
      <c r="Q47" s="140"/>
      <c r="R47" s="140"/>
      <c r="S47" s="140"/>
      <c r="T47" s="140"/>
      <c r="U47" s="140"/>
      <c r="V47" s="140"/>
      <c r="W47" s="140"/>
      <c r="X47" s="140"/>
    </row>
  </sheetData>
  <sheetProtection/>
  <mergeCells count="24">
    <mergeCell ref="D24:E24"/>
    <mergeCell ref="G24:I24"/>
    <mergeCell ref="R23:X23"/>
    <mergeCell ref="R24:S24"/>
    <mergeCell ref="U24:W24"/>
    <mergeCell ref="K23:Q23"/>
    <mergeCell ref="K24:L24"/>
    <mergeCell ref="N24:P24"/>
    <mergeCell ref="K5:Q5"/>
    <mergeCell ref="R5:X5"/>
    <mergeCell ref="A20:X20"/>
    <mergeCell ref="A23:C23"/>
    <mergeCell ref="D23:J23"/>
    <mergeCell ref="A21:X21"/>
    <mergeCell ref="A3:X3"/>
    <mergeCell ref="A2:X2"/>
    <mergeCell ref="A5:C5"/>
    <mergeCell ref="D6:E6"/>
    <mergeCell ref="G6:I6"/>
    <mergeCell ref="K6:L6"/>
    <mergeCell ref="N6:P6"/>
    <mergeCell ref="R6:S6"/>
    <mergeCell ref="U6:W6"/>
    <mergeCell ref="D5:J5"/>
  </mergeCells>
  <printOptions/>
  <pageMargins left="0.11811023622047245" right="0.11811023622047245" top="0.15748031496062992" bottom="0.15748031496062992" header="0.31496062992125984" footer="0.31496062992125984"/>
  <pageSetup horizontalDpi="600" verticalDpi="600" orientation="landscape" paperSize="9" scale="90"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R48"/>
  <sheetViews>
    <sheetView zoomScalePageLayoutView="0" workbookViewId="0" topLeftCell="A1">
      <selection activeCell="Q21" sqref="Q21"/>
    </sheetView>
  </sheetViews>
  <sheetFormatPr defaultColWidth="9.140625" defaultRowHeight="15"/>
  <cols>
    <col min="1" max="1" width="13.28125" style="2" customWidth="1"/>
    <col min="2" max="2" width="15.57421875" style="0" customWidth="1"/>
    <col min="3" max="3" width="14.28125" style="0" customWidth="1"/>
    <col min="4" max="15" width="12.28125" style="0" customWidth="1"/>
    <col min="16" max="18" width="12.00390625" style="0" customWidth="1"/>
  </cols>
  <sheetData>
    <row r="1" ht="14.25">
      <c r="A1" s="100" t="s">
        <v>82</v>
      </c>
    </row>
    <row r="2" spans="1:18" ht="14.25">
      <c r="A2" s="193" t="s">
        <v>22</v>
      </c>
      <c r="B2" s="193"/>
      <c r="C2" s="193"/>
      <c r="D2" s="193"/>
      <c r="E2" s="193"/>
      <c r="F2" s="193"/>
      <c r="G2" s="193"/>
      <c r="H2" s="193"/>
      <c r="I2" s="193"/>
      <c r="J2" s="193"/>
      <c r="K2" s="193"/>
      <c r="L2" s="193"/>
      <c r="M2" s="193"/>
      <c r="N2" s="193"/>
      <c r="O2" s="193"/>
      <c r="P2" s="64"/>
      <c r="Q2" s="64"/>
      <c r="R2" s="64"/>
    </row>
    <row r="3" spans="1:18" ht="14.25">
      <c r="A3" s="203" t="s">
        <v>89</v>
      </c>
      <c r="B3" s="203"/>
      <c r="C3" s="203"/>
      <c r="D3" s="203"/>
      <c r="E3" s="203"/>
      <c r="F3" s="203"/>
      <c r="G3" s="203"/>
      <c r="H3" s="203"/>
      <c r="I3" s="203"/>
      <c r="J3" s="203"/>
      <c r="K3" s="203"/>
      <c r="L3" s="203"/>
      <c r="M3" s="203"/>
      <c r="N3" s="203"/>
      <c r="O3" s="203"/>
      <c r="P3" s="106"/>
      <c r="Q3" s="106"/>
      <c r="R3" s="106"/>
    </row>
    <row r="4" ht="15" thickBot="1"/>
    <row r="5" spans="1:15" ht="15" thickTop="1">
      <c r="A5" s="204" t="s">
        <v>51</v>
      </c>
      <c r="B5" s="204"/>
      <c r="C5" s="205"/>
      <c r="D5" s="210" t="s">
        <v>1</v>
      </c>
      <c r="E5" s="210"/>
      <c r="F5" s="210"/>
      <c r="G5" s="210"/>
      <c r="H5" s="211" t="s">
        <v>2</v>
      </c>
      <c r="I5" s="210"/>
      <c r="J5" s="210"/>
      <c r="K5" s="212"/>
      <c r="L5" s="211" t="s">
        <v>0</v>
      </c>
      <c r="M5" s="210"/>
      <c r="N5" s="210"/>
      <c r="O5" s="210"/>
    </row>
    <row r="6" spans="1:15" ht="42.75">
      <c r="A6" s="84" t="s">
        <v>42</v>
      </c>
      <c r="B6" s="48" t="s">
        <v>66</v>
      </c>
      <c r="C6" s="81" t="s">
        <v>41</v>
      </c>
      <c r="D6" s="84" t="s">
        <v>19</v>
      </c>
      <c r="E6" s="48" t="s">
        <v>20</v>
      </c>
      <c r="F6" s="48" t="s">
        <v>43</v>
      </c>
      <c r="G6" s="87" t="s">
        <v>0</v>
      </c>
      <c r="H6" s="103" t="s">
        <v>19</v>
      </c>
      <c r="I6" s="48" t="s">
        <v>20</v>
      </c>
      <c r="J6" s="48" t="s">
        <v>43</v>
      </c>
      <c r="K6" s="81" t="s">
        <v>0</v>
      </c>
      <c r="L6" s="103" t="s">
        <v>19</v>
      </c>
      <c r="M6" s="48" t="s">
        <v>20</v>
      </c>
      <c r="N6" s="48" t="s">
        <v>43</v>
      </c>
      <c r="O6" s="120" t="s">
        <v>0</v>
      </c>
    </row>
    <row r="7" spans="1:15" ht="14.25">
      <c r="A7" s="86" t="s">
        <v>64</v>
      </c>
      <c r="B7" s="77" t="s">
        <v>64</v>
      </c>
      <c r="C7" s="83" t="s">
        <v>64</v>
      </c>
      <c r="D7" s="89">
        <v>679</v>
      </c>
      <c r="E7" s="90">
        <v>8667</v>
      </c>
      <c r="F7" s="90">
        <v>116</v>
      </c>
      <c r="G7" s="91">
        <v>9462</v>
      </c>
      <c r="H7" s="92">
        <v>663</v>
      </c>
      <c r="I7" s="90">
        <v>9025</v>
      </c>
      <c r="J7" s="90">
        <v>116</v>
      </c>
      <c r="K7" s="93">
        <v>9804</v>
      </c>
      <c r="L7" s="187">
        <f>SUM(H7,D7)</f>
        <v>1342</v>
      </c>
      <c r="M7" s="90">
        <f aca="true" t="shared" si="0" ref="M7:O14">SUM(I7,E7)</f>
        <v>17692</v>
      </c>
      <c r="N7" s="90">
        <f t="shared" si="0"/>
        <v>232</v>
      </c>
      <c r="O7" s="188">
        <f t="shared" si="0"/>
        <v>19266</v>
      </c>
    </row>
    <row r="8" spans="1:15" ht="14.25">
      <c r="A8" s="86" t="s">
        <v>64</v>
      </c>
      <c r="B8" s="77" t="s">
        <v>64</v>
      </c>
      <c r="C8" s="83" t="s">
        <v>65</v>
      </c>
      <c r="D8" s="89">
        <v>518</v>
      </c>
      <c r="E8" s="90">
        <v>5585</v>
      </c>
      <c r="F8" s="90">
        <v>788</v>
      </c>
      <c r="G8" s="91">
        <v>6891</v>
      </c>
      <c r="H8" s="92">
        <v>473</v>
      </c>
      <c r="I8" s="90">
        <v>5861</v>
      </c>
      <c r="J8" s="90">
        <v>680</v>
      </c>
      <c r="K8" s="93">
        <v>7014</v>
      </c>
      <c r="L8" s="187">
        <f aca="true" t="shared" si="1" ref="L8:L14">SUM(H8,D8)</f>
        <v>991</v>
      </c>
      <c r="M8" s="90">
        <f t="shared" si="0"/>
        <v>11446</v>
      </c>
      <c r="N8" s="90">
        <f t="shared" si="0"/>
        <v>1468</v>
      </c>
      <c r="O8" s="188">
        <f t="shared" si="0"/>
        <v>13905</v>
      </c>
    </row>
    <row r="9" spans="1:15" ht="14.25">
      <c r="A9" s="86" t="s">
        <v>64</v>
      </c>
      <c r="B9" s="77" t="s">
        <v>65</v>
      </c>
      <c r="C9" s="83" t="s">
        <v>64</v>
      </c>
      <c r="D9" s="89">
        <v>194</v>
      </c>
      <c r="E9" s="90">
        <v>4635</v>
      </c>
      <c r="F9" s="90">
        <v>60</v>
      </c>
      <c r="G9" s="91">
        <v>4889</v>
      </c>
      <c r="H9" s="92">
        <v>190</v>
      </c>
      <c r="I9" s="90">
        <v>4810</v>
      </c>
      <c r="J9" s="90">
        <v>56</v>
      </c>
      <c r="K9" s="93">
        <v>5056</v>
      </c>
      <c r="L9" s="187">
        <f t="shared" si="1"/>
        <v>384</v>
      </c>
      <c r="M9" s="90">
        <f t="shared" si="0"/>
        <v>9445</v>
      </c>
      <c r="N9" s="90">
        <f t="shared" si="0"/>
        <v>116</v>
      </c>
      <c r="O9" s="188">
        <f t="shared" si="0"/>
        <v>9945</v>
      </c>
    </row>
    <row r="10" spans="1:15" ht="14.25">
      <c r="A10" s="86" t="s">
        <v>65</v>
      </c>
      <c r="B10" s="77" t="s">
        <v>64</v>
      </c>
      <c r="C10" s="83" t="s">
        <v>64</v>
      </c>
      <c r="D10" s="89">
        <v>526</v>
      </c>
      <c r="E10" s="90">
        <v>9161</v>
      </c>
      <c r="F10" s="90">
        <v>61</v>
      </c>
      <c r="G10" s="91">
        <v>9748</v>
      </c>
      <c r="H10" s="92">
        <v>578</v>
      </c>
      <c r="I10" s="90">
        <v>9676</v>
      </c>
      <c r="J10" s="90">
        <v>48</v>
      </c>
      <c r="K10" s="93">
        <v>10302</v>
      </c>
      <c r="L10" s="187">
        <f t="shared" si="1"/>
        <v>1104</v>
      </c>
      <c r="M10" s="90">
        <f t="shared" si="0"/>
        <v>18837</v>
      </c>
      <c r="N10" s="90">
        <f t="shared" si="0"/>
        <v>109</v>
      </c>
      <c r="O10" s="188">
        <f t="shared" si="0"/>
        <v>20050</v>
      </c>
    </row>
    <row r="11" spans="1:15" ht="14.25">
      <c r="A11" s="86" t="s">
        <v>64</v>
      </c>
      <c r="B11" s="77" t="s">
        <v>65</v>
      </c>
      <c r="C11" s="83" t="s">
        <v>65</v>
      </c>
      <c r="D11" s="89">
        <v>290</v>
      </c>
      <c r="E11" s="90">
        <v>9349</v>
      </c>
      <c r="F11" s="90">
        <v>523</v>
      </c>
      <c r="G11" s="91">
        <v>10162</v>
      </c>
      <c r="H11" s="92">
        <v>218</v>
      </c>
      <c r="I11" s="90">
        <v>9125</v>
      </c>
      <c r="J11" s="90">
        <v>533</v>
      </c>
      <c r="K11" s="93">
        <v>9876</v>
      </c>
      <c r="L11" s="187">
        <f t="shared" si="1"/>
        <v>508</v>
      </c>
      <c r="M11" s="90">
        <f t="shared" si="0"/>
        <v>18474</v>
      </c>
      <c r="N11" s="90">
        <f t="shared" si="0"/>
        <v>1056</v>
      </c>
      <c r="O11" s="188">
        <f t="shared" si="0"/>
        <v>20038</v>
      </c>
    </row>
    <row r="12" spans="1:15" ht="14.25">
      <c r="A12" s="86" t="s">
        <v>65</v>
      </c>
      <c r="B12" s="77" t="s">
        <v>64</v>
      </c>
      <c r="C12" s="83" t="s">
        <v>65</v>
      </c>
      <c r="D12" s="89">
        <v>519</v>
      </c>
      <c r="E12" s="90">
        <v>12616</v>
      </c>
      <c r="F12" s="90">
        <v>187</v>
      </c>
      <c r="G12" s="91">
        <v>13322</v>
      </c>
      <c r="H12" s="92">
        <v>552</v>
      </c>
      <c r="I12" s="90">
        <v>12966</v>
      </c>
      <c r="J12" s="90">
        <v>187</v>
      </c>
      <c r="K12" s="93">
        <v>13705</v>
      </c>
      <c r="L12" s="187">
        <f t="shared" si="1"/>
        <v>1071</v>
      </c>
      <c r="M12" s="90">
        <f t="shared" si="0"/>
        <v>25582</v>
      </c>
      <c r="N12" s="90">
        <f t="shared" si="0"/>
        <v>374</v>
      </c>
      <c r="O12" s="188">
        <f t="shared" si="0"/>
        <v>27027</v>
      </c>
    </row>
    <row r="13" spans="1:15" ht="14.25">
      <c r="A13" s="86" t="s">
        <v>65</v>
      </c>
      <c r="B13" s="77" t="s">
        <v>65</v>
      </c>
      <c r="C13" s="83" t="s">
        <v>64</v>
      </c>
      <c r="D13" s="89">
        <v>447</v>
      </c>
      <c r="E13" s="90">
        <v>18089</v>
      </c>
      <c r="F13" s="90">
        <v>105</v>
      </c>
      <c r="G13" s="91">
        <v>18641</v>
      </c>
      <c r="H13" s="92">
        <v>452</v>
      </c>
      <c r="I13" s="90">
        <v>17971</v>
      </c>
      <c r="J13" s="90">
        <v>93</v>
      </c>
      <c r="K13" s="93">
        <v>18516</v>
      </c>
      <c r="L13" s="187">
        <f t="shared" si="1"/>
        <v>899</v>
      </c>
      <c r="M13" s="90">
        <f t="shared" si="0"/>
        <v>36060</v>
      </c>
      <c r="N13" s="90">
        <f t="shared" si="0"/>
        <v>198</v>
      </c>
      <c r="O13" s="188">
        <f t="shared" si="0"/>
        <v>37157</v>
      </c>
    </row>
    <row r="14" spans="1:15" ht="14.25">
      <c r="A14" s="86" t="s">
        <v>65</v>
      </c>
      <c r="B14" s="77" t="s">
        <v>65</v>
      </c>
      <c r="C14" s="83" t="s">
        <v>65</v>
      </c>
      <c r="D14" s="89">
        <v>1343</v>
      </c>
      <c r="E14" s="90">
        <v>115955</v>
      </c>
      <c r="F14" s="90">
        <v>732</v>
      </c>
      <c r="G14" s="91">
        <v>118030</v>
      </c>
      <c r="H14" s="92">
        <v>1207</v>
      </c>
      <c r="I14" s="90">
        <v>113139</v>
      </c>
      <c r="J14" s="90">
        <v>629</v>
      </c>
      <c r="K14" s="93">
        <v>114975</v>
      </c>
      <c r="L14" s="187">
        <f t="shared" si="1"/>
        <v>2550</v>
      </c>
      <c r="M14" s="90">
        <f t="shared" si="0"/>
        <v>229094</v>
      </c>
      <c r="N14" s="90">
        <f t="shared" si="0"/>
        <v>1361</v>
      </c>
      <c r="O14" s="188">
        <f t="shared" si="0"/>
        <v>233005</v>
      </c>
    </row>
    <row r="15" spans="1:15" s="27" customFormat="1" ht="14.25">
      <c r="A15" s="104"/>
      <c r="B15" s="104"/>
      <c r="C15" s="105" t="s">
        <v>0</v>
      </c>
      <c r="D15" s="94">
        <f>SUM(D7:D14)</f>
        <v>4516</v>
      </c>
      <c r="E15" s="95">
        <f aca="true" t="shared" si="2" ref="E15:O15">SUM(E7:E14)</f>
        <v>184057</v>
      </c>
      <c r="F15" s="95">
        <f t="shared" si="2"/>
        <v>2572</v>
      </c>
      <c r="G15" s="96">
        <f t="shared" si="2"/>
        <v>191145</v>
      </c>
      <c r="H15" s="97">
        <f t="shared" si="2"/>
        <v>4333</v>
      </c>
      <c r="I15" s="95">
        <f t="shared" si="2"/>
        <v>182573</v>
      </c>
      <c r="J15" s="95">
        <f t="shared" si="2"/>
        <v>2342</v>
      </c>
      <c r="K15" s="98">
        <f t="shared" si="2"/>
        <v>189248</v>
      </c>
      <c r="L15" s="189">
        <f t="shared" si="2"/>
        <v>8849</v>
      </c>
      <c r="M15" s="95">
        <f t="shared" si="2"/>
        <v>366630</v>
      </c>
      <c r="N15" s="95">
        <f t="shared" si="2"/>
        <v>4914</v>
      </c>
      <c r="O15" s="190">
        <f t="shared" si="2"/>
        <v>380393</v>
      </c>
    </row>
    <row r="19" spans="1:18" ht="14.25">
      <c r="A19" s="193" t="s">
        <v>22</v>
      </c>
      <c r="B19" s="193"/>
      <c r="C19" s="193"/>
      <c r="D19" s="193"/>
      <c r="E19" s="193"/>
      <c r="F19" s="193"/>
      <c r="G19" s="193"/>
      <c r="H19" s="193"/>
      <c r="I19" s="193"/>
      <c r="J19" s="193"/>
      <c r="K19" s="193"/>
      <c r="L19" s="193"/>
      <c r="M19" s="64"/>
      <c r="N19" s="64"/>
      <c r="O19" s="64"/>
      <c r="P19" s="64"/>
      <c r="Q19" s="64"/>
      <c r="R19" s="64"/>
    </row>
    <row r="20" spans="1:18" ht="14.25">
      <c r="A20" s="203" t="s">
        <v>88</v>
      </c>
      <c r="B20" s="203"/>
      <c r="C20" s="203"/>
      <c r="D20" s="203"/>
      <c r="E20" s="203"/>
      <c r="F20" s="203"/>
      <c r="G20" s="203"/>
      <c r="H20" s="203"/>
      <c r="I20" s="203"/>
      <c r="J20" s="203"/>
      <c r="K20" s="203"/>
      <c r="L20" s="203"/>
      <c r="M20" s="106"/>
      <c r="N20" s="106"/>
      <c r="O20" s="106"/>
      <c r="P20" s="106"/>
      <c r="Q20" s="106"/>
      <c r="R20" s="106"/>
    </row>
    <row r="21" ht="15" thickBot="1"/>
    <row r="22" spans="1:12" ht="15" thickTop="1">
      <c r="A22" s="204" t="s">
        <v>51</v>
      </c>
      <c r="B22" s="204"/>
      <c r="C22" s="205"/>
      <c r="D22" s="211" t="s">
        <v>1</v>
      </c>
      <c r="E22" s="210"/>
      <c r="F22" s="210"/>
      <c r="G22" s="211" t="s">
        <v>2</v>
      </c>
      <c r="H22" s="210"/>
      <c r="I22" s="210"/>
      <c r="J22" s="211" t="s">
        <v>0</v>
      </c>
      <c r="K22" s="210"/>
      <c r="L22" s="210"/>
    </row>
    <row r="23" spans="1:12" ht="42.75">
      <c r="A23" s="84" t="s">
        <v>42</v>
      </c>
      <c r="B23" s="48" t="s">
        <v>66</v>
      </c>
      <c r="C23" s="81" t="s">
        <v>41</v>
      </c>
      <c r="D23" s="103" t="s">
        <v>19</v>
      </c>
      <c r="E23" s="48" t="s">
        <v>20</v>
      </c>
      <c r="F23" s="120" t="s">
        <v>0</v>
      </c>
      <c r="G23" s="103" t="s">
        <v>19</v>
      </c>
      <c r="H23" s="48" t="s">
        <v>20</v>
      </c>
      <c r="I23" s="102" t="s">
        <v>0</v>
      </c>
      <c r="J23" s="103" t="s">
        <v>19</v>
      </c>
      <c r="K23" s="48" t="s">
        <v>20</v>
      </c>
      <c r="L23" s="120" t="s">
        <v>0</v>
      </c>
    </row>
    <row r="24" spans="1:12" ht="14.25">
      <c r="A24" s="86" t="s">
        <v>64</v>
      </c>
      <c r="B24" s="77" t="s">
        <v>64</v>
      </c>
      <c r="C24" s="83" t="s">
        <v>64</v>
      </c>
      <c r="D24" s="141">
        <f>D7/(D7+E7)*100</f>
        <v>7.2651401669163285</v>
      </c>
      <c r="E24" s="134">
        <f>E7/(E7+D7)*100</f>
        <v>92.73485983308368</v>
      </c>
      <c r="F24" s="133">
        <f>SUM(D24:E24)</f>
        <v>100</v>
      </c>
      <c r="G24" s="141">
        <f>H7/(H7+I7)*100</f>
        <v>6.843517753922377</v>
      </c>
      <c r="H24" s="134">
        <f>I7/(H7+I7)*100</f>
        <v>93.15648224607762</v>
      </c>
      <c r="I24" s="133">
        <f>SUM(G24:H24)</f>
        <v>100</v>
      </c>
      <c r="J24" s="141">
        <f>L7/(L7+M7)*100</f>
        <v>7.0505411369128925</v>
      </c>
      <c r="K24" s="134">
        <f>M7/(M7+L7)*100</f>
        <v>92.9494588630871</v>
      </c>
      <c r="L24" s="133">
        <f>SUM(J24:K24)</f>
        <v>100</v>
      </c>
    </row>
    <row r="25" spans="1:12" ht="14.25">
      <c r="A25" s="86" t="s">
        <v>64</v>
      </c>
      <c r="B25" s="77" t="s">
        <v>64</v>
      </c>
      <c r="C25" s="83" t="s">
        <v>65</v>
      </c>
      <c r="D25" s="141">
        <f aca="true" t="shared" si="3" ref="D25:D32">D8/(D8+E8)*100</f>
        <v>8.48762903490087</v>
      </c>
      <c r="E25" s="134">
        <f aca="true" t="shared" si="4" ref="E25:E32">E8/(E8+D8)*100</f>
        <v>91.51237096509914</v>
      </c>
      <c r="F25" s="133">
        <f aca="true" t="shared" si="5" ref="F25:F32">SUM(D25:E25)</f>
        <v>100</v>
      </c>
      <c r="G25" s="141">
        <f aca="true" t="shared" si="6" ref="G25:G32">H8/(H8+I8)*100</f>
        <v>7.467634985790969</v>
      </c>
      <c r="H25" s="134">
        <f aca="true" t="shared" si="7" ref="H25:H32">I8/(H8+I8)*100</f>
        <v>92.53236501420903</v>
      </c>
      <c r="I25" s="133">
        <f aca="true" t="shared" si="8" ref="I25:I32">SUM(G25:H25)</f>
        <v>100</v>
      </c>
      <c r="J25" s="141">
        <f aca="true" t="shared" si="9" ref="J25:J32">L8/(L8+M8)*100</f>
        <v>7.968159524000964</v>
      </c>
      <c r="K25" s="134">
        <f aca="true" t="shared" si="10" ref="K25:K32">M8/(M8+L8)*100</f>
        <v>92.03184047599903</v>
      </c>
      <c r="L25" s="133">
        <f aca="true" t="shared" si="11" ref="L25:L32">SUM(J25:K25)</f>
        <v>100</v>
      </c>
    </row>
    <row r="26" spans="1:12" ht="14.25">
      <c r="A26" s="86" t="s">
        <v>64</v>
      </c>
      <c r="B26" s="77" t="s">
        <v>65</v>
      </c>
      <c r="C26" s="83" t="s">
        <v>64</v>
      </c>
      <c r="D26" s="141">
        <f t="shared" si="3"/>
        <v>4.017394905777594</v>
      </c>
      <c r="E26" s="134">
        <f t="shared" si="4"/>
        <v>95.98260509422241</v>
      </c>
      <c r="F26" s="133">
        <f t="shared" si="5"/>
        <v>100</v>
      </c>
      <c r="G26" s="141">
        <f t="shared" si="6"/>
        <v>3.8</v>
      </c>
      <c r="H26" s="134">
        <f t="shared" si="7"/>
        <v>96.2</v>
      </c>
      <c r="I26" s="133">
        <f t="shared" si="8"/>
        <v>100</v>
      </c>
      <c r="J26" s="141">
        <f t="shared" si="9"/>
        <v>3.9068063892562823</v>
      </c>
      <c r="K26" s="134">
        <f t="shared" si="10"/>
        <v>96.09319361074373</v>
      </c>
      <c r="L26" s="133">
        <f t="shared" si="11"/>
        <v>100.00000000000001</v>
      </c>
    </row>
    <row r="27" spans="1:12" ht="14.25">
      <c r="A27" s="86" t="s">
        <v>65</v>
      </c>
      <c r="B27" s="77" t="s">
        <v>64</v>
      </c>
      <c r="C27" s="83" t="s">
        <v>64</v>
      </c>
      <c r="D27" s="141">
        <f t="shared" si="3"/>
        <v>5.42995767523485</v>
      </c>
      <c r="E27" s="134">
        <f t="shared" si="4"/>
        <v>94.57004232476514</v>
      </c>
      <c r="F27" s="133">
        <f t="shared" si="5"/>
        <v>99.99999999999999</v>
      </c>
      <c r="G27" s="141">
        <f t="shared" si="6"/>
        <v>5.636824653793641</v>
      </c>
      <c r="H27" s="134">
        <f t="shared" si="7"/>
        <v>94.36317534620636</v>
      </c>
      <c r="I27" s="133">
        <f t="shared" si="8"/>
        <v>100</v>
      </c>
      <c r="J27" s="141">
        <f t="shared" si="9"/>
        <v>5.536332179930796</v>
      </c>
      <c r="K27" s="134">
        <f t="shared" si="10"/>
        <v>94.4636678200692</v>
      </c>
      <c r="L27" s="133">
        <f t="shared" si="11"/>
        <v>100</v>
      </c>
    </row>
    <row r="28" spans="1:12" ht="14.25">
      <c r="A28" s="86" t="s">
        <v>64</v>
      </c>
      <c r="B28" s="77" t="s">
        <v>65</v>
      </c>
      <c r="C28" s="83" t="s">
        <v>65</v>
      </c>
      <c r="D28" s="141">
        <f t="shared" si="3"/>
        <v>3.0086108517481067</v>
      </c>
      <c r="E28" s="134">
        <f t="shared" si="4"/>
        <v>96.9913891482519</v>
      </c>
      <c r="F28" s="133">
        <f t="shared" si="5"/>
        <v>100</v>
      </c>
      <c r="G28" s="141">
        <f t="shared" si="6"/>
        <v>2.333297655999144</v>
      </c>
      <c r="H28" s="134">
        <f t="shared" si="7"/>
        <v>97.66670234400085</v>
      </c>
      <c r="I28" s="133">
        <f t="shared" si="8"/>
        <v>100</v>
      </c>
      <c r="J28" s="141">
        <f t="shared" si="9"/>
        <v>2.6762195764408387</v>
      </c>
      <c r="K28" s="134">
        <f t="shared" si="10"/>
        <v>97.32378042355916</v>
      </c>
      <c r="L28" s="133">
        <f t="shared" si="11"/>
        <v>100</v>
      </c>
    </row>
    <row r="29" spans="1:12" ht="14.25">
      <c r="A29" s="86" t="s">
        <v>65</v>
      </c>
      <c r="B29" s="77" t="s">
        <v>64</v>
      </c>
      <c r="C29" s="83" t="s">
        <v>65</v>
      </c>
      <c r="D29" s="141">
        <f t="shared" si="3"/>
        <v>3.951275218880853</v>
      </c>
      <c r="E29" s="134">
        <f t="shared" si="4"/>
        <v>96.04872478111915</v>
      </c>
      <c r="F29" s="133">
        <f t="shared" si="5"/>
        <v>100</v>
      </c>
      <c r="G29" s="141">
        <f t="shared" si="6"/>
        <v>4.083444296493564</v>
      </c>
      <c r="H29" s="134">
        <f t="shared" si="7"/>
        <v>95.91655570350643</v>
      </c>
      <c r="I29" s="133">
        <f t="shared" si="8"/>
        <v>100</v>
      </c>
      <c r="J29" s="141">
        <f t="shared" si="9"/>
        <v>4.018309383559074</v>
      </c>
      <c r="K29" s="134">
        <f t="shared" si="10"/>
        <v>95.98169061644093</v>
      </c>
      <c r="L29" s="133">
        <f t="shared" si="11"/>
        <v>100</v>
      </c>
    </row>
    <row r="30" spans="1:12" ht="14.25">
      <c r="A30" s="86" t="s">
        <v>65</v>
      </c>
      <c r="B30" s="77" t="s">
        <v>65</v>
      </c>
      <c r="C30" s="83" t="s">
        <v>64</v>
      </c>
      <c r="D30" s="141">
        <f t="shared" si="3"/>
        <v>2.411523521795425</v>
      </c>
      <c r="E30" s="134">
        <f t="shared" si="4"/>
        <v>97.58847647820458</v>
      </c>
      <c r="F30" s="133">
        <f t="shared" si="5"/>
        <v>100.00000000000001</v>
      </c>
      <c r="G30" s="141">
        <f t="shared" si="6"/>
        <v>2.4534549204798353</v>
      </c>
      <c r="H30" s="134">
        <f t="shared" si="7"/>
        <v>97.54654507952016</v>
      </c>
      <c r="I30" s="133">
        <f t="shared" si="8"/>
        <v>100</v>
      </c>
      <c r="J30" s="141">
        <f t="shared" si="9"/>
        <v>2.4324251197272653</v>
      </c>
      <c r="K30" s="134">
        <f t="shared" si="10"/>
        <v>97.56757488027273</v>
      </c>
      <c r="L30" s="133">
        <f t="shared" si="11"/>
        <v>100</v>
      </c>
    </row>
    <row r="31" spans="1:12" ht="14.25">
      <c r="A31" s="86" t="s">
        <v>65</v>
      </c>
      <c r="B31" s="77" t="s">
        <v>65</v>
      </c>
      <c r="C31" s="83" t="s">
        <v>65</v>
      </c>
      <c r="D31" s="141">
        <f t="shared" si="3"/>
        <v>1.1449470579208512</v>
      </c>
      <c r="E31" s="134">
        <f t="shared" si="4"/>
        <v>98.85505294207914</v>
      </c>
      <c r="F31" s="133">
        <f t="shared" si="5"/>
        <v>99.99999999999999</v>
      </c>
      <c r="G31" s="141">
        <f t="shared" si="6"/>
        <v>1.0555681877809455</v>
      </c>
      <c r="H31" s="134">
        <f t="shared" si="7"/>
        <v>98.94443181221905</v>
      </c>
      <c r="I31" s="133">
        <f t="shared" si="8"/>
        <v>100</v>
      </c>
      <c r="J31" s="141">
        <f t="shared" si="9"/>
        <v>1.1008271312876654</v>
      </c>
      <c r="K31" s="134">
        <f t="shared" si="10"/>
        <v>98.89917286871234</v>
      </c>
      <c r="L31" s="133">
        <f t="shared" si="11"/>
        <v>100</v>
      </c>
    </row>
    <row r="32" spans="1:12" s="27" customFormat="1" ht="14.25">
      <c r="A32" s="104"/>
      <c r="B32" s="104"/>
      <c r="C32" s="105" t="s">
        <v>0</v>
      </c>
      <c r="D32" s="147">
        <f t="shared" si="3"/>
        <v>2.3948285279440853</v>
      </c>
      <c r="E32" s="138">
        <f t="shared" si="4"/>
        <v>97.60517147205591</v>
      </c>
      <c r="F32" s="137">
        <f t="shared" si="5"/>
        <v>100</v>
      </c>
      <c r="G32" s="147">
        <f t="shared" si="6"/>
        <v>2.3182776368869913</v>
      </c>
      <c r="H32" s="138">
        <f t="shared" si="7"/>
        <v>97.68172236311301</v>
      </c>
      <c r="I32" s="137">
        <f t="shared" si="8"/>
        <v>100</v>
      </c>
      <c r="J32" s="147">
        <f t="shared" si="9"/>
        <v>2.356723012472069</v>
      </c>
      <c r="K32" s="138">
        <f t="shared" si="10"/>
        <v>97.64327698752793</v>
      </c>
      <c r="L32" s="137">
        <f t="shared" si="11"/>
        <v>100</v>
      </c>
    </row>
    <row r="34" spans="4:12" ht="14.25">
      <c r="D34" s="140"/>
      <c r="E34" s="140"/>
      <c r="F34" s="140"/>
      <c r="G34" s="140"/>
      <c r="H34" s="140"/>
      <c r="I34" s="140"/>
      <c r="J34" s="140"/>
      <c r="K34" s="140"/>
      <c r="L34" s="140"/>
    </row>
    <row r="35" spans="4:12" ht="14.25">
      <c r="D35" s="140"/>
      <c r="E35" s="140"/>
      <c r="F35" s="140"/>
      <c r="G35" s="140"/>
      <c r="H35" s="140"/>
      <c r="I35" s="140"/>
      <c r="J35" s="140"/>
      <c r="K35" s="140"/>
      <c r="L35" s="140"/>
    </row>
    <row r="36" spans="4:12" ht="14.25">
      <c r="D36" s="140"/>
      <c r="E36" s="140"/>
      <c r="F36" s="140"/>
      <c r="G36" s="140"/>
      <c r="H36" s="140"/>
      <c r="I36" s="140"/>
      <c r="J36" s="140"/>
      <c r="K36" s="140"/>
      <c r="L36" s="140"/>
    </row>
    <row r="37" spans="4:12" ht="14.25">
      <c r="D37" s="140"/>
      <c r="E37" s="140"/>
      <c r="F37" s="140"/>
      <c r="G37" s="140"/>
      <c r="H37" s="140"/>
      <c r="I37" s="140"/>
      <c r="J37" s="140"/>
      <c r="K37" s="140"/>
      <c r="L37" s="140"/>
    </row>
    <row r="38" spans="4:12" ht="14.25">
      <c r="D38" s="140"/>
      <c r="E38" s="140"/>
      <c r="F38" s="140"/>
      <c r="G38" s="140"/>
      <c r="H38" s="140"/>
      <c r="I38" s="140"/>
      <c r="J38" s="140"/>
      <c r="K38" s="140"/>
      <c r="L38" s="140"/>
    </row>
    <row r="39" spans="4:12" ht="14.25">
      <c r="D39" s="140"/>
      <c r="E39" s="140"/>
      <c r="F39" s="140"/>
      <c r="G39" s="140"/>
      <c r="H39" s="140"/>
      <c r="I39" s="140"/>
      <c r="J39" s="140"/>
      <c r="K39" s="140"/>
      <c r="L39" s="140"/>
    </row>
    <row r="40" spans="4:12" ht="14.25">
      <c r="D40" s="140"/>
      <c r="E40" s="140"/>
      <c r="F40" s="140"/>
      <c r="G40" s="140"/>
      <c r="H40" s="140"/>
      <c r="I40" s="140"/>
      <c r="J40" s="140"/>
      <c r="K40" s="140"/>
      <c r="L40" s="140"/>
    </row>
    <row r="41" spans="4:12" ht="14.25">
      <c r="D41" s="140"/>
      <c r="E41" s="140"/>
      <c r="F41" s="140"/>
      <c r="G41" s="140"/>
      <c r="H41" s="140"/>
      <c r="I41" s="140"/>
      <c r="J41" s="140"/>
      <c r="K41" s="140"/>
      <c r="L41" s="140"/>
    </row>
    <row r="42" spans="4:12" ht="14.25">
      <c r="D42" s="140"/>
      <c r="E42" s="140"/>
      <c r="F42" s="140"/>
      <c r="G42" s="140"/>
      <c r="H42" s="140"/>
      <c r="I42" s="140"/>
      <c r="J42" s="140"/>
      <c r="K42" s="140"/>
      <c r="L42" s="140"/>
    </row>
    <row r="43" spans="4:12" ht="14.25">
      <c r="D43" s="140"/>
      <c r="E43" s="140"/>
      <c r="F43" s="140"/>
      <c r="G43" s="140"/>
      <c r="H43" s="140"/>
      <c r="I43" s="140"/>
      <c r="J43" s="140"/>
      <c r="K43" s="140"/>
      <c r="L43" s="140"/>
    </row>
    <row r="44" spans="4:12" ht="14.25">
      <c r="D44" s="140"/>
      <c r="E44" s="140"/>
      <c r="F44" s="140"/>
      <c r="G44" s="140"/>
      <c r="H44" s="140"/>
      <c r="I44" s="140"/>
      <c r="J44" s="140"/>
      <c r="K44" s="140"/>
      <c r="L44" s="140"/>
    </row>
    <row r="45" spans="4:12" ht="14.25">
      <c r="D45" s="140"/>
      <c r="E45" s="140"/>
      <c r="F45" s="140"/>
      <c r="G45" s="140"/>
      <c r="H45" s="140"/>
      <c r="I45" s="140"/>
      <c r="J45" s="140"/>
      <c r="K45" s="140"/>
      <c r="L45" s="140"/>
    </row>
    <row r="46" spans="4:12" ht="14.25">
      <c r="D46" s="140"/>
      <c r="E46" s="140"/>
      <c r="F46" s="140"/>
      <c r="G46" s="140"/>
      <c r="H46" s="140"/>
      <c r="I46" s="140"/>
      <c r="J46" s="140"/>
      <c r="K46" s="140"/>
      <c r="L46" s="140"/>
    </row>
    <row r="47" spans="4:12" ht="14.25">
      <c r="D47" s="140"/>
      <c r="E47" s="140"/>
      <c r="F47" s="140"/>
      <c r="G47" s="140"/>
      <c r="H47" s="140"/>
      <c r="I47" s="140"/>
      <c r="J47" s="140"/>
      <c r="K47" s="140"/>
      <c r="L47" s="140"/>
    </row>
    <row r="48" spans="4:12" ht="14.25">
      <c r="D48" s="140"/>
      <c r="E48" s="140"/>
      <c r="F48" s="140"/>
      <c r="G48" s="140"/>
      <c r="H48" s="140"/>
      <c r="I48" s="140"/>
      <c r="J48" s="140"/>
      <c r="K48" s="140"/>
      <c r="L48" s="140"/>
    </row>
  </sheetData>
  <sheetProtection/>
  <mergeCells count="12">
    <mergeCell ref="A3:O3"/>
    <mergeCell ref="A2:O2"/>
    <mergeCell ref="A5:C5"/>
    <mergeCell ref="D5:G5"/>
    <mergeCell ref="H5:K5"/>
    <mergeCell ref="L5:O5"/>
    <mergeCell ref="J22:L22"/>
    <mergeCell ref="A22:C22"/>
    <mergeCell ref="G22:I22"/>
    <mergeCell ref="D22:F22"/>
    <mergeCell ref="A19:L19"/>
    <mergeCell ref="A20:L20"/>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Unknown</cp:lastModifiedBy>
  <cp:lastPrinted>2014-10-03T13:48:23Z</cp:lastPrinted>
  <dcterms:created xsi:type="dcterms:W3CDTF">2012-06-27T12:37:12Z</dcterms:created>
  <dcterms:modified xsi:type="dcterms:W3CDTF">2014-10-07T08:36:00Z</dcterms:modified>
  <cp:category/>
  <cp:version/>
  <cp:contentType/>
  <cp:contentStatus/>
</cp:coreProperties>
</file>